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ana.alvarez\Desktop\FGIAM\PAAC\"/>
    </mc:Choice>
  </mc:AlternateContent>
  <xr:revisionPtr revIDLastSave="0" documentId="13_ncr:1_{C3A08869-58C8-4A20-9664-11CA28AF10C9}" xr6:coauthVersionLast="47" xr6:coauthVersionMax="47" xr10:uidLastSave="{00000000-0000-0000-0000-000000000000}"/>
  <bookViews>
    <workbookView xWindow="-120" yWindow="-120" windowWidth="29040" windowHeight="15840" firstSheet="5" activeTab="5" xr2:uid="{00000000-000D-0000-FFFF-FFFF00000000}"/>
  </bookViews>
  <sheets>
    <sheet name="Índice" sheetId="1" r:id="rId1"/>
    <sheet name="Control Cambios" sheetId="2" r:id="rId2"/>
    <sheet name="Objetivos" sheetId="3" r:id="rId3"/>
    <sheet name="1.Gestión Riesgo de Corrupción" sheetId="4" r:id="rId4"/>
    <sheet name="2. Racionalización de Trámites" sheetId="5" r:id="rId5"/>
    <sheet name="3. Rendición de Cuentas" sheetId="6" r:id="rId6"/>
    <sheet name="4. Servicio al ciudadano" sheetId="7" r:id="rId7"/>
    <sheet name="5. Estrategia Participación" sheetId="8" r:id="rId8"/>
    <sheet name=" 6. Transparencia y Acceso Info" sheetId="9" r:id="rId9"/>
    <sheet name="7. Iniciativas Adicionales" sheetId="10" r:id="rId10"/>
    <sheet name="Matriz consolidada" sheetId="13" r:id="rId11"/>
    <sheet name="MapadeCalor" sheetId="11" state="hidden" r:id="rId12"/>
  </sheets>
  <externalReferences>
    <externalReference r:id="rId13"/>
  </externalReferences>
  <definedNames>
    <definedName name="A_Obj1">#REF!</definedName>
    <definedName name="A_Obj2">#REF!</definedName>
    <definedName name="A_Obj3">#REF!</definedName>
    <definedName name="A_Obj4">#REF!</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Departamentos">#REF!</definedName>
    <definedName name="Fuentes">#REF!</definedName>
    <definedName name="Indicadores">#REF!</definedName>
    <definedName name="Objetiv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6" roundtripDataSignature="AMtx7mgcKRZh6DIIO+FN4/J3Fmhr2MDJ5A=="/>
    </ext>
  </extLst>
</workbook>
</file>

<file path=xl/calcChain.xml><?xml version="1.0" encoding="utf-8"?>
<calcChain xmlns="http://schemas.openxmlformats.org/spreadsheetml/2006/main">
  <c r="V167" i="13" l="1"/>
  <c r="S167" i="13"/>
  <c r="N167" i="13"/>
  <c r="P167" i="13" s="1"/>
  <c r="K167" i="13"/>
  <c r="V164" i="13"/>
  <c r="S164" i="13"/>
  <c r="Z164" i="13" s="1"/>
  <c r="AA164" i="13" s="1"/>
  <c r="N164" i="13"/>
  <c r="O164" i="13" s="1"/>
  <c r="K164" i="13"/>
  <c r="J164" i="13"/>
  <c r="V163" i="13"/>
  <c r="S163" i="13"/>
  <c r="N163" i="13"/>
  <c r="O163" i="13" s="1"/>
  <c r="AD163" i="13" s="1"/>
  <c r="AC163" i="13" s="1"/>
  <c r="J163" i="13"/>
  <c r="V162" i="13"/>
  <c r="S162" i="13"/>
  <c r="N162" i="13"/>
  <c r="O162" i="13" s="1"/>
  <c r="AD162" i="13" s="1"/>
  <c r="AC162" i="13" s="1"/>
  <c r="J162" i="13"/>
  <c r="K162" i="13" s="1"/>
  <c r="Z162" i="13" s="1"/>
  <c r="V161" i="13"/>
  <c r="S161" i="13"/>
  <c r="N161" i="13"/>
  <c r="O161" i="13" s="1"/>
  <c r="J161" i="13"/>
  <c r="V160" i="13"/>
  <c r="S160" i="13"/>
  <c r="N160" i="13"/>
  <c r="O160" i="13" s="1"/>
  <c r="J160" i="13"/>
  <c r="V159" i="13"/>
  <c r="S159" i="13"/>
  <c r="N159" i="13"/>
  <c r="O159" i="13" s="1"/>
  <c r="AD159" i="13" s="1"/>
  <c r="AC159" i="13" s="1"/>
  <c r="J159" i="13"/>
  <c r="K159" i="13" s="1"/>
  <c r="V158" i="13"/>
  <c r="S158" i="13"/>
  <c r="N158" i="13"/>
  <c r="O158" i="13" s="1"/>
  <c r="J158" i="13"/>
  <c r="V157" i="13"/>
  <c r="S157" i="13"/>
  <c r="N157" i="13"/>
  <c r="O157" i="13" s="1"/>
  <c r="J157" i="13"/>
  <c r="V156" i="13"/>
  <c r="S156" i="13"/>
  <c r="Z156" i="13" s="1"/>
  <c r="N156" i="13"/>
  <c r="O156" i="13" s="1"/>
  <c r="AD156" i="13" s="1"/>
  <c r="AC156" i="13" s="1"/>
  <c r="J156" i="13"/>
  <c r="V155" i="13"/>
  <c r="S155" i="13"/>
  <c r="N155" i="13"/>
  <c r="O155" i="13" s="1"/>
  <c r="AD155" i="13" s="1"/>
  <c r="AC155" i="13" s="1"/>
  <c r="J155" i="13"/>
  <c r="V154" i="13"/>
  <c r="S154" i="13"/>
  <c r="N154" i="13"/>
  <c r="P154" i="13" s="1"/>
  <c r="J154" i="13"/>
  <c r="AB153" i="13"/>
  <c r="V153" i="13"/>
  <c r="S153" i="13"/>
  <c r="Z153" i="13" s="1"/>
  <c r="AA153" i="13" s="1"/>
  <c r="N153" i="13"/>
  <c r="O153" i="13" s="1"/>
  <c r="AD153" i="13" s="1"/>
  <c r="AC153" i="13" s="1"/>
  <c r="J153" i="13"/>
  <c r="V152" i="13"/>
  <c r="S152" i="13"/>
  <c r="N152" i="13"/>
  <c r="O152" i="13" s="1"/>
  <c r="J152" i="13"/>
  <c r="V151" i="13"/>
  <c r="S151" i="13"/>
  <c r="Z151" i="13" s="1"/>
  <c r="N151" i="13"/>
  <c r="O151" i="13" s="1"/>
  <c r="AD151" i="13" s="1"/>
  <c r="AC151" i="13" s="1"/>
  <c r="J151" i="13"/>
  <c r="V150" i="13"/>
  <c r="S150" i="13"/>
  <c r="N150" i="13"/>
  <c r="O150" i="13" s="1"/>
  <c r="AD150" i="13" s="1"/>
  <c r="AC150" i="13" s="1"/>
  <c r="J150" i="13"/>
  <c r="V149" i="13"/>
  <c r="S149" i="13"/>
  <c r="O149" i="13"/>
  <c r="J149" i="13"/>
  <c r="P149" i="13" s="1"/>
  <c r="V148" i="13"/>
  <c r="S148" i="13"/>
  <c r="O148" i="13"/>
  <c r="J148" i="13"/>
  <c r="V147" i="13"/>
  <c r="S147" i="13"/>
  <c r="N147" i="13"/>
  <c r="P147" i="13" s="1"/>
  <c r="K147" i="13"/>
  <c r="J147" i="13"/>
  <c r="V146" i="13"/>
  <c r="S146" i="13"/>
  <c r="N146" i="13"/>
  <c r="O146" i="13" s="1"/>
  <c r="AD146" i="13" s="1"/>
  <c r="AC146" i="13" s="1"/>
  <c r="J146" i="13"/>
  <c r="K146" i="13" s="1"/>
  <c r="Z146" i="13" s="1"/>
  <c r="V145" i="13"/>
  <c r="S145" i="13"/>
  <c r="N145" i="13"/>
  <c r="O145" i="13" s="1"/>
  <c r="J145" i="13"/>
  <c r="V144" i="13"/>
  <c r="S144" i="13"/>
  <c r="N144" i="13"/>
  <c r="P144" i="13" s="1"/>
  <c r="K144" i="13"/>
  <c r="J144" i="13"/>
  <c r="V143" i="13"/>
  <c r="S143" i="13"/>
  <c r="N143" i="13"/>
  <c r="O143" i="13" s="1"/>
  <c r="AD143" i="13" s="1"/>
  <c r="AC143" i="13" s="1"/>
  <c r="J143" i="13"/>
  <c r="K143" i="13" s="1"/>
  <c r="Z143" i="13" s="1"/>
  <c r="AA142" i="13"/>
  <c r="V142" i="13"/>
  <c r="S142" i="13"/>
  <c r="Z142" i="13" s="1"/>
  <c r="AB142" i="13" s="1"/>
  <c r="N142" i="13"/>
  <c r="O142" i="13" s="1"/>
  <c r="J142" i="13"/>
  <c r="V141" i="13"/>
  <c r="S141" i="13"/>
  <c r="N141" i="13"/>
  <c r="O141" i="13" s="1"/>
  <c r="J141" i="13"/>
  <c r="AA140" i="13"/>
  <c r="V140" i="13"/>
  <c r="S140" i="13"/>
  <c r="Z140" i="13" s="1"/>
  <c r="AB140" i="13" s="1"/>
  <c r="N140" i="13"/>
  <c r="O140" i="13" s="1"/>
  <c r="J140" i="13"/>
  <c r="V139" i="13"/>
  <c r="S139" i="13"/>
  <c r="N139" i="13"/>
  <c r="O139" i="13" s="1"/>
  <c r="J139" i="13"/>
  <c r="V138" i="13"/>
  <c r="S138" i="13"/>
  <c r="Z138" i="13" s="1"/>
  <c r="N138" i="13"/>
  <c r="O138" i="13" s="1"/>
  <c r="K138" i="13"/>
  <c r="J138" i="13"/>
  <c r="V137" i="13"/>
  <c r="S137" i="13"/>
  <c r="N137" i="13"/>
  <c r="O137" i="13" s="1"/>
  <c r="AD137" i="13" s="1"/>
  <c r="AC137" i="13" s="1"/>
  <c r="J137" i="13"/>
  <c r="V136" i="13"/>
  <c r="S136" i="13"/>
  <c r="Z136" i="13" s="1"/>
  <c r="N136" i="13"/>
  <c r="O136" i="13" s="1"/>
  <c r="AD136" i="13" s="1"/>
  <c r="AC136" i="13" s="1"/>
  <c r="J136" i="13"/>
  <c r="K136" i="13" s="1"/>
  <c r="V135" i="13"/>
  <c r="S135" i="13"/>
  <c r="N135" i="13"/>
  <c r="O135" i="13" s="1"/>
  <c r="J135" i="13"/>
  <c r="V134" i="13"/>
  <c r="S134" i="13"/>
  <c r="N134" i="13"/>
  <c r="O134" i="13" s="1"/>
  <c r="J134" i="13"/>
  <c r="V133" i="13"/>
  <c r="S133" i="13"/>
  <c r="Z133" i="13" s="1"/>
  <c r="N133" i="13"/>
  <c r="O133" i="13" s="1"/>
  <c r="AD133" i="13" s="1"/>
  <c r="AC133" i="13" s="1"/>
  <c r="J133" i="13"/>
  <c r="Z132" i="13"/>
  <c r="V132" i="13"/>
  <c r="S132" i="13"/>
  <c r="N132" i="13"/>
  <c r="O132" i="13" s="1"/>
  <c r="J132" i="13"/>
  <c r="V131" i="13"/>
  <c r="S131" i="13"/>
  <c r="Z131" i="13" s="1"/>
  <c r="N131" i="13"/>
  <c r="P131" i="13" s="1"/>
  <c r="J131" i="13"/>
  <c r="V130" i="13"/>
  <c r="S130" i="13"/>
  <c r="N130" i="13"/>
  <c r="O130" i="13" s="1"/>
  <c r="J130" i="13"/>
  <c r="V129" i="13"/>
  <c r="S129" i="13"/>
  <c r="N129" i="13"/>
  <c r="J129" i="13"/>
  <c r="AA128" i="13"/>
  <c r="V128" i="13"/>
  <c r="S128" i="13"/>
  <c r="Z128" i="13" s="1"/>
  <c r="AB128" i="13" s="1"/>
  <c r="N128" i="13"/>
  <c r="O128" i="13" s="1"/>
  <c r="J128" i="13"/>
  <c r="V127" i="13"/>
  <c r="S127" i="13"/>
  <c r="N127" i="13"/>
  <c r="O127" i="13" s="1"/>
  <c r="J127" i="13"/>
  <c r="K127" i="13" s="1"/>
  <c r="AA126" i="13"/>
  <c r="Z126" i="13"/>
  <c r="AB126" i="13" s="1"/>
  <c r="V126" i="13"/>
  <c r="S126" i="13"/>
  <c r="N126" i="13"/>
  <c r="P126" i="13" s="1"/>
  <c r="J126" i="13"/>
  <c r="V125" i="13"/>
  <c r="S125" i="13"/>
  <c r="N125" i="13"/>
  <c r="O125" i="13" s="1"/>
  <c r="AD125" i="13" s="1"/>
  <c r="AC125" i="13" s="1"/>
  <c r="J125" i="13"/>
  <c r="V124" i="13"/>
  <c r="S124" i="13"/>
  <c r="N124" i="13"/>
  <c r="O124" i="13" s="1"/>
  <c r="K124" i="13"/>
  <c r="J124" i="13"/>
  <c r="AB123" i="13"/>
  <c r="V123" i="13"/>
  <c r="S123" i="13"/>
  <c r="N123" i="13"/>
  <c r="O123" i="13" s="1"/>
  <c r="AD123" i="13" s="1"/>
  <c r="AC123" i="13" s="1"/>
  <c r="K123" i="13"/>
  <c r="Z123" i="13" s="1"/>
  <c r="AA123" i="13" s="1"/>
  <c r="J123" i="13"/>
  <c r="V122" i="13"/>
  <c r="S122" i="13"/>
  <c r="N122" i="13"/>
  <c r="O122" i="13" s="1"/>
  <c r="AD122" i="13" s="1"/>
  <c r="AC122" i="13" s="1"/>
  <c r="J122" i="13"/>
  <c r="V121" i="13"/>
  <c r="S121" i="13"/>
  <c r="N121" i="13"/>
  <c r="O121" i="13" s="1"/>
  <c r="J121" i="13"/>
  <c r="K121" i="13" s="1"/>
  <c r="V120" i="13"/>
  <c r="S120" i="13"/>
  <c r="N120" i="13"/>
  <c r="P120" i="13" s="1"/>
  <c r="K120" i="13"/>
  <c r="Z120" i="13" s="1"/>
  <c r="J120" i="13"/>
  <c r="V119" i="13"/>
  <c r="S119" i="13"/>
  <c r="O119" i="13"/>
  <c r="J119" i="13"/>
  <c r="V118" i="13"/>
  <c r="S118" i="13"/>
  <c r="P118" i="13"/>
  <c r="O118" i="13"/>
  <c r="K118" i="13"/>
  <c r="J118" i="13"/>
  <c r="Z117" i="13"/>
  <c r="AA117" i="13" s="1"/>
  <c r="S117" i="13"/>
  <c r="N117" i="13"/>
  <c r="O117" i="13" s="1"/>
  <c r="K117" i="13"/>
  <c r="J117" i="13"/>
  <c r="AD116" i="13"/>
  <c r="AC116" i="13" s="1"/>
  <c r="AB116" i="13"/>
  <c r="Z116" i="13"/>
  <c r="AA116" i="13" s="1"/>
  <c r="V116" i="13"/>
  <c r="S116" i="13"/>
  <c r="N116" i="13"/>
  <c r="O116" i="13" s="1"/>
  <c r="J116" i="13"/>
  <c r="AB115" i="13"/>
  <c r="Z115" i="13"/>
  <c r="AA115" i="13" s="1"/>
  <c r="V115" i="13"/>
  <c r="S115" i="13"/>
  <c r="N115" i="13"/>
  <c r="O115" i="13" s="1"/>
  <c r="J115" i="13"/>
  <c r="V114" i="13"/>
  <c r="S114" i="13"/>
  <c r="Z114" i="13" s="1"/>
  <c r="AA114" i="13" s="1"/>
  <c r="N114" i="13"/>
  <c r="O114" i="13" s="1"/>
  <c r="AD114" i="13" s="1"/>
  <c r="AC114" i="13" s="1"/>
  <c r="J114" i="13"/>
  <c r="V113" i="13"/>
  <c r="S113" i="13"/>
  <c r="AD113" i="13" s="1"/>
  <c r="AC113" i="13" s="1"/>
  <c r="N113" i="13"/>
  <c r="O113" i="13" s="1"/>
  <c r="J113" i="13"/>
  <c r="V112" i="13"/>
  <c r="S112" i="13"/>
  <c r="AD112" i="13" s="1"/>
  <c r="AC112" i="13" s="1"/>
  <c r="N112" i="13"/>
  <c r="O112" i="13" s="1"/>
  <c r="J112" i="13"/>
  <c r="V111" i="13"/>
  <c r="S111" i="13"/>
  <c r="Z111" i="13" s="1"/>
  <c r="AA111" i="13" s="1"/>
  <c r="N111" i="13"/>
  <c r="P111" i="13" s="1"/>
  <c r="K111" i="13"/>
  <c r="J111" i="13"/>
  <c r="Z110" i="13"/>
  <c r="AA110" i="13" s="1"/>
  <c r="V110" i="13"/>
  <c r="S110" i="13"/>
  <c r="N110" i="13"/>
  <c r="O110" i="13" s="1"/>
  <c r="AD110" i="13" s="1"/>
  <c r="AC110" i="13" s="1"/>
  <c r="J110" i="13"/>
  <c r="P110" i="13" s="1"/>
  <c r="V109" i="13"/>
  <c r="S109" i="13"/>
  <c r="N109" i="13"/>
  <c r="P109" i="13" s="1"/>
  <c r="J109" i="13"/>
  <c r="K109" i="13" s="1"/>
  <c r="Z109" i="13" s="1"/>
  <c r="V108" i="13"/>
  <c r="S108" i="13"/>
  <c r="P108" i="13"/>
  <c r="O108" i="13"/>
  <c r="K108" i="13"/>
  <c r="J108" i="13"/>
  <c r="V107" i="13"/>
  <c r="S107" i="13"/>
  <c r="O107" i="13"/>
  <c r="K107" i="13"/>
  <c r="J107" i="13"/>
  <c r="P107" i="13" s="1"/>
  <c r="Z106" i="13"/>
  <c r="V106" i="13"/>
  <c r="S106" i="13"/>
  <c r="N106" i="13"/>
  <c r="P106" i="13" s="1"/>
  <c r="J106" i="13"/>
  <c r="V105" i="13"/>
  <c r="S105" i="13"/>
  <c r="N105" i="13"/>
  <c r="O105" i="13" s="1"/>
  <c r="AD105" i="13" s="1"/>
  <c r="AC105" i="13" s="1"/>
  <c r="J105" i="13"/>
  <c r="V104" i="13"/>
  <c r="S104" i="13"/>
  <c r="N104" i="13"/>
  <c r="O104" i="13" s="1"/>
  <c r="J104" i="13"/>
  <c r="K104" i="13" s="1"/>
  <c r="V103" i="13"/>
  <c r="AD103" i="13" s="1"/>
  <c r="AC103" i="13" s="1"/>
  <c r="S103" i="13"/>
  <c r="N103" i="13"/>
  <c r="P103" i="13" s="1"/>
  <c r="K103" i="13"/>
  <c r="Z103" i="13" s="1"/>
  <c r="J103" i="13"/>
  <c r="V102" i="13"/>
  <c r="S102" i="13"/>
  <c r="N102" i="13"/>
  <c r="O102" i="13" s="1"/>
  <c r="AD102" i="13" s="1"/>
  <c r="AC102" i="13" s="1"/>
  <c r="J102" i="13"/>
  <c r="V101" i="13"/>
  <c r="S101" i="13"/>
  <c r="AD101" i="13" s="1"/>
  <c r="AC101" i="13" s="1"/>
  <c r="O101" i="13"/>
  <c r="J101" i="13"/>
  <c r="V100" i="13"/>
  <c r="S100" i="13"/>
  <c r="N100" i="13"/>
  <c r="O100" i="13" s="1"/>
  <c r="J100" i="13"/>
  <c r="K100" i="13" s="1"/>
  <c r="Z99" i="13"/>
  <c r="AB99" i="13" s="1"/>
  <c r="V99" i="13"/>
  <c r="S99" i="13"/>
  <c r="N99" i="13"/>
  <c r="O99" i="13" s="1"/>
  <c r="AD99" i="13" s="1"/>
  <c r="AC99" i="13" s="1"/>
  <c r="J99" i="13"/>
  <c r="Z98" i="13"/>
  <c r="V98" i="13"/>
  <c r="S98" i="13"/>
  <c r="N98" i="13"/>
  <c r="O98" i="13" s="1"/>
  <c r="J98" i="13"/>
  <c r="V97" i="13"/>
  <c r="S97" i="13"/>
  <c r="N97" i="13"/>
  <c r="O97" i="13" s="1"/>
  <c r="J97" i="13"/>
  <c r="V96" i="13"/>
  <c r="S96" i="13"/>
  <c r="Z96" i="13" s="1"/>
  <c r="N96" i="13"/>
  <c r="O96" i="13" s="1"/>
  <c r="AD96" i="13" s="1"/>
  <c r="AC96" i="13" s="1"/>
  <c r="J96" i="13"/>
  <c r="Z95" i="13"/>
  <c r="V95" i="13"/>
  <c r="S95" i="13"/>
  <c r="N95" i="13"/>
  <c r="O95" i="13" s="1"/>
  <c r="AD95" i="13" s="1"/>
  <c r="AC95" i="13" s="1"/>
  <c r="J95" i="13"/>
  <c r="AA94" i="13"/>
  <c r="Z94" i="13"/>
  <c r="AB94" i="13" s="1"/>
  <c r="V94" i="13"/>
  <c r="S94" i="13"/>
  <c r="N94" i="13"/>
  <c r="J94" i="13"/>
  <c r="V93" i="13"/>
  <c r="S93" i="13"/>
  <c r="N93" i="13"/>
  <c r="O93" i="13" s="1"/>
  <c r="AD93" i="13" s="1"/>
  <c r="AC93" i="13" s="1"/>
  <c r="J93" i="13"/>
  <c r="Z92" i="13"/>
  <c r="V92" i="13"/>
  <c r="S92" i="13"/>
  <c r="AD92" i="13" s="1"/>
  <c r="AC92" i="13" s="1"/>
  <c r="N92" i="13"/>
  <c r="O92" i="13" s="1"/>
  <c r="J92" i="13"/>
  <c r="Z91" i="13"/>
  <c r="V91" i="13"/>
  <c r="S91" i="13"/>
  <c r="AD91" i="13" s="1"/>
  <c r="AC91" i="13" s="1"/>
  <c r="P91" i="13"/>
  <c r="O91" i="13"/>
  <c r="J91" i="13"/>
  <c r="V90" i="13"/>
  <c r="Z90" i="13" s="1"/>
  <c r="AB90" i="13" s="1"/>
  <c r="S90" i="13"/>
  <c r="O90" i="13"/>
  <c r="AD90" i="13" s="1"/>
  <c r="AC90" i="13" s="1"/>
  <c r="J90" i="13"/>
  <c r="P90" i="13" s="1"/>
  <c r="V89" i="13"/>
  <c r="S89" i="13"/>
  <c r="Z89" i="13" s="1"/>
  <c r="O89" i="13"/>
  <c r="K89" i="13"/>
  <c r="J89" i="13"/>
  <c r="P89" i="13" s="1"/>
  <c r="S88" i="13"/>
  <c r="N88" i="13"/>
  <c r="O88" i="13" s="1"/>
  <c r="K88" i="13"/>
  <c r="J88" i="13"/>
  <c r="V87" i="13"/>
  <c r="S87" i="13"/>
  <c r="N87" i="13"/>
  <c r="O87" i="13" s="1"/>
  <c r="AD87" i="13" s="1"/>
  <c r="AC87" i="13" s="1"/>
  <c r="K87" i="13"/>
  <c r="J87" i="13"/>
  <c r="V86" i="13"/>
  <c r="S86" i="13"/>
  <c r="AD86" i="13" s="1"/>
  <c r="AC86" i="13" s="1"/>
  <c r="P86" i="13"/>
  <c r="O86" i="13"/>
  <c r="K86" i="13"/>
  <c r="AA85" i="13"/>
  <c r="V85" i="13"/>
  <c r="S85" i="13"/>
  <c r="Z85" i="13" s="1"/>
  <c r="AB85" i="13" s="1"/>
  <c r="N85" i="13"/>
  <c r="O85" i="13" s="1"/>
  <c r="K85" i="13"/>
  <c r="J85" i="13"/>
  <c r="V84" i="13"/>
  <c r="S84" i="13"/>
  <c r="N84" i="13"/>
  <c r="O84" i="13" s="1"/>
  <c r="AD84" i="13" s="1"/>
  <c r="AC84" i="13" s="1"/>
  <c r="K84" i="13"/>
  <c r="J84" i="13"/>
  <c r="V83" i="13"/>
  <c r="S83" i="13"/>
  <c r="N83" i="13"/>
  <c r="O83" i="13" s="1"/>
  <c r="J83" i="13"/>
  <c r="V82" i="13"/>
  <c r="S82" i="13"/>
  <c r="N82" i="13"/>
  <c r="O82" i="13" s="1"/>
  <c r="J82" i="13"/>
  <c r="V81" i="13"/>
  <c r="S81" i="13"/>
  <c r="N81" i="13"/>
  <c r="K81" i="13"/>
  <c r="J81" i="13"/>
  <c r="V80" i="13"/>
  <c r="S80" i="13"/>
  <c r="P80" i="13"/>
  <c r="O80" i="13"/>
  <c r="AD80" i="13" s="1"/>
  <c r="AC80" i="13" s="1"/>
  <c r="K80" i="13"/>
  <c r="J80" i="13"/>
  <c r="AA79" i="13"/>
  <c r="V79" i="13"/>
  <c r="S79" i="13"/>
  <c r="P79" i="13"/>
  <c r="O79" i="13"/>
  <c r="AD79" i="13" s="1"/>
  <c r="AC79" i="13" s="1"/>
  <c r="K79" i="13"/>
  <c r="Z79" i="13" s="1"/>
  <c r="AB79" i="13" s="1"/>
  <c r="J79" i="13"/>
  <c r="AC78" i="13"/>
  <c r="V78" i="13"/>
  <c r="S78" i="13"/>
  <c r="P78" i="13"/>
  <c r="O78" i="13"/>
  <c r="AD78" i="13" s="1"/>
  <c r="J78" i="13"/>
  <c r="K78" i="13" s="1"/>
  <c r="AD77" i="13"/>
  <c r="AC77" i="13" s="1"/>
  <c r="Z77" i="13"/>
  <c r="AA77" i="13" s="1"/>
  <c r="V77" i="13"/>
  <c r="S77" i="13"/>
  <c r="P77" i="13"/>
  <c r="O77" i="13"/>
  <c r="J77" i="13"/>
  <c r="Z76" i="13"/>
  <c r="V76" i="13"/>
  <c r="S76" i="13"/>
  <c r="O76" i="13"/>
  <c r="AD76" i="13" s="1"/>
  <c r="AC76" i="13" s="1"/>
  <c r="J76" i="13"/>
  <c r="P76" i="13" s="1"/>
  <c r="AB75" i="13"/>
  <c r="Z75" i="13"/>
  <c r="AA75" i="13" s="1"/>
  <c r="V75" i="13"/>
  <c r="S75" i="13"/>
  <c r="AD75" i="13" s="1"/>
  <c r="AC75" i="13" s="1"/>
  <c r="O75" i="13"/>
  <c r="K75" i="13"/>
  <c r="J75" i="13"/>
  <c r="P75" i="13" s="1"/>
  <c r="V74" i="13"/>
  <c r="S74" i="13"/>
  <c r="N74" i="13"/>
  <c r="O74" i="13" s="1"/>
  <c r="AD74" i="13" s="1"/>
  <c r="AC74" i="13" s="1"/>
  <c r="K74" i="13"/>
  <c r="Z74" i="13" s="1"/>
  <c r="J74" i="13"/>
  <c r="V73" i="13"/>
  <c r="S73" i="13"/>
  <c r="P73" i="13"/>
  <c r="O73" i="13"/>
  <c r="J73" i="13"/>
  <c r="K73" i="13" s="1"/>
  <c r="V72" i="13"/>
  <c r="S72" i="13"/>
  <c r="N72" i="13"/>
  <c r="O72" i="13" s="1"/>
  <c r="J72" i="13"/>
  <c r="AD71" i="13"/>
  <c r="AC71" i="13" s="1"/>
  <c r="Z71" i="13"/>
  <c r="V71" i="13"/>
  <c r="S71" i="13"/>
  <c r="N71" i="13"/>
  <c r="J71" i="13"/>
  <c r="Z70" i="13"/>
  <c r="V70" i="13"/>
  <c r="S70" i="13"/>
  <c r="AD70" i="13" s="1"/>
  <c r="AC70" i="13" s="1"/>
  <c r="N70" i="13"/>
  <c r="J70" i="13"/>
  <c r="AB69" i="13"/>
  <c r="AA69" i="13"/>
  <c r="Z69" i="13"/>
  <c r="V69" i="13"/>
  <c r="S69" i="13"/>
  <c r="AD69" i="13" s="1"/>
  <c r="AC69" i="13" s="1"/>
  <c r="N69" i="13"/>
  <c r="J69" i="13"/>
  <c r="P69" i="13" s="1"/>
  <c r="V68" i="13"/>
  <c r="S68" i="13"/>
  <c r="N68" i="13"/>
  <c r="O68" i="13" s="1"/>
  <c r="AD68" i="13" s="1"/>
  <c r="AC68" i="13" s="1"/>
  <c r="J68" i="13"/>
  <c r="V67" i="13"/>
  <c r="S67" i="13"/>
  <c r="N67" i="13"/>
  <c r="O67" i="13" s="1"/>
  <c r="AD67" i="13" s="1"/>
  <c r="AC67" i="13" s="1"/>
  <c r="J67" i="13"/>
  <c r="V66" i="13"/>
  <c r="S66" i="13"/>
  <c r="N66" i="13"/>
  <c r="O66" i="13" s="1"/>
  <c r="J66" i="13"/>
  <c r="V65" i="13"/>
  <c r="S65" i="13"/>
  <c r="N65" i="13"/>
  <c r="O65" i="13" s="1"/>
  <c r="J65" i="13"/>
  <c r="V64" i="13"/>
  <c r="S64" i="13"/>
  <c r="N64" i="13"/>
  <c r="O64" i="13" s="1"/>
  <c r="AD64" i="13" s="1"/>
  <c r="AC64" i="13" s="1"/>
  <c r="J64" i="13"/>
  <c r="K64" i="13" s="1"/>
  <c r="Z64" i="13" s="1"/>
  <c r="Z63" i="13"/>
  <c r="AA63" i="13" s="1"/>
  <c r="V63" i="13"/>
  <c r="S63" i="13"/>
  <c r="N63" i="13"/>
  <c r="O63" i="13" s="1"/>
  <c r="K63" i="13"/>
  <c r="J63" i="13"/>
  <c r="AC62" i="13"/>
  <c r="V62" i="13"/>
  <c r="Z62" i="13" s="1"/>
  <c r="S62" i="13"/>
  <c r="N62" i="13"/>
  <c r="O62" i="13" s="1"/>
  <c r="AD62" i="13" s="1"/>
  <c r="J62" i="13"/>
  <c r="K62" i="13" s="1"/>
  <c r="Z61" i="13"/>
  <c r="V61" i="13"/>
  <c r="S61" i="13"/>
  <c r="N61" i="13"/>
  <c r="O61" i="13" s="1"/>
  <c r="J61" i="13"/>
  <c r="K61" i="13" s="1"/>
  <c r="V60" i="13"/>
  <c r="S60" i="13"/>
  <c r="N60" i="13"/>
  <c r="O60" i="13" s="1"/>
  <c r="AD60" i="13" s="1"/>
  <c r="AC60" i="13" s="1"/>
  <c r="K60" i="13"/>
  <c r="J60" i="13"/>
  <c r="Z59" i="13"/>
  <c r="AB59" i="13" s="1"/>
  <c r="V59" i="13"/>
  <c r="S59" i="13"/>
  <c r="N59" i="13"/>
  <c r="O59" i="13" s="1"/>
  <c r="AD59" i="13" s="1"/>
  <c r="AC59" i="13" s="1"/>
  <c r="J59" i="13"/>
  <c r="K59" i="13" s="1"/>
  <c r="V58" i="13"/>
  <c r="S58" i="13"/>
  <c r="N58" i="13"/>
  <c r="O58" i="13" s="1"/>
  <c r="J58" i="13"/>
  <c r="K58" i="13" s="1"/>
  <c r="V57" i="13"/>
  <c r="S57" i="13"/>
  <c r="N57" i="13"/>
  <c r="O57" i="13" s="1"/>
  <c r="J57" i="13"/>
  <c r="V56" i="13"/>
  <c r="S56" i="13"/>
  <c r="Z56" i="13" s="1"/>
  <c r="N56" i="13"/>
  <c r="O56" i="13" s="1"/>
  <c r="AD56" i="13" s="1"/>
  <c r="AC56" i="13" s="1"/>
  <c r="J56" i="13"/>
  <c r="AB55" i="13"/>
  <c r="Z55" i="13"/>
  <c r="AA55" i="13" s="1"/>
  <c r="V55" i="13"/>
  <c r="S55" i="13"/>
  <c r="N55" i="13"/>
  <c r="O55" i="13" s="1"/>
  <c r="AD55" i="13" s="1"/>
  <c r="AC55" i="13" s="1"/>
  <c r="AE55" i="13" s="1"/>
  <c r="J55" i="13"/>
  <c r="V54" i="13"/>
  <c r="S54" i="13"/>
  <c r="N54" i="13"/>
  <c r="O54" i="13" s="1"/>
  <c r="J54" i="13"/>
  <c r="Z53" i="13"/>
  <c r="V53" i="13"/>
  <c r="S53" i="13"/>
  <c r="N53" i="13"/>
  <c r="O53" i="13" s="1"/>
  <c r="J53" i="13"/>
  <c r="AB52" i="13"/>
  <c r="Z52" i="13"/>
  <c r="AA52" i="13" s="1"/>
  <c r="V52" i="13"/>
  <c r="S52" i="13"/>
  <c r="N52" i="13"/>
  <c r="O52" i="13" s="1"/>
  <c r="J52" i="13"/>
  <c r="V51" i="13"/>
  <c r="S51" i="13"/>
  <c r="N51" i="13"/>
  <c r="O51" i="13" s="1"/>
  <c r="AD51" i="13" s="1"/>
  <c r="AC51" i="13" s="1"/>
  <c r="J51" i="13"/>
  <c r="AE50" i="13"/>
  <c r="AB50" i="13"/>
  <c r="AA50" i="13"/>
  <c r="Z50" i="13"/>
  <c r="V50" i="13"/>
  <c r="S50" i="13"/>
  <c r="P50" i="13"/>
  <c r="O50" i="13"/>
  <c r="AD50" i="13" s="1"/>
  <c r="AC50" i="13" s="1"/>
  <c r="J50" i="13"/>
  <c r="AD49" i="13"/>
  <c r="AC49" i="13" s="1"/>
  <c r="V49" i="13"/>
  <c r="S49" i="13"/>
  <c r="P49" i="13"/>
  <c r="O49" i="13"/>
  <c r="J49" i="13"/>
  <c r="K49" i="13" s="1"/>
  <c r="Z49" i="13" s="1"/>
  <c r="AA48" i="13"/>
  <c r="V48" i="13"/>
  <c r="S48" i="13"/>
  <c r="N48" i="13"/>
  <c r="O48" i="13" s="1"/>
  <c r="K48" i="13"/>
  <c r="Z48" i="13" s="1"/>
  <c r="AB48" i="13" s="1"/>
  <c r="J48" i="13"/>
  <c r="P48" i="13" s="1"/>
  <c r="Z47" i="13"/>
  <c r="V47" i="13"/>
  <c r="S47" i="13"/>
  <c r="AD47" i="13" s="1"/>
  <c r="AC47" i="13" s="1"/>
  <c r="O47" i="13"/>
  <c r="K47" i="13"/>
  <c r="J47" i="13"/>
  <c r="P47" i="13" s="1"/>
  <c r="V46" i="13"/>
  <c r="S46" i="13"/>
  <c r="N46" i="13"/>
  <c r="O46" i="13" s="1"/>
  <c r="AD46" i="13" s="1"/>
  <c r="AC46" i="13" s="1"/>
  <c r="J46" i="13"/>
  <c r="P46" i="13" s="1"/>
  <c r="V45" i="13"/>
  <c r="S45" i="13"/>
  <c r="N45" i="13"/>
  <c r="O45" i="13" s="1"/>
  <c r="K45" i="13"/>
  <c r="J45" i="13"/>
  <c r="V44" i="13"/>
  <c r="S44" i="13"/>
  <c r="O44" i="13"/>
  <c r="AD44" i="13" s="1"/>
  <c r="AC44" i="13" s="1"/>
  <c r="J44" i="13"/>
  <c r="K44" i="13" s="1"/>
  <c r="AB43" i="13"/>
  <c r="V43" i="13"/>
  <c r="S43" i="13"/>
  <c r="N43" i="13"/>
  <c r="O43" i="13" s="1"/>
  <c r="AD43" i="13" s="1"/>
  <c r="AC43" i="13" s="1"/>
  <c r="K43" i="13"/>
  <c r="Z43" i="13" s="1"/>
  <c r="AA43" i="13" s="1"/>
  <c r="J43" i="13"/>
  <c r="V42" i="13"/>
  <c r="S42" i="13"/>
  <c r="N42" i="13"/>
  <c r="O42" i="13" s="1"/>
  <c r="J42" i="13"/>
  <c r="K42" i="13" s="1"/>
  <c r="V41" i="13"/>
  <c r="S41" i="13"/>
  <c r="N41" i="13"/>
  <c r="O41" i="13" s="1"/>
  <c r="J41" i="13"/>
  <c r="AD40" i="13"/>
  <c r="AC40" i="13" s="1"/>
  <c r="AB40" i="13"/>
  <c r="AA40" i="13"/>
  <c r="AE40" i="13" s="1"/>
  <c r="Z40" i="13"/>
  <c r="V40" i="13"/>
  <c r="S40" i="13"/>
  <c r="N40" i="13"/>
  <c r="P40" i="13" s="1"/>
  <c r="J40" i="13"/>
  <c r="V39" i="13"/>
  <c r="S39" i="13"/>
  <c r="N39" i="13"/>
  <c r="P39" i="13" s="1"/>
  <c r="J39" i="13"/>
  <c r="K39" i="13" s="1"/>
  <c r="V38" i="13"/>
  <c r="S38" i="13"/>
  <c r="N38" i="13"/>
  <c r="O38" i="13" s="1"/>
  <c r="K38" i="13"/>
  <c r="J38" i="13"/>
  <c r="V37" i="13"/>
  <c r="S37" i="13"/>
  <c r="N37" i="13"/>
  <c r="O37" i="13" s="1"/>
  <c r="AD37" i="13" s="1"/>
  <c r="AC37" i="13" s="1"/>
  <c r="K37" i="13"/>
  <c r="Z37" i="13" s="1"/>
  <c r="J37" i="13"/>
  <c r="V36" i="13"/>
  <c r="S36" i="13"/>
  <c r="N36" i="13"/>
  <c r="O36" i="13" s="1"/>
  <c r="K36" i="13"/>
  <c r="J36" i="13"/>
  <c r="V35" i="13"/>
  <c r="S35" i="13"/>
  <c r="N35" i="13"/>
  <c r="O35" i="13" s="1"/>
  <c r="AD35" i="13" s="1"/>
  <c r="AC35" i="13" s="1"/>
  <c r="K35" i="13"/>
  <c r="Z35" i="13" s="1"/>
  <c r="J35" i="13"/>
  <c r="V34" i="13"/>
  <c r="S34" i="13"/>
  <c r="O34" i="13"/>
  <c r="N34" i="13"/>
  <c r="J34" i="13"/>
  <c r="P34" i="13" s="1"/>
  <c r="V33" i="13"/>
  <c r="S33" i="13"/>
  <c r="N33" i="13"/>
  <c r="P33" i="13" s="1"/>
  <c r="J33" i="13"/>
  <c r="K33" i="13" s="1"/>
  <c r="Z33" i="13" s="1"/>
  <c r="Z32" i="13"/>
  <c r="AB32" i="13" s="1"/>
  <c r="V32" i="13"/>
  <c r="S32" i="13"/>
  <c r="N32" i="13"/>
  <c r="O32" i="13" s="1"/>
  <c r="AD32" i="13" s="1"/>
  <c r="AC32" i="13" s="1"/>
  <c r="K32" i="13"/>
  <c r="J32" i="13"/>
  <c r="V31" i="13"/>
  <c r="S31" i="13"/>
  <c r="O31" i="13"/>
  <c r="K31" i="13"/>
  <c r="J31" i="13"/>
  <c r="P31" i="13" s="1"/>
  <c r="Z30" i="13"/>
  <c r="AB30" i="13" s="1"/>
  <c r="V30" i="13"/>
  <c r="S30" i="13"/>
  <c r="N30" i="13"/>
  <c r="O30" i="13" s="1"/>
  <c r="J30" i="13"/>
  <c r="V29" i="13"/>
  <c r="S29" i="13"/>
  <c r="N29" i="13"/>
  <c r="O29" i="13" s="1"/>
  <c r="AD29" i="13" s="1"/>
  <c r="AC29" i="13" s="1"/>
  <c r="J29" i="13"/>
  <c r="K29" i="13" s="1"/>
  <c r="Z29" i="13" s="1"/>
  <c r="V28" i="13"/>
  <c r="Z28" i="13" s="1"/>
  <c r="AB28" i="13" s="1"/>
  <c r="S28" i="13"/>
  <c r="N28" i="13"/>
  <c r="O28" i="13" s="1"/>
  <c r="J28" i="13"/>
  <c r="V27" i="13"/>
  <c r="Z27" i="13" s="1"/>
  <c r="S27" i="13"/>
  <c r="N27" i="13"/>
  <c r="P27" i="13" s="1"/>
  <c r="J27" i="13"/>
  <c r="Z26" i="13"/>
  <c r="AA26" i="13" s="1"/>
  <c r="V26" i="13"/>
  <c r="S26" i="13"/>
  <c r="N26" i="13"/>
  <c r="O26" i="13" s="1"/>
  <c r="K26" i="13"/>
  <c r="J26" i="13"/>
  <c r="AB25" i="13"/>
  <c r="V25" i="13"/>
  <c r="S25" i="13"/>
  <c r="Z25" i="13" s="1"/>
  <c r="AA25" i="13" s="1"/>
  <c r="N25" i="13"/>
  <c r="O25" i="13" s="1"/>
  <c r="J25" i="13"/>
  <c r="V24" i="13"/>
  <c r="S24" i="13"/>
  <c r="N24" i="13"/>
  <c r="O24" i="13" s="1"/>
  <c r="J24" i="13"/>
  <c r="P24" i="13" s="1"/>
  <c r="V23" i="13"/>
  <c r="S23" i="13"/>
  <c r="Z23" i="13" s="1"/>
  <c r="AA23" i="13" s="1"/>
  <c r="N23" i="13"/>
  <c r="O23" i="13" s="1"/>
  <c r="J23" i="13"/>
  <c r="K23" i="13" s="1"/>
  <c r="AA22" i="13"/>
  <c r="Z22" i="13"/>
  <c r="AB22" i="13" s="1"/>
  <c r="V22" i="13"/>
  <c r="S22" i="13"/>
  <c r="N22" i="13"/>
  <c r="O22" i="13" s="1"/>
  <c r="AD22" i="13" s="1"/>
  <c r="AC22" i="13" s="1"/>
  <c r="J22" i="13"/>
  <c r="V21" i="13"/>
  <c r="S21" i="13"/>
  <c r="N21" i="13"/>
  <c r="O21" i="13" s="1"/>
  <c r="J21" i="13"/>
  <c r="K21" i="13" s="1"/>
  <c r="V20" i="13"/>
  <c r="S20" i="13"/>
  <c r="N20" i="13"/>
  <c r="O20" i="13" s="1"/>
  <c r="J20" i="13"/>
  <c r="K20" i="13" s="1"/>
  <c r="AD19" i="13"/>
  <c r="AC19" i="13" s="1"/>
  <c r="AA19" i="13"/>
  <c r="AE19" i="13" s="1"/>
  <c r="Z19" i="13"/>
  <c r="AB19" i="13" s="1"/>
  <c r="V19" i="13"/>
  <c r="S19" i="13"/>
  <c r="O19" i="13"/>
  <c r="K19" i="13"/>
  <c r="J19" i="13"/>
  <c r="P19" i="13" s="1"/>
  <c r="V18" i="13"/>
  <c r="S18" i="13"/>
  <c r="O18" i="13"/>
  <c r="J18" i="13"/>
  <c r="K18" i="13" s="1"/>
  <c r="AB17" i="13"/>
  <c r="V17" i="13"/>
  <c r="S17" i="13"/>
  <c r="Z17" i="13" s="1"/>
  <c r="AA17" i="13" s="1"/>
  <c r="N17" i="13"/>
  <c r="O17" i="13" s="1"/>
  <c r="AD17" i="13" s="1"/>
  <c r="AC17" i="13" s="1"/>
  <c r="J17" i="13"/>
  <c r="V16" i="13"/>
  <c r="S16" i="13"/>
  <c r="N16" i="13"/>
  <c r="O16" i="13" s="1"/>
  <c r="J16" i="13"/>
  <c r="V15" i="13"/>
  <c r="S15" i="13"/>
  <c r="N15" i="13"/>
  <c r="O15" i="13" s="1"/>
  <c r="AD15" i="13" s="1"/>
  <c r="AC15" i="13" s="1"/>
  <c r="J15" i="13"/>
  <c r="K15" i="13" s="1"/>
  <c r="AA14" i="13"/>
  <c r="Z14" i="13"/>
  <c r="AB14" i="13" s="1"/>
  <c r="V14" i="13"/>
  <c r="S14" i="13"/>
  <c r="N14" i="13"/>
  <c r="O14" i="13" s="1"/>
  <c r="AD14" i="13" s="1"/>
  <c r="AC14" i="13" s="1"/>
  <c r="J14" i="13"/>
  <c r="P14" i="13" s="1"/>
  <c r="Z13" i="13"/>
  <c r="V13" i="13"/>
  <c r="S13" i="13"/>
  <c r="N13" i="13"/>
  <c r="O13" i="13" s="1"/>
  <c r="AD13" i="13" s="1"/>
  <c r="AC13" i="13" s="1"/>
  <c r="J13" i="13"/>
  <c r="K13" i="13" s="1"/>
  <c r="V12" i="13"/>
  <c r="S12" i="13"/>
  <c r="Z12" i="13" s="1"/>
  <c r="AA12" i="13" s="1"/>
  <c r="N12" i="13"/>
  <c r="O12" i="13" s="1"/>
  <c r="AD12" i="13" s="1"/>
  <c r="AC12" i="13" s="1"/>
  <c r="J12" i="13"/>
  <c r="V11" i="13"/>
  <c r="S11" i="13"/>
  <c r="N11" i="13"/>
  <c r="O11" i="13" s="1"/>
  <c r="AD11" i="13" s="1"/>
  <c r="AC11" i="13" s="1"/>
  <c r="J11" i="13"/>
  <c r="V10" i="13"/>
  <c r="S10" i="13"/>
  <c r="P10" i="13"/>
  <c r="N10" i="13"/>
  <c r="O10" i="13" s="1"/>
  <c r="J10" i="13"/>
  <c r="K10" i="13" s="1"/>
  <c r="V9" i="13"/>
  <c r="S9" i="13"/>
  <c r="N9" i="13"/>
  <c r="O9" i="13" s="1"/>
  <c r="AD9" i="13" s="1"/>
  <c r="AC9" i="13" s="1"/>
  <c r="J9" i="13"/>
  <c r="K9" i="13" s="1"/>
  <c r="H1" i="9"/>
  <c r="P162" i="13" l="1"/>
  <c r="P21" i="13"/>
  <c r="P54" i="13"/>
  <c r="P66" i="13"/>
  <c r="P136" i="13"/>
  <c r="P142" i="13"/>
  <c r="P53" i="13"/>
  <c r="P99" i="13"/>
  <c r="P137" i="13"/>
  <c r="P160" i="13"/>
  <c r="P93" i="13"/>
  <c r="P114" i="13"/>
  <c r="P132" i="13"/>
  <c r="P133" i="13"/>
  <c r="P151" i="13"/>
  <c r="P16" i="13"/>
  <c r="AD83" i="13"/>
  <c r="AC83" i="13" s="1"/>
  <c r="P43" i="13"/>
  <c r="P56" i="13"/>
  <c r="P64" i="13"/>
  <c r="P74" i="13"/>
  <c r="P96" i="13"/>
  <c r="P115" i="13"/>
  <c r="P134" i="13"/>
  <c r="P139" i="13"/>
  <c r="P95" i="13"/>
  <c r="P138" i="13"/>
  <c r="AD139" i="13"/>
  <c r="AC139" i="13" s="1"/>
  <c r="P28" i="13"/>
  <c r="P55" i="13"/>
  <c r="P100" i="13"/>
  <c r="P128" i="13"/>
  <c r="P156" i="13"/>
  <c r="O109" i="13"/>
  <c r="AD109" i="13" s="1"/>
  <c r="AC109" i="13" s="1"/>
  <c r="O131" i="13"/>
  <c r="AD131" i="13" s="1"/>
  <c r="AC131" i="13" s="1"/>
  <c r="AD61" i="13"/>
  <c r="AC61" i="13" s="1"/>
  <c r="P88" i="13"/>
  <c r="P117" i="13"/>
  <c r="P159" i="13"/>
  <c r="AD16" i="13"/>
  <c r="AC16" i="13" s="1"/>
  <c r="P42" i="13"/>
  <c r="AD98" i="13"/>
  <c r="AC98" i="13" s="1"/>
  <c r="P82" i="13"/>
  <c r="P12" i="13"/>
  <c r="P17" i="13"/>
  <c r="AD28" i="13"/>
  <c r="AC28" i="13" s="1"/>
  <c r="P30" i="13"/>
  <c r="AD65" i="13"/>
  <c r="AC65" i="13" s="1"/>
  <c r="P70" i="13"/>
  <c r="P85" i="13"/>
  <c r="AD115" i="13"/>
  <c r="AC115" i="13" s="1"/>
  <c r="P130" i="13"/>
  <c r="P153" i="13"/>
  <c r="P163" i="13"/>
  <c r="AD48" i="13"/>
  <c r="AC48" i="13" s="1"/>
  <c r="AE43" i="13"/>
  <c r="AD24" i="13"/>
  <c r="AC24" i="13" s="1"/>
  <c r="O27" i="13"/>
  <c r="AD27" i="13" s="1"/>
  <c r="AC27" i="13" s="1"/>
  <c r="O111" i="13"/>
  <c r="AE115" i="13"/>
  <c r="AD30" i="13"/>
  <c r="AC30" i="13" s="1"/>
  <c r="P32" i="13"/>
  <c r="AE48" i="13"/>
  <c r="P59" i="13"/>
  <c r="P104" i="13"/>
  <c r="P121" i="13"/>
  <c r="P123" i="13"/>
  <c r="P141" i="13"/>
  <c r="AD21" i="13"/>
  <c r="AC21" i="13" s="1"/>
  <c r="AD53" i="13"/>
  <c r="AC53" i="13" s="1"/>
  <c r="P84" i="13"/>
  <c r="AE14" i="13"/>
  <c r="O39" i="13"/>
  <c r="AD39" i="13" s="1"/>
  <c r="AC39" i="13" s="1"/>
  <c r="P11" i="13"/>
  <c r="AD20" i="13"/>
  <c r="AC20" i="13" s="1"/>
  <c r="P22" i="13"/>
  <c r="P25" i="13"/>
  <c r="P36" i="13"/>
  <c r="P83" i="13"/>
  <c r="P87" i="13"/>
  <c r="P98" i="13"/>
  <c r="AD104" i="13"/>
  <c r="AC104" i="13" s="1"/>
  <c r="P124" i="13"/>
  <c r="P127" i="13"/>
  <c r="P129" i="13"/>
  <c r="P140" i="13"/>
  <c r="P152" i="13"/>
  <c r="P157" i="13"/>
  <c r="P164" i="13"/>
  <c r="M34" i="13"/>
  <c r="M12" i="13"/>
  <c r="M9" i="13"/>
  <c r="AB29" i="13"/>
  <c r="AA29" i="13"/>
  <c r="AE29" i="13" s="1"/>
  <c r="M64" i="13"/>
  <c r="AD66" i="13"/>
  <c r="AC66" i="13" s="1"/>
  <c r="Z66" i="13"/>
  <c r="AA70" i="13"/>
  <c r="AE70" i="13" s="1"/>
  <c r="AB70" i="13"/>
  <c r="K11" i="13"/>
  <c r="Z11" i="13" s="1"/>
  <c r="Z16" i="13"/>
  <c r="AD26" i="13"/>
  <c r="AC26" i="13" s="1"/>
  <c r="AE26" i="13" s="1"/>
  <c r="AA27" i="13"/>
  <c r="AE27" i="13" s="1"/>
  <c r="AB27" i="13"/>
  <c r="AA28" i="13"/>
  <c r="AA32" i="13"/>
  <c r="AE32" i="13" s="1"/>
  <c r="P35" i="13"/>
  <c r="AD57" i="13"/>
  <c r="AC57" i="13" s="1"/>
  <c r="Z21" i="13"/>
  <c r="AA30" i="13"/>
  <c r="AE30" i="13" s="1"/>
  <c r="AB35" i="13"/>
  <c r="AA35" i="13"/>
  <c r="AE35" i="13" s="1"/>
  <c r="Z39" i="13"/>
  <c r="M45" i="13"/>
  <c r="AA47" i="13"/>
  <c r="AE47" i="13" s="1"/>
  <c r="AB47" i="13"/>
  <c r="AB49" i="13"/>
  <c r="AA49" i="13"/>
  <c r="AE49" i="13" s="1"/>
  <c r="AD52" i="13"/>
  <c r="AC52" i="13" s="1"/>
  <c r="Z60" i="13"/>
  <c r="AA61" i="13"/>
  <c r="AE61" i="13" s="1"/>
  <c r="AB61" i="13"/>
  <c r="AE69" i="13"/>
  <c r="AD72" i="13"/>
  <c r="AC72" i="13" s="1"/>
  <c r="AB74" i="13"/>
  <c r="AA74" i="13"/>
  <c r="AE74" i="13" s="1"/>
  <c r="AB76" i="13"/>
  <c r="AA76" i="13"/>
  <c r="AE76" i="13" s="1"/>
  <c r="AE22" i="13"/>
  <c r="AA33" i="13"/>
  <c r="AB33" i="13"/>
  <c r="Z36" i="13"/>
  <c r="AD36" i="13"/>
  <c r="AC36" i="13" s="1"/>
  <c r="AA53" i="13"/>
  <c r="AE53" i="13" s="1"/>
  <c r="AB53" i="13"/>
  <c r="M146" i="13"/>
  <c r="M143" i="13"/>
  <c r="M120" i="13"/>
  <c r="M99" i="13"/>
  <c r="M118" i="13"/>
  <c r="M127" i="13"/>
  <c r="M121" i="13"/>
  <c r="M157" i="13"/>
  <c r="M152" i="13"/>
  <c r="M134" i="13"/>
  <c r="M112" i="13"/>
  <c r="M125" i="13"/>
  <c r="M122" i="13"/>
  <c r="M109" i="13"/>
  <c r="M101" i="13"/>
  <c r="M155" i="13"/>
  <c r="M150" i="13"/>
  <c r="M148" i="13"/>
  <c r="M130" i="13"/>
  <c r="M138" i="13"/>
  <c r="M74" i="13"/>
  <c r="M71" i="13"/>
  <c r="M69" i="13"/>
  <c r="M46" i="13"/>
  <c r="M37" i="13"/>
  <c r="M30" i="13"/>
  <c r="M104" i="13"/>
  <c r="M110" i="13"/>
  <c r="M89" i="13"/>
  <c r="M81" i="13"/>
  <c r="M93" i="13"/>
  <c r="M107" i="13"/>
  <c r="M102" i="13"/>
  <c r="M98" i="13"/>
  <c r="M87" i="13"/>
  <c r="M84" i="13"/>
  <c r="M70" i="13"/>
  <c r="M39" i="13"/>
  <c r="M116" i="13"/>
  <c r="M113" i="13"/>
  <c r="M97" i="13"/>
  <c r="M85" i="13"/>
  <c r="M105" i="13"/>
  <c r="M73" i="13"/>
  <c r="M67" i="13"/>
  <c r="M47" i="13"/>
  <c r="M33" i="13"/>
  <c r="M31" i="13"/>
  <c r="M111" i="13"/>
  <c r="M100" i="13"/>
  <c r="M92" i="13"/>
  <c r="M86" i="13"/>
  <c r="M78" i="13"/>
  <c r="M72" i="13"/>
  <c r="M66" i="13"/>
  <c r="M54" i="13"/>
  <c r="M49" i="13"/>
  <c r="M36" i="13"/>
  <c r="M29" i="13"/>
  <c r="M21" i="13"/>
  <c r="M18" i="13"/>
  <c r="M13" i="13"/>
  <c r="M58" i="13"/>
  <c r="M44" i="13"/>
  <c r="M41" i="13"/>
  <c r="M38" i="13"/>
  <c r="M26" i="13"/>
  <c r="M75" i="13"/>
  <c r="M65" i="13"/>
  <c r="M61" i="13"/>
  <c r="M57" i="13"/>
  <c r="M51" i="13"/>
  <c r="M19" i="13"/>
  <c r="M11" i="13"/>
  <c r="M68" i="13"/>
  <c r="M48" i="13"/>
  <c r="M32" i="13"/>
  <c r="AD10" i="13"/>
  <c r="AC10" i="13" s="1"/>
  <c r="Z10" i="13"/>
  <c r="M20" i="13"/>
  <c r="AB23" i="13"/>
  <c r="Z24" i="13"/>
  <c r="AD25" i="13"/>
  <c r="AC25" i="13" s="1"/>
  <c r="AE25" i="13" s="1"/>
  <c r="AB26" i="13"/>
  <c r="AD41" i="13"/>
  <c r="AC41" i="13" s="1"/>
  <c r="Z44" i="13"/>
  <c r="AB56" i="13"/>
  <c r="AA56" i="13"/>
  <c r="AE56" i="13" s="1"/>
  <c r="AD63" i="13"/>
  <c r="AC63" i="13" s="1"/>
  <c r="AE63" i="13" s="1"/>
  <c r="Z9" i="13"/>
  <c r="AE12" i="13"/>
  <c r="P13" i="13"/>
  <c r="M15" i="13"/>
  <c r="P18" i="13"/>
  <c r="O33" i="13"/>
  <c r="AD33" i="13" s="1"/>
  <c r="AC33" i="13" s="1"/>
  <c r="AB71" i="13"/>
  <c r="AA71" i="13"/>
  <c r="AE71" i="13" s="1"/>
  <c r="AB109" i="13"/>
  <c r="AA109" i="13"/>
  <c r="AE109" i="13" s="1"/>
  <c r="AB12" i="13"/>
  <c r="AE17" i="13"/>
  <c r="AD18" i="13"/>
  <c r="AC18" i="13" s="1"/>
  <c r="Z18" i="13"/>
  <c r="AD23" i="13"/>
  <c r="AC23" i="13" s="1"/>
  <c r="AE23" i="13" s="1"/>
  <c r="P29" i="13"/>
  <c r="AD34" i="13"/>
  <c r="AC34" i="13" s="1"/>
  <c r="P37" i="13"/>
  <c r="AB62" i="13"/>
  <c r="AA62" i="13"/>
  <c r="AE62" i="13" s="1"/>
  <c r="K68" i="13"/>
  <c r="Z68" i="13" s="1"/>
  <c r="P68" i="13"/>
  <c r="AE79" i="13"/>
  <c r="AB13" i="13"/>
  <c r="AA13" i="13"/>
  <c r="AE13" i="13" s="1"/>
  <c r="Z15" i="13"/>
  <c r="Z20" i="13"/>
  <c r="M23" i="13"/>
  <c r="AD31" i="13"/>
  <c r="AC31" i="13" s="1"/>
  <c r="Z31" i="13"/>
  <c r="AB37" i="13"/>
  <c r="AA37" i="13"/>
  <c r="AE37" i="13" s="1"/>
  <c r="AD54" i="13"/>
  <c r="AC54" i="13" s="1"/>
  <c r="AD58" i="13"/>
  <c r="AC58" i="13" s="1"/>
  <c r="Z58" i="13"/>
  <c r="AA64" i="13"/>
  <c r="AE64" i="13" s="1"/>
  <c r="AB64" i="13"/>
  <c r="O81" i="13"/>
  <c r="AD81" i="13" s="1"/>
  <c r="AC81" i="13" s="1"/>
  <c r="P81" i="13"/>
  <c r="AE77" i="13"/>
  <c r="P113" i="13"/>
  <c r="K113" i="13"/>
  <c r="Z147" i="13"/>
  <c r="Z42" i="13"/>
  <c r="AD42" i="13"/>
  <c r="AC42" i="13" s="1"/>
  <c r="K51" i="13"/>
  <c r="Z51" i="13" s="1"/>
  <c r="P51" i="13"/>
  <c r="P57" i="13"/>
  <c r="K57" i="13"/>
  <c r="Z57" i="13" s="1"/>
  <c r="P9" i="13"/>
  <c r="P15" i="13"/>
  <c r="P20" i="13"/>
  <c r="P23" i="13"/>
  <c r="P26" i="13"/>
  <c r="K34" i="13"/>
  <c r="Z34" i="13" s="1"/>
  <c r="P45" i="13"/>
  <c r="K46" i="13"/>
  <c r="Z46" i="13" s="1"/>
  <c r="P52" i="13"/>
  <c r="K65" i="13"/>
  <c r="Z65" i="13" s="1"/>
  <c r="P65" i="13"/>
  <c r="Z73" i="13"/>
  <c r="AD73" i="13"/>
  <c r="AC73" i="13" s="1"/>
  <c r="AB77" i="13"/>
  <c r="Z82" i="13"/>
  <c r="AA92" i="13"/>
  <c r="AE92" i="13" s="1"/>
  <c r="AB92" i="13"/>
  <c r="AB96" i="13"/>
  <c r="AA96" i="13"/>
  <c r="AE96" i="13" s="1"/>
  <c r="P101" i="13"/>
  <c r="K101" i="13"/>
  <c r="Z101" i="13" s="1"/>
  <c r="AE114" i="13"/>
  <c r="AB146" i="13"/>
  <c r="AA146" i="13"/>
  <c r="AE146" i="13" s="1"/>
  <c r="AB91" i="13"/>
  <c r="AA91" i="13"/>
  <c r="AE91" i="13" s="1"/>
  <c r="P94" i="13"/>
  <c r="O94" i="13"/>
  <c r="AD94" i="13" s="1"/>
  <c r="AC94" i="13" s="1"/>
  <c r="AE94" i="13" s="1"/>
  <c r="P41" i="13"/>
  <c r="K41" i="13"/>
  <c r="Z41" i="13" s="1"/>
  <c r="Z45" i="13"/>
  <c r="AD45" i="13"/>
  <c r="AC45" i="13" s="1"/>
  <c r="K54" i="13"/>
  <c r="Z54" i="13" s="1"/>
  <c r="AA59" i="13"/>
  <c r="AE59" i="13" s="1"/>
  <c r="AB63" i="13"/>
  <c r="K66" i="13"/>
  <c r="P71" i="13"/>
  <c r="P72" i="13"/>
  <c r="K72" i="13"/>
  <c r="Z72" i="13" s="1"/>
  <c r="Z78" i="13"/>
  <c r="AA90" i="13"/>
  <c r="AE90" i="13" s="1"/>
  <c r="K92" i="13"/>
  <c r="P92" i="13"/>
  <c r="K97" i="13"/>
  <c r="Z97" i="13" s="1"/>
  <c r="P97" i="13"/>
  <c r="P61" i="13"/>
  <c r="P63" i="13"/>
  <c r="Z87" i="13"/>
  <c r="AB89" i="13"/>
  <c r="AA89" i="13"/>
  <c r="AB98" i="13"/>
  <c r="AA98" i="13"/>
  <c r="AE98" i="13" s="1"/>
  <c r="AB103" i="13"/>
  <c r="AA103" i="13"/>
  <c r="AE103" i="13" s="1"/>
  <c r="P38" i="13"/>
  <c r="P44" i="13"/>
  <c r="P62" i="13"/>
  <c r="P67" i="13"/>
  <c r="K67" i="13"/>
  <c r="Z67" i="13" s="1"/>
  <c r="AB95" i="13"/>
  <c r="AA95" i="13"/>
  <c r="AE95" i="13" s="1"/>
  <c r="P122" i="13"/>
  <c r="K122" i="13"/>
  <c r="Z122" i="13" s="1"/>
  <c r="AB132" i="13"/>
  <c r="AA132" i="13"/>
  <c r="AB138" i="13"/>
  <c r="AA138" i="13"/>
  <c r="AD38" i="13"/>
  <c r="AC38" i="13" s="1"/>
  <c r="Z38" i="13"/>
  <c r="AE52" i="13"/>
  <c r="P58" i="13"/>
  <c r="P60" i="13"/>
  <c r="AE75" i="13"/>
  <c r="Z80" i="13"/>
  <c r="Z84" i="13"/>
  <c r="Z88" i="13"/>
  <c r="AD89" i="13"/>
  <c r="AC89" i="13" s="1"/>
  <c r="P119" i="13"/>
  <c r="K119" i="13"/>
  <c r="AD88" i="13"/>
  <c r="AC88" i="13" s="1"/>
  <c r="P112" i="13"/>
  <c r="K112" i="13"/>
  <c r="K116" i="13"/>
  <c r="P116" i="13"/>
  <c r="AB120" i="13"/>
  <c r="AA120" i="13"/>
  <c r="AE123" i="13"/>
  <c r="AD127" i="13"/>
  <c r="AC127" i="13" s="1"/>
  <c r="Z127" i="13"/>
  <c r="AD130" i="13"/>
  <c r="AC130" i="13" s="1"/>
  <c r="AB131" i="13"/>
  <c r="AA131" i="13"/>
  <c r="AE131" i="13" s="1"/>
  <c r="AD141" i="13"/>
  <c r="AC141" i="13" s="1"/>
  <c r="AB143" i="13"/>
  <c r="AA143" i="13"/>
  <c r="AE143" i="13" s="1"/>
  <c r="Z144" i="13"/>
  <c r="AD149" i="13"/>
  <c r="AC149" i="13" s="1"/>
  <c r="Z149" i="13"/>
  <c r="K102" i="13"/>
  <c r="Z102" i="13" s="1"/>
  <c r="P102" i="13"/>
  <c r="AE110" i="13"/>
  <c r="AD134" i="13"/>
  <c r="AC134" i="13" s="1"/>
  <c r="P148" i="13"/>
  <c r="K148" i="13"/>
  <c r="AD152" i="13"/>
  <c r="AC152" i="13" s="1"/>
  <c r="Z81" i="13"/>
  <c r="AD82" i="13"/>
  <c r="AC82" i="13" s="1"/>
  <c r="Z83" i="13"/>
  <c r="AD85" i="13"/>
  <c r="AC85" i="13" s="1"/>
  <c r="AE85" i="13" s="1"/>
  <c r="Z86" i="13"/>
  <c r="K93" i="13"/>
  <c r="Z93" i="13" s="1"/>
  <c r="AA99" i="13"/>
  <c r="AE99" i="13" s="1"/>
  <c r="AD100" i="13"/>
  <c r="AC100" i="13" s="1"/>
  <c r="Z100" i="13"/>
  <c r="Z104" i="13"/>
  <c r="O106" i="13"/>
  <c r="AD106" i="13" s="1"/>
  <c r="AC106" i="13" s="1"/>
  <c r="AB110" i="13"/>
  <c r="Z119" i="13"/>
  <c r="O120" i="13"/>
  <c r="AD120" i="13" s="1"/>
  <c r="AC120" i="13" s="1"/>
  <c r="P145" i="13"/>
  <c r="K145" i="13"/>
  <c r="Z145" i="13" s="1"/>
  <c r="P150" i="13"/>
  <c r="K150" i="13"/>
  <c r="Z150" i="13" s="1"/>
  <c r="Z154" i="13"/>
  <c r="AB162" i="13"/>
  <c r="AA162" i="13"/>
  <c r="AE162" i="13" s="1"/>
  <c r="AB164" i="13"/>
  <c r="AD97" i="13"/>
  <c r="AC97" i="13" s="1"/>
  <c r="AD124" i="13"/>
  <c r="AC124" i="13" s="1"/>
  <c r="Z124" i="13"/>
  <c r="AD129" i="13"/>
  <c r="AC129" i="13" s="1"/>
  <c r="Z129" i="13"/>
  <c r="P135" i="13"/>
  <c r="K135" i="13"/>
  <c r="Z135" i="13" s="1"/>
  <c r="Z148" i="13"/>
  <c r="AD157" i="13"/>
  <c r="AC157" i="13" s="1"/>
  <c r="Z157" i="13"/>
  <c r="AD160" i="13"/>
  <c r="AC160" i="13" s="1"/>
  <c r="Z107" i="13"/>
  <c r="AD118" i="13"/>
  <c r="AC118" i="13" s="1"/>
  <c r="Z118" i="13"/>
  <c r="AD121" i="13"/>
  <c r="AC121" i="13" s="1"/>
  <c r="Z121" i="13"/>
  <c r="AB133" i="13"/>
  <c r="AA133" i="13"/>
  <c r="AE133" i="13" s="1"/>
  <c r="AB136" i="13"/>
  <c r="AA136" i="13"/>
  <c r="AE136" i="13" s="1"/>
  <c r="AB151" i="13"/>
  <c r="AA151" i="13"/>
  <c r="AE151" i="13" s="1"/>
  <c r="P155" i="13"/>
  <c r="K155" i="13"/>
  <c r="Z155" i="13" s="1"/>
  <c r="AB106" i="13"/>
  <c r="AA106" i="13"/>
  <c r="AD108" i="13"/>
  <c r="AC108" i="13" s="1"/>
  <c r="Z108" i="13"/>
  <c r="AB111" i="13"/>
  <c r="Z112" i="13"/>
  <c r="Z113" i="13"/>
  <c r="AD132" i="13"/>
  <c r="AC132" i="13" s="1"/>
  <c r="AE153" i="13"/>
  <c r="P158" i="13"/>
  <c r="K158" i="13"/>
  <c r="Z158" i="13" s="1"/>
  <c r="P161" i="13"/>
  <c r="K161" i="13"/>
  <c r="Z161" i="13" s="1"/>
  <c r="AD167" i="13"/>
  <c r="AC167" i="13" s="1"/>
  <c r="Z167" i="13"/>
  <c r="K105" i="13"/>
  <c r="Z105" i="13" s="1"/>
  <c r="P105" i="13"/>
  <c r="AD111" i="13"/>
  <c r="AC111" i="13" s="1"/>
  <c r="AE111" i="13" s="1"/>
  <c r="AB114" i="13"/>
  <c r="AE116" i="13"/>
  <c r="P125" i="13"/>
  <c r="K125" i="13"/>
  <c r="Z125" i="13" s="1"/>
  <c r="O126" i="13"/>
  <c r="AD126" i="13" s="1"/>
  <c r="AC126" i="13" s="1"/>
  <c r="AE126" i="13" s="1"/>
  <c r="K130" i="13"/>
  <c r="Z130" i="13" s="1"/>
  <c r="AB156" i="13"/>
  <c r="AA156" i="13"/>
  <c r="AE156" i="13" s="1"/>
  <c r="Z159" i="13"/>
  <c r="P143" i="13"/>
  <c r="P146" i="13"/>
  <c r="AD164" i="13"/>
  <c r="AC164" i="13" s="1"/>
  <c r="AE164" i="13" s="1"/>
  <c r="AD107" i="13"/>
  <c r="AC107" i="13" s="1"/>
  <c r="AD119" i="13"/>
  <c r="AC119" i="13" s="1"/>
  <c r="AD128" i="13"/>
  <c r="AC128" i="13" s="1"/>
  <c r="AE128" i="13" s="1"/>
  <c r="K134" i="13"/>
  <c r="Z134" i="13" s="1"/>
  <c r="AD135" i="13"/>
  <c r="AC135" i="13" s="1"/>
  <c r="K137" i="13"/>
  <c r="Z137" i="13" s="1"/>
  <c r="AD138" i="13"/>
  <c r="AC138" i="13" s="1"/>
  <c r="Z139" i="13"/>
  <c r="AD140" i="13"/>
  <c r="AC140" i="13" s="1"/>
  <c r="AE140" i="13" s="1"/>
  <c r="Z141" i="13"/>
  <c r="AD142" i="13"/>
  <c r="AC142" i="13" s="1"/>
  <c r="AE142" i="13" s="1"/>
  <c r="AD145" i="13"/>
  <c r="AC145" i="13" s="1"/>
  <c r="AD148" i="13"/>
  <c r="AC148" i="13" s="1"/>
  <c r="K152" i="13"/>
  <c r="Z152" i="13" s="1"/>
  <c r="K157" i="13"/>
  <c r="AD158" i="13"/>
  <c r="AC158" i="13" s="1"/>
  <c r="K160" i="13"/>
  <c r="M160" i="13" s="1"/>
  <c r="AD161" i="13"/>
  <c r="AC161" i="13" s="1"/>
  <c r="K163" i="13"/>
  <c r="Z163" i="13" s="1"/>
  <c r="O144" i="13"/>
  <c r="AD144" i="13" s="1"/>
  <c r="AC144" i="13" s="1"/>
  <c r="O147" i="13"/>
  <c r="AD147" i="13" s="1"/>
  <c r="AC147" i="13" s="1"/>
  <c r="O154" i="13"/>
  <c r="AD154" i="13" s="1"/>
  <c r="AC154" i="13" s="1"/>
  <c r="O167" i="13"/>
  <c r="AE28" i="13" l="1"/>
  <c r="AE120" i="13"/>
  <c r="AE106" i="13"/>
  <c r="AB134" i="13"/>
  <c r="AA134" i="13"/>
  <c r="AE134" i="13" s="1"/>
  <c r="AB145" i="13"/>
  <c r="AA145" i="13"/>
  <c r="AE145" i="13" s="1"/>
  <c r="AB54" i="13"/>
  <c r="AA54" i="13"/>
  <c r="AE54" i="13" s="1"/>
  <c r="AB135" i="13"/>
  <c r="AA135" i="13"/>
  <c r="AE135" i="13" s="1"/>
  <c r="AA72" i="13"/>
  <c r="AE72" i="13" s="1"/>
  <c r="AB72" i="13"/>
  <c r="AB161" i="13"/>
  <c r="AA161" i="13"/>
  <c r="AE161" i="13" s="1"/>
  <c r="AA34" i="13"/>
  <c r="AE34" i="13" s="1"/>
  <c r="AB34" i="13"/>
  <c r="AB152" i="13"/>
  <c r="AA152" i="13"/>
  <c r="AE152" i="13" s="1"/>
  <c r="AB158" i="13"/>
  <c r="AA158" i="13"/>
  <c r="AE158" i="13" s="1"/>
  <c r="AB137" i="13"/>
  <c r="AA137" i="13"/>
  <c r="AE137" i="13" s="1"/>
  <c r="AB38" i="13"/>
  <c r="AA38" i="13"/>
  <c r="AE38" i="13" s="1"/>
  <c r="AB159" i="13"/>
  <c r="AA159" i="13"/>
  <c r="AE159" i="13" s="1"/>
  <c r="AB108" i="13"/>
  <c r="AA108" i="13"/>
  <c r="AE108" i="13" s="1"/>
  <c r="AB118" i="13"/>
  <c r="AA118" i="13"/>
  <c r="AE118" i="13" s="1"/>
  <c r="AB93" i="13"/>
  <c r="AA93" i="13"/>
  <c r="AE93" i="13" s="1"/>
  <c r="AB149" i="13"/>
  <c r="AA149" i="13"/>
  <c r="AE149" i="13" s="1"/>
  <c r="AB88" i="13"/>
  <c r="AA88" i="13"/>
  <c r="AE88" i="13" s="1"/>
  <c r="AA41" i="13"/>
  <c r="AE41" i="13" s="1"/>
  <c r="AB41" i="13"/>
  <c r="AB42" i="13"/>
  <c r="AA42" i="13"/>
  <c r="AE42" i="13" s="1"/>
  <c r="AB31" i="13"/>
  <c r="AA31" i="13"/>
  <c r="AE31" i="13" s="1"/>
  <c r="AB39" i="13"/>
  <c r="AA39" i="13"/>
  <c r="AE39" i="13" s="1"/>
  <c r="AB45" i="13"/>
  <c r="AA45" i="13"/>
  <c r="AE45" i="13" s="1"/>
  <c r="AB73" i="13"/>
  <c r="AA73" i="13"/>
  <c r="AE73" i="13" s="1"/>
  <c r="AB119" i="13"/>
  <c r="AA119" i="13"/>
  <c r="AE119" i="13" s="1"/>
  <c r="AB86" i="13"/>
  <c r="AA86" i="13"/>
  <c r="AE86" i="13" s="1"/>
  <c r="AB84" i="13"/>
  <c r="AA84" i="13"/>
  <c r="AE84" i="13" s="1"/>
  <c r="AE138" i="13"/>
  <c r="AA67" i="13"/>
  <c r="AE67" i="13" s="1"/>
  <c r="AB67" i="13"/>
  <c r="AA65" i="13"/>
  <c r="AE65" i="13" s="1"/>
  <c r="AB65" i="13"/>
  <c r="AB147" i="13"/>
  <c r="AA147" i="13"/>
  <c r="AE147" i="13" s="1"/>
  <c r="AA68" i="13"/>
  <c r="AE68" i="13" s="1"/>
  <c r="AB68" i="13"/>
  <c r="AB18" i="13"/>
  <c r="AA18" i="13"/>
  <c r="AE18" i="13" s="1"/>
  <c r="AB10" i="13"/>
  <c r="AA10" i="13"/>
  <c r="AE10" i="13" s="1"/>
  <c r="AA60" i="13"/>
  <c r="AE60" i="13" s="1"/>
  <c r="AB60" i="13"/>
  <c r="AB66" i="13"/>
  <c r="AA66" i="13"/>
  <c r="AE66" i="13" s="1"/>
  <c r="AB163" i="13"/>
  <c r="AA163" i="13"/>
  <c r="AE163" i="13" s="1"/>
  <c r="AA107" i="13"/>
  <c r="AE107" i="13" s="1"/>
  <c r="AB107" i="13"/>
  <c r="AB129" i="13"/>
  <c r="AA129" i="13"/>
  <c r="AE129" i="13" s="1"/>
  <c r="AB154" i="13"/>
  <c r="AA154" i="13"/>
  <c r="AE154" i="13" s="1"/>
  <c r="AB144" i="13"/>
  <c r="AA144" i="13"/>
  <c r="AE144" i="13" s="1"/>
  <c r="AB127" i="13"/>
  <c r="AA127" i="13"/>
  <c r="AE127" i="13" s="1"/>
  <c r="AB80" i="13"/>
  <c r="AA80" i="13"/>
  <c r="AE80" i="13" s="1"/>
  <c r="AA97" i="13"/>
  <c r="AE97" i="13" s="1"/>
  <c r="AB97" i="13"/>
  <c r="AA58" i="13"/>
  <c r="AE58" i="13" s="1"/>
  <c r="AB58" i="13"/>
  <c r="AB44" i="13"/>
  <c r="AA44" i="13"/>
  <c r="AE44" i="13" s="1"/>
  <c r="AB141" i="13"/>
  <c r="AA141" i="13"/>
  <c r="AE141" i="13" s="1"/>
  <c r="AB130" i="13"/>
  <c r="AA130" i="13"/>
  <c r="AE130" i="13" s="1"/>
  <c r="AA105" i="13"/>
  <c r="AE105" i="13" s="1"/>
  <c r="AB105" i="13"/>
  <c r="Z160" i="13"/>
  <c r="AB83" i="13"/>
  <c r="AA83" i="13"/>
  <c r="AE83" i="13" s="1"/>
  <c r="AE132" i="13"/>
  <c r="AE89" i="13"/>
  <c r="AB82" i="13"/>
  <c r="AA82" i="13"/>
  <c r="AE82" i="13" s="1"/>
  <c r="AB46" i="13"/>
  <c r="AA46" i="13"/>
  <c r="AE46" i="13" s="1"/>
  <c r="AA57" i="13"/>
  <c r="AE57" i="13" s="1"/>
  <c r="AB57" i="13"/>
  <c r="AA20" i="13"/>
  <c r="AE20" i="13" s="1"/>
  <c r="AB20" i="13"/>
  <c r="AA36" i="13"/>
  <c r="AE36" i="13" s="1"/>
  <c r="AB36" i="13"/>
  <c r="AB148" i="13"/>
  <c r="AA148" i="13"/>
  <c r="AE148" i="13" s="1"/>
  <c r="AB167" i="13"/>
  <c r="AA167" i="13"/>
  <c r="AE167" i="13" s="1"/>
  <c r="AB155" i="13"/>
  <c r="AA155" i="13"/>
  <c r="AE155" i="13" s="1"/>
  <c r="AB124" i="13"/>
  <c r="AA124" i="13"/>
  <c r="AE124" i="13" s="1"/>
  <c r="AB150" i="13"/>
  <c r="AA150" i="13"/>
  <c r="AE150" i="13" s="1"/>
  <c r="AB104" i="13"/>
  <c r="AA104" i="13"/>
  <c r="AE104" i="13" s="1"/>
  <c r="AA15" i="13"/>
  <c r="AE15" i="13" s="1"/>
  <c r="AB15" i="13"/>
  <c r="AB139" i="13"/>
  <c r="AA139" i="13"/>
  <c r="AE139" i="13" s="1"/>
  <c r="AB125" i="13"/>
  <c r="AA125" i="13"/>
  <c r="AE125" i="13" s="1"/>
  <c r="AB157" i="13"/>
  <c r="AA157" i="13"/>
  <c r="AE157" i="13" s="1"/>
  <c r="AA100" i="13"/>
  <c r="AE100" i="13" s="1"/>
  <c r="AB100" i="13"/>
  <c r="AB81" i="13"/>
  <c r="AA81" i="13"/>
  <c r="AE81" i="13" s="1"/>
  <c r="AB122" i="13"/>
  <c r="AA122" i="13"/>
  <c r="AE122" i="13" s="1"/>
  <c r="AB87" i="13"/>
  <c r="AA87" i="13"/>
  <c r="AE87" i="13" s="1"/>
  <c r="AA101" i="13"/>
  <c r="AE101" i="13" s="1"/>
  <c r="AB101" i="13"/>
  <c r="AE33" i="13"/>
  <c r="AB21" i="13"/>
  <c r="AA21" i="13"/>
  <c r="AE21" i="13" s="1"/>
  <c r="AA16" i="13"/>
  <c r="AE16" i="13" s="1"/>
  <c r="AB16" i="13"/>
  <c r="AA113" i="13"/>
  <c r="AE113" i="13" s="1"/>
  <c r="AB113" i="13"/>
  <c r="AB112" i="13"/>
  <c r="AA112" i="13"/>
  <c r="AE112" i="13" s="1"/>
  <c r="AB121" i="13"/>
  <c r="AA121" i="13"/>
  <c r="AE121" i="13" s="1"/>
  <c r="AA102" i="13"/>
  <c r="AE102" i="13" s="1"/>
  <c r="AB102" i="13"/>
  <c r="AB78" i="13"/>
  <c r="AA78" i="13"/>
  <c r="AE78" i="13" s="1"/>
  <c r="AA51" i="13"/>
  <c r="AE51" i="13" s="1"/>
  <c r="AB51" i="13"/>
  <c r="AA9" i="13"/>
  <c r="AE9" i="13" s="1"/>
  <c r="AB9" i="13"/>
  <c r="AA24" i="13"/>
  <c r="AE24" i="13" s="1"/>
  <c r="AB24" i="13"/>
  <c r="AB11" i="13"/>
  <c r="AA11" i="13"/>
  <c r="AE11" i="13" s="1"/>
  <c r="AB160" i="13" l="1"/>
  <c r="AA160" i="13"/>
  <c r="AE160"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7" authorId="0" shapeId="0" xr:uid="{00000000-0006-0000-0800-000001000000}">
      <text>
        <r>
          <rPr>
            <sz val="11"/>
            <color theme="1"/>
            <rFont val="Arial"/>
          </rPr>
          <t>======
ID#AAAAHbv-J2A
Rosa Valentina Aceros Garcia    (2020-12-11 15:11:58)
Precise los objetivos que la entidad desea lograr en la vigencia y Enuncie una a una las actividades que se realizarán  al logro de cada objetivo planteado.</t>
        </r>
      </text>
    </comment>
  </commentList>
  <extLst>
    <ext xmlns:r="http://schemas.openxmlformats.org/officeDocument/2006/relationships" uri="GoogleSheetsCustomDataVersion1">
      <go:sheetsCustomData xmlns:go="http://customooxmlschemas.google.com/" r:id="rId1" roundtripDataSignature="AMtx7mjCMRaYn8VUGOdo1FM54zJ/0VmtVA=="/>
    </ext>
  </extLst>
</comments>
</file>

<file path=xl/sharedStrings.xml><?xml version="1.0" encoding="utf-8"?>
<sst xmlns="http://schemas.openxmlformats.org/spreadsheetml/2006/main" count="3451" uniqueCount="1535">
  <si>
    <t>PLAN ANTICORRUPCIÓN Y ATENCIÓN AL CIUDADANO</t>
  </si>
  <si>
    <t>INSTITUTO DE HIDROLOGÍA, METEOROLOGÍA Y ESTUDIOS AMBIENTALES</t>
  </si>
  <si>
    <t>IDEAM</t>
  </si>
  <si>
    <t>AÑO DE VIGENCIA: 2021</t>
  </si>
  <si>
    <t>Versión 2</t>
  </si>
  <si>
    <t>COMPONENTES</t>
  </si>
  <si>
    <t xml:space="preserve">Gestión del Riesgo de Corrupción </t>
  </si>
  <si>
    <t>Racionalización de Trámites</t>
  </si>
  <si>
    <t>Rendición de Cuentas</t>
  </si>
  <si>
    <t>Mecanismos para Mejorar la Atención al Ciudadano - Servicio al Ciudadano</t>
  </si>
  <si>
    <t>Modificación documento</t>
  </si>
  <si>
    <t>Mecanismos para Mejorar la Atención al Ciudadano - Estrategia de participación ciudadana en la gestión publica</t>
  </si>
  <si>
    <t>Mecanismos para la Transparencia y Acceso a la Información</t>
  </si>
  <si>
    <t>Iniciativas Adicionales</t>
  </si>
  <si>
    <t>Mapa de Riesgos 2020</t>
  </si>
  <si>
    <t>Información de metodologia en: http://www.funcionpublica.gov.co/eva/es/plan-anticorrupcion</t>
  </si>
  <si>
    <t>CONTROL DE CAMBIOS AL PLAN ANTICORRUPCIÓN Y ATENCIÓN AL CIUDADANO</t>
  </si>
  <si>
    <t>FECHA</t>
  </si>
  <si>
    <t>CAMBIOS</t>
  </si>
  <si>
    <t>ENTE APROBADOR</t>
  </si>
  <si>
    <t>VERSIÓN</t>
  </si>
  <si>
    <t xml:space="preserve">Componente 1 Gestión de riesgos de Corrupción, Subcomponente proceso 1 Política de Administración de Riesgos de Corrupción.  Actividad: Actualizar la política de riesgos de acuerdo con lo estipulado en el manual operativo del modelo integrado de planeación y gestión en lo relacionado con las líneas de defensa. Se amplia la fecha de 1 marzo 2021 al 30 julio 2021 </t>
  </si>
  <si>
    <t>Comité Institucional de Gestión y Desempeño</t>
  </si>
  <si>
    <t>Componente Rendición de cuentas, 3 Subcomponente 1 Información de calidad y en lenguaje comprensible. Actividad: Actualizar la política de riesgos de acuerdo con lo estipulado en el manual operativo del modelo integrado de planeación y gestión en lo relacionado con las líneas de defensa. Se amplía la fecha de 1 marzo 2021 al 30 junio 2021</t>
  </si>
  <si>
    <t>Componente Rendición de cuentas, 3 Subcomponente 1 Información de calidad y en lenguaje comprensible. Actividad:  Actualizar la caracterización de la población objetivo del IDEAM basándose en estudios previos y análisis existentes. Se amplía fecha del 28/02/2021 al 30/07/2021</t>
  </si>
  <si>
    <t xml:space="preserve">Componente 6 Transparencia y acceso a la información. Subcomponente 4 Criterio diferencial de accesibilidad. Actividad: Campaña de socialización de la calificación de accesibilidad web AA. Se amplía la fecha de 30/06/2021 al 30/07/2021. </t>
  </si>
  <si>
    <t xml:space="preserve">Componente Iniciativas Adicionales, Subcomponente 2 Conflicto de Intereses, Actividad Actualizar la Estrategia de Gestión de Conflictos de Interés 2021. Se amplía la fecha de 28/02/2021 al 30/06/2021. </t>
  </si>
  <si>
    <t>INSTITUTO DE HIDROLOGIA, METEOROLOGIA Y ESTUDIOS AMBIENTALES</t>
  </si>
  <si>
    <t xml:space="preserve">Objetivos </t>
  </si>
  <si>
    <t>1. OBJETIVO GENERAL
Formular y realizar seguimiento a las actividades de carácter institucional encaminadas para la lucha contra la corrupción y atención al ciudadano, en términos de prevención y mitigación de riesgos de corrupción, acceso ágil y sencillo a los trámites y servicios del instituto,  generación de espacios de diálogo para la participación ciudadana y la rendición de cuentas, fortalecimiento de los mecanismos de atención al ciudadano y mejoramiento en la transparencia y acceso a información pública de calidad, así como el desarrollo de mecanismos a garantizar un comportamiento probo de los funcionarios públicos y controlar las conductas de corrupción.</t>
  </si>
  <si>
    <t>2. OBJETIVOS ESPECÍFICOS</t>
  </si>
  <si>
    <r>
      <rPr>
        <b/>
        <sz val="11"/>
        <color theme="1"/>
        <rFont val="Agency FB"/>
      </rPr>
      <t>•</t>
    </r>
    <r>
      <rPr>
        <b/>
        <sz val="11"/>
        <color theme="1"/>
        <rFont val="Calibri"/>
      </rPr>
      <t xml:space="preserve"> Fomentar el cumplimiento de </t>
    </r>
    <r>
      <rPr>
        <b/>
        <sz val="11"/>
        <color theme="1"/>
        <rFont val="Calibri"/>
      </rPr>
      <t>las acciones encaminadas hacia la lucha contra la corrupción</t>
    </r>
  </si>
  <si>
    <r>
      <rPr>
        <b/>
        <sz val="11"/>
        <color theme="1"/>
        <rFont val="Agency FB"/>
      </rPr>
      <t>•</t>
    </r>
    <r>
      <rPr>
        <b/>
        <sz val="11"/>
        <color theme="1"/>
        <rFont val="Calibri"/>
      </rPr>
      <t xml:space="preserve"> </t>
    </r>
    <r>
      <rPr>
        <b/>
        <sz val="11"/>
        <color theme="1"/>
        <rFont val="Calibri"/>
      </rPr>
      <t>Formular acciones para prevenir y controlar los riesgos de corrupción a través de los mapas de riesgo</t>
    </r>
  </si>
  <si>
    <r>
      <rPr>
        <b/>
        <sz val="11"/>
        <color theme="1"/>
        <rFont val="Agency FB"/>
      </rPr>
      <t>•</t>
    </r>
    <r>
      <rPr>
        <b/>
        <sz val="11"/>
        <color theme="1"/>
        <rFont val="Calibri"/>
      </rPr>
      <t xml:space="preserve"> </t>
    </r>
    <r>
      <rPr>
        <b/>
        <sz val="11"/>
        <color theme="1"/>
        <rFont val="Calibri"/>
      </rPr>
      <t>Optimizar el servicio a través de la racionalización de los trámites y servicios del Ideam</t>
    </r>
  </si>
  <si>
    <r>
      <rPr>
        <b/>
        <sz val="11"/>
        <color theme="1"/>
        <rFont val="Agency FB"/>
      </rPr>
      <t xml:space="preserve">• </t>
    </r>
    <r>
      <rPr>
        <b/>
        <sz val="11"/>
        <color theme="1"/>
        <rFont val="Calibri"/>
      </rPr>
      <t>Mejorar los mecanismos de rendición de cuentas que permitan hacer visible la gestión del Ideam a los grupos de Interés</t>
    </r>
  </si>
  <si>
    <r>
      <rPr>
        <b/>
        <sz val="11"/>
        <color theme="1"/>
        <rFont val="Agency FB"/>
      </rPr>
      <t xml:space="preserve">• </t>
    </r>
    <r>
      <rPr>
        <b/>
        <sz val="11"/>
        <color theme="1"/>
        <rFont val="Calibri"/>
      </rPr>
      <t>Promover la participación ciudadana en la gestión del Instituto</t>
    </r>
  </si>
  <si>
    <r>
      <rPr>
        <b/>
        <sz val="11"/>
        <color theme="1"/>
        <rFont val="Agency FB"/>
      </rPr>
      <t>•</t>
    </r>
    <r>
      <rPr>
        <b/>
        <sz val="11"/>
        <color theme="1"/>
        <rFont val="Calibri"/>
      </rPr>
      <t xml:space="preserve"> Actualizar permanentemente la información del </t>
    </r>
    <r>
      <rPr>
        <b/>
        <sz val="11"/>
        <color theme="1"/>
        <rFont val="Calibri"/>
      </rPr>
      <t>link de transparencia en la página web institucional</t>
    </r>
  </si>
  <si>
    <r>
      <rPr>
        <b/>
        <sz val="11"/>
        <color theme="1"/>
        <rFont val="Agency FB"/>
      </rPr>
      <t>•</t>
    </r>
    <r>
      <rPr>
        <b/>
        <sz val="11"/>
        <color theme="1"/>
        <rFont val="Calibri"/>
      </rPr>
      <t xml:space="preserve"> Consolidar una cultura de integridad fortaleciendo los valores éticos al interior del Instituto  </t>
    </r>
  </si>
  <si>
    <r>
      <rPr>
        <b/>
        <sz val="11"/>
        <color theme="1"/>
        <rFont val="Agency FB"/>
      </rPr>
      <t>•</t>
    </r>
    <r>
      <rPr>
        <b/>
        <sz val="11"/>
        <color theme="1"/>
        <rFont val="Calibri"/>
      </rPr>
      <t xml:space="preserve"> Implementar acciones para la identificación temprana de conflictos de intereses, mecanismos de denuncia y seguimiento efectivo.</t>
    </r>
  </si>
  <si>
    <t>Componente 1: Gestión del Riesgo de Corrupción</t>
  </si>
  <si>
    <t>II Monitoreo  al Plan Anticorrupción y Atención al Ciudadano</t>
  </si>
  <si>
    <t>Subcomponente</t>
  </si>
  <si>
    <t xml:space="preserve"> Actividades</t>
  </si>
  <si>
    <t>Meta o producto</t>
  </si>
  <si>
    <t xml:space="preserve">Responsable </t>
  </si>
  <si>
    <t>Fecha programada</t>
  </si>
  <si>
    <t>Descripción Avance</t>
  </si>
  <si>
    <t>Evidencias</t>
  </si>
  <si>
    <t xml:space="preserve">Resultado Monitoreo </t>
  </si>
  <si>
    <r>
      <rPr>
        <b/>
        <sz val="11"/>
        <color theme="1"/>
        <rFont val="Calibri"/>
      </rPr>
      <t xml:space="preserve">Subcomponente /proceso  1
</t>
    </r>
    <r>
      <rPr>
        <sz val="11"/>
        <color theme="1"/>
        <rFont val="Calibri"/>
      </rPr>
      <t>Política de Administración de Riesgos de Corrupción</t>
    </r>
  </si>
  <si>
    <t>1.1</t>
  </si>
  <si>
    <t>Divulgar la Política de Administración de Riesgos aprobada</t>
  </si>
  <si>
    <t>Campañas de sensibilización
(3)</t>
  </si>
  <si>
    <t>* Oficina Asesora de Planeación</t>
  </si>
  <si>
    <t>15/03/2021
01/08/2021
15/12/2021</t>
  </si>
  <si>
    <t>La politica de administración de riesgos se actualiza en el mes de Mayo 2021 y se presenta a comité de control interno en el cual es aprobada, se publica en página web en la cual está disponible para las partes interesadas.
La politica se socializa por correo electrónico a los funcionarios y contratistas, tambien se socializan los cambios en las reuniones que se sostienen con las diferentes dependencias.</t>
  </si>
  <si>
    <r>
      <rPr>
        <b/>
        <sz val="11"/>
        <color theme="1"/>
        <rFont val="Calibri"/>
      </rPr>
      <t xml:space="preserve">Publicacion en página web </t>
    </r>
    <r>
      <rPr>
        <sz val="11"/>
        <color theme="1"/>
        <rFont val="Calibri"/>
      </rPr>
      <t xml:space="preserve">
http://sgi.ideam.gov.co/gestion-del-sgi?p_p_id=110_INSTANCE_i69pTYH1W5rS&amp;p_p_lifecycle=0&amp;p_p_state=normal&amp;p_p_mode=view&amp;p_p_col_id=column-1&amp;p_p_col_count=1&amp;_110_INSTANCE_i69pTYH1W5rS_struts_action=%2Fdocument_library_display%2Fview_file_entry&amp;_110_INSTANCE_i69pTYH1W5rS_redirect=http%3A%2F%2Fsgi.ideam.gov.co%2Fgestion-del-sgi%2F-%2Fdocument_library_display%2Fi69pTYH1W5rS%2Fview%2F2609430%3F_110_INSTANCE_i69pTYH1W5rS_redirect%3Dhttp%253A%252F%252Fsgi.ideam.gov.co%252Fgestion-del-sgi%253Fp_p_id%253D110_INSTANCE_i69pTYH1W5rS%2526p_p_lifecycle%253D0%2526p_p_state%253Dnormal%2526p_p_mode%253Dview%2526p_p_col_id%253Dcolumn-1%2526p_p_col_count%253D1&amp;_110_INSTANCE_i69pTYH1W5rS_fileEntryId=118183800
</t>
    </r>
    <r>
      <rPr>
        <b/>
        <sz val="11"/>
        <color theme="1"/>
        <rFont val="Calibri"/>
      </rPr>
      <t>Socialización riesgos</t>
    </r>
    <r>
      <rPr>
        <sz val="11"/>
        <color theme="1"/>
        <rFont val="Calibri"/>
      </rPr>
      <t xml:space="preserve"> 
https://drive.google.com/file/d/1TkBrapDjwK5pvKTiIBXC_bJKlMLkNq1e/view
</t>
    </r>
    <r>
      <rPr>
        <b/>
        <sz val="11"/>
        <color theme="1"/>
        <rFont val="Calibri"/>
      </rPr>
      <t>Listas de asistencia monitoreo a riesgos - verificación de controles y socialización de actualización de la politica de riesgos</t>
    </r>
    <r>
      <rPr>
        <sz val="11"/>
        <color theme="1"/>
        <rFont val="Calibri"/>
      </rPr>
      <t xml:space="preserve">
https://drive.google.com/drive/u/1/folders/1mhIlph51tgosoa56nJy-gLAuSGob6ldo
</t>
    </r>
  </si>
  <si>
    <t xml:space="preserve">Se evidencia :
1º Guía Metodológica para la Gestión delRiesgo CÓDIGO: E-SGI-G003
VERSIÓN: 003 ccn fecha de actualizacion FECHA: 30/06/2021. Aprobada en  el COMITÉ INSTITUCIONAL DE COORDINACIÓN DE CONTROL INTERNO DEL INSTITUTO DE HIDROLOGÍA, METEOROLOGÍA Y ESTUDIOS AMBIENTALES – IDEAM.  acta  de fecha 24/06/2021 y 01/07/2021 .
2º Correo elctronico emitido por el grupo de Comunicaciones Ideam con fehca: 4 de agosto de 2021, 15:16, donde se Socializa La política de riesgos versión N°3.
3º Se adjuntan 19 Listas de Asistencia donde se evidencia la socializacion a las siguientes Dependencias,  Oficinas ygrupos del Instituto:
-  SEA con fecha: 12-08-21
- OAP con fecha: 11-08-21
- OCI con fecha: 06-08-21
- G. Contabilidad 2 con fecha: 13-08-21
- G. Contabilidad con fecha: 11-08-21
-Estudios Ambientales con fecha: 10-08-21
-Hidrología con fecha: 11-08-21
- Meteorología con fecha: 11-08-21
- INFORMATICA con fecha: 29-08-21
- OSPA con fecha: 10-08-21
- OAP 2 con fecha: 11-08-21
- Servicios Administrativos con fecha: 10-08-21
- G. Comunicaciones con fecha: 03-08-21
- G. Cooperación Internacional con fecha: 09-08-21
- Ecosistemas con fecha: 09-08-21
-Gestión documental con fecha: 05-08-21
- G. Informática 2 con fecha: 06-08-21
- Oficina Asesora Jurídica con fecha: 16-08-21
- G; Talento Humanao  con fecha: 05-08-21
</t>
  </si>
  <si>
    <t>Actualizar la política de riesgos de acuerdo a lo estipulado en el manual operativo del modelo integrado de planeación y gestión en lo relacionado con las líneas de defensa</t>
  </si>
  <si>
    <t>Documento de política actualizado</t>
  </si>
  <si>
    <t xml:space="preserve">Actualización de la politica de riesgos en su versión 3 y aprobación por parte del comité de control interno y publicada en la página web </t>
  </si>
  <si>
    <r>
      <rPr>
        <b/>
        <sz val="11"/>
        <color theme="1"/>
        <rFont val="Calibri"/>
      </rPr>
      <t>Publicacion en página web:</t>
    </r>
    <r>
      <rPr>
        <sz val="11"/>
        <color theme="1"/>
        <rFont val="Calibri"/>
      </rPr>
      <t xml:space="preserve"> http://sgi.ideam.gov.co/gestion-del-sgi?p_p_id=110_INSTANCE_i69pTYH1W5rS&amp;p_p_lifecycle=0&amp;p_p_state=normal&amp;p_p_mode=view&amp;p_p_col_id=column-1&amp;p_p_col_count=1&amp;_110_INSTANCE_i69pTYH1W5rS_struts_action=%2Fdocument_library_display%2Fview_file_entry&amp;_110_INSTANCE_i69pTYH1W5rS_redirect=http%3A%2F%2Fsgi.ideam.gov.co%2Fgestion-del-sgi%2F-%2Fdocument_library_display%2Fi69pTYH1W5rS%2Fview%2F2609430%3F_110_INSTANCE_i69pTYH1W5rS_redirect%3Dhttp%253A%252F%252Fsgi.ideam.gov.co%252Fgestion-del-sgi%253Fp_p_id%253D110_INSTANCE_i69pTYH1W5rS%2526p_p_lifecycle%253D0%2526p_p_state%253Dnormal%2526p_p_mode%253Dview%2526p_p_col_id%253Dcolumn-1%2526p_p_col_count%253D1&amp;_110_INSTANCE_i69pTYH1W5rS_fileEntryId=118183800
</t>
    </r>
    <r>
      <rPr>
        <b/>
        <sz val="11"/>
        <color theme="1"/>
        <rFont val="Calibri"/>
      </rPr>
      <t>Acta de Aprobación Comité control Interno:</t>
    </r>
    <r>
      <rPr>
        <sz val="11"/>
        <color theme="1"/>
        <rFont val="Calibri"/>
      </rPr>
      <t xml:space="preserve"> https://drive.google.com/file/d/17SpUDefZMr1dAl2cnh8cNsowAGIKjxfh/view</t>
    </r>
  </si>
  <si>
    <t xml:space="preserve">Se evidencia :
1º Guía Metodológica para la Gestión delRiesgo CÓDIGO: E-SGI-G003 , VERSIÓN: 003 ccn fecha de actualizacion FECHA: 30/06/2021. Aprobada en  el COMITÉ INSTITUCIONAL DE COORDINACIÓN DE CONTROL INTERNO DEL INSTITUTO DE HIDROLOGÍA, METEOROLOGÍA Y ESTUDIOS AMBIENTALES – IDEAM.  acta  de fecha 24/06/2021 y 01/07/2021 .
</t>
  </si>
  <si>
    <r>
      <rPr>
        <b/>
        <sz val="11"/>
        <color theme="1"/>
        <rFont val="Calibri"/>
      </rPr>
      <t xml:space="preserve">Subcomponente/proceso  2
</t>
    </r>
    <r>
      <rPr>
        <sz val="11"/>
        <color theme="1"/>
        <rFont val="Calibri"/>
      </rPr>
      <t>Construcción del Mapa de Riesgos de Corrupción</t>
    </r>
  </si>
  <si>
    <t>2.1</t>
  </si>
  <si>
    <t xml:space="preserve">Realizar mesas de trabajo con los 17 procesos para identificar y actualizar los riesgos </t>
  </si>
  <si>
    <t>Mesas de trabajo
(17)</t>
  </si>
  <si>
    <t xml:space="preserve">
(febrero a  noviembre de 2021)</t>
  </si>
  <si>
    <t xml:space="preserve">Reuniones con las diferentes dependencias en las cuales se realiza socialización de la actualización de la politica de riesgos y monitoreo a los riesgos, asesoria y acompañamientos a los diferentes procesos en la evaluación y definición de controles para a gestión de riesgos </t>
  </si>
  <si>
    <t>https://drive.google.com/drive/u/1/folders/1II_wIdXzFxMfhxosNpMXZCJc4GIYzJ02</t>
  </si>
  <si>
    <t xml:space="preserve">Se evidencian reuniones con las diferentes dependencias en las cuales se realiza socialización de la actualización de la politica de riesgos y monitoreo a los riesgos, asesoria y acompañamientos a los diferentes procesos en la evaluación y definición de controles para a gestión de riesgos 
Anexos https://drive.google.com/file/d/1bcM2yPw3VzqekuIdjVsNoRaCAG5NkM97/view?usp=sharing:
1. E-SGI-F001 FORMATO LISTA DE ASISTENCIA v3  II Monitoreo Grupo SEA. 
2. E-SGI-F001 FORMATO LISTA DE ASISTENCIA v3  II Monitoreo Planeación. 
3. E-SGI-F001 FORMATO LISTA DE ASISTENCIA v3 Control Interno II Monitoreo. 
4. E-SGI-F001 FORMATO LISTA DE ASISTENCIA v3 II Monitoreo Contabilidad 2. 
5. E-SGI-F001 FORMATO LISTA DE ASISTENCIA v3 II Monitoreo Contabilidad. 
6. E-SGI-F001 FORMATO LISTA DE ASISTENCIA v3 II Monitoreo Estudios Ambientales. 
7. E-SGI-F001 FORMATO LISTA DE ASISTENCIA v3 II Monitoreo Hidrología. 
8. E-SGI-F001 FORMATO LISTA DE ASISTENCIA v3 II Monitoreo Meteorología. 
9. E-SGI-F001 FORMATO LISTA DE ASISTENCIA v3 INFORMATICA II Monitoreo. 
10. E-SGI-F001 FORMATO LISTA DE ASISTENCIA v3 Monitoreo OSPA. 
11. E-SGI-F001 FORMATO LISTA DE ASISTENCIA v3 Planeación II Monitoreo. 
12. E-SGI-F001 FORMATO LISTA DE ASISTENCIA v3 Servicios Admo II Monitoreo. 
13. LISTA DE ASISTENCIA Comunicaciones. 
14.  LISTA DE ASISTENCIA Cooperación. 
15. LISTA DE ASISTENCIA Ecosistemas. 
16. LISTA DE ASISTENCIA Gestión documental. 
17. LISTA DE ASISTENCIA Informática.   
18.LISTA DE ASISTENCIA Oficina Asesora Jurídica. 
19. LISTA DE ASISTENCIA TH. 
</t>
  </si>
  <si>
    <t>2.2</t>
  </si>
  <si>
    <t xml:space="preserve">Evaluación de riesgos por la Alta Dirección </t>
  </si>
  <si>
    <t>Evaluación de Riesgos 
(3)</t>
  </si>
  <si>
    <t>Comité nstitucional de Gestión y Desempeño</t>
  </si>
  <si>
    <t>30/04/2021
18/08/2021
30/11/2021</t>
  </si>
  <si>
    <t xml:space="preserve">Se anexan dos actas del comité institucional de Control Interno con fecha 9 de junio de 2021, en la cual dentro del orden del dia se trata la actualizacion de la politica de riesgos para su aprobacion y los miembros del comité como conclusion recomiendan Fortalecer la administración del riesgo formulación y monitoreo
Fortalecer las responsabilidades de la 1ª y 2ª. Línea de Defensa
Fomentar la divulgación e implementación de la política de administración del riesgo, por parte del CICCI. 
</t>
  </si>
  <si>
    <t>https://drive.google.com/drive/u/1/folders/1l_sPnt-9juJtjGOJ_HftoHOZjBSE47xp</t>
  </si>
  <si>
    <t>Se evidencia la VERSIÓN: 003 ccn fecha de actualizacion FECHA: 30/06/2021. Aprobada en  el COMITÉ INSTITUCIONAL DE COORDINACIÓN DE CONTROL INTERNO DEL INSTITUTO DE HIDROLOGÍA, METEOROLOGÍA Y ESTUDIOS AMBIENTALES – IDEAM.  acta  de fecha 24/06/2021 y 01/07/2021 .</t>
  </si>
  <si>
    <r>
      <rPr>
        <b/>
        <sz val="11"/>
        <color theme="1"/>
        <rFont val="Calibri"/>
      </rPr>
      <t xml:space="preserve">Subcomponente /proceso 3
</t>
    </r>
    <r>
      <rPr>
        <sz val="11"/>
        <color theme="1"/>
        <rFont val="Calibri"/>
      </rPr>
      <t xml:space="preserve"> Consulta y divulgación </t>
    </r>
  </si>
  <si>
    <t>3.1</t>
  </si>
  <si>
    <t>Divulgación del plan anticorrupción y de atención al ciudadano y mapa de riesgos de corrupción</t>
  </si>
  <si>
    <t>Correo electrónico masivo y redes sociales para divulgacion</t>
  </si>
  <si>
    <t>* Grupo de Comunicaciones y 
* Oficina Asesora de Planeación.</t>
  </si>
  <si>
    <t>18/01/2021-28/01/2021</t>
  </si>
  <si>
    <t xml:space="preserve">Actividad Finalizada en el primer cuatrimestre </t>
  </si>
  <si>
    <t>3.2</t>
  </si>
  <si>
    <t>Revisar observaciones de Grupos de valor y ajustar (si aplica) Mapa de Riesgos de Corrupción</t>
  </si>
  <si>
    <t>Plan anticorrupción y atención al ciudadano ajustado (en caso que aplique)</t>
  </si>
  <si>
    <r>
      <rPr>
        <b/>
        <sz val="11"/>
        <color theme="1"/>
        <rFont val="Calibri"/>
      </rPr>
      <t xml:space="preserve">Subcomponente /proceso 4
</t>
    </r>
    <r>
      <rPr>
        <sz val="11"/>
        <color theme="1"/>
        <rFont val="Calibri"/>
      </rPr>
      <t xml:space="preserve"> Monitoreo o revisión</t>
    </r>
  </si>
  <si>
    <t>4.1</t>
  </si>
  <si>
    <t>Monitoreo del Plan</t>
  </si>
  <si>
    <t>Registro del monitoreo</t>
  </si>
  <si>
    <t>Responsable de las actividades y Oficina Asesora de Planeación.</t>
  </si>
  <si>
    <t>14/04/2021
18/08/2021
30/11/2021</t>
  </si>
  <si>
    <t xml:space="preserve">Se solicita mediante memorandos a cada dependencia monitoreo a los riesgos,  de acuerdo a la guia de gestión de riesgos del Ideam 
De igual manera se realiza informe de monitoreo a riesgos por parte de la OAP y se anexan correos en los cuales se solicita a las deendencias corregir las evidencias entregadas para soportar la adecuada gestión de sus riesgos </t>
  </si>
  <si>
    <t>https://drive.google.com/drive/u/1/folders/1dgbNPbE_iPZOgr-Glaq6dXfhUjlbF829</t>
  </si>
  <si>
    <t xml:space="preserve">Se identifica memorandos a los procesos y dependencias que repoartan riesgos, solicitando el avance y evidencia de los controles aplicados para prevenir su materializacion.
De igual manera se presenta el informe de monitoreo a los riesgos del II cuatrimestre y correos electrónicos que en los cuales se evidencia las observaciones y cambios realizados </t>
  </si>
  <si>
    <r>
      <rPr>
        <b/>
        <sz val="11"/>
        <color theme="1"/>
        <rFont val="Calibri"/>
      </rPr>
      <t xml:space="preserve">Subcomponente/proceso 5
</t>
    </r>
    <r>
      <rPr>
        <sz val="11"/>
        <color theme="1"/>
        <rFont val="Calibri"/>
      </rPr>
      <t>Seguimiento</t>
    </r>
  </si>
  <si>
    <t>5.1.</t>
  </si>
  <si>
    <t>Seguimiento del Plan</t>
  </si>
  <si>
    <t>Informes de seguimiento</t>
  </si>
  <si>
    <t>* Oficina de Control Interno</t>
  </si>
  <si>
    <t>Corte 30/04/2021 Publicar 11/05/2021
Corte 31/08/2021 Publicar 08/09/2021
Corte 31/12/2021 Publicar 13/01/2022</t>
  </si>
  <si>
    <t>Los Seguimientos realizados al Plan Anticorrupción y de Atención al Ciudadano, vigencia 2021, se publicaran en la página web del Instituto, link: https://cutt.ly/3vUGtpD</t>
  </si>
  <si>
    <t>MEPJ-MPPS-04-05-2021</t>
  </si>
  <si>
    <t>Componente 2:  Racionalización de Trámites</t>
  </si>
  <si>
    <t>DATOS TRÁMITES A RACIONALIZAR</t>
  </si>
  <si>
    <t>TIPO DE RACIONALIZACIÓN</t>
  </si>
  <si>
    <t>PLAN DE EJECUCIÓN</t>
  </si>
  <si>
    <t>Tipo</t>
  </si>
  <si>
    <t>Número</t>
  </si>
  <si>
    <t>Nombre</t>
  </si>
  <si>
    <t>Estado</t>
  </si>
  <si>
    <t>Situación actual</t>
  </si>
  <si>
    <t>Mejora a implementar</t>
  </si>
  <si>
    <t>Beneficio al ciudadano y/o entidad</t>
  </si>
  <si>
    <t>Tipo racionalización</t>
  </si>
  <si>
    <t>Acciones racionalización</t>
  </si>
  <si>
    <t>Fecha inicio</t>
  </si>
  <si>
    <t>Fecha final</t>
  </si>
  <si>
    <t>Responsable</t>
  </si>
  <si>
    <t>Trámite</t>
  </si>
  <si>
    <t xml:space="preserve">Acreditación de laboratorios ambientales en Colombia
</t>
  </si>
  <si>
    <t>Inscrito</t>
  </si>
  <si>
    <t>De conformidad con el parágrafo 2 del Artículo 2.2.8.9.1.5 del Decreto 1076 de 2015, los laboratorios que produzcan información de carácter ambiental requerida por las autoridades ambientales competentes, o la información de carácter oficial relacionada con la calidad del medio ambiente y de los recursos naturales renovables, deberán poseer certificado de acreditación otorgado mediante acto administrativo expedido por el IDEAM. 
Dicho acto administrativo o resolución, y la misma solicitud de acreditación,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</si>
  <si>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Estandarizar el procedimiento de acreditación conforme a la norma ISO 17011</t>
  </si>
  <si>
    <t>La estandarización del procedimiento de acreditación garantiza que el IDEAM, como organismo de acreditación que realiza la acreditación de organismos de evaluación de la conformidad, actue de manera imparcial y demuestre su competencia técnica, lo cual  brinda mayores garantias para el usuario y hace más transparente el proceso.</t>
  </si>
  <si>
    <t>Administrativa</t>
  </si>
  <si>
    <t>Implementación norma ISO 17011</t>
  </si>
  <si>
    <t>Subdireccion de Estudios Ambientales (Grupo de Acreditacion)
Apoya: Oficina Asesora de Planeacion (OAP)</t>
  </si>
  <si>
    <t>De acuerdo con el análisis y seguimiento realizado en el formato E-SGI-AC-F064 FORMATO REPORTE Y SEGUIMIENTO DE ACM 17011 se han realizado las siguientes acciones para subsanar los hallazgos de la auditoría interna realizada en diciembre de 2020:
1. Se genera propuesta de procedimiento de competencias del grupo de acreditación, se define cronograma en el marco de la ISO 17011, y se proponen manual de funciones, formato de evaluación a contratistas y esquema de entrenamiento y capacitación.
2. Se propone reglamento de comité acreditación y apelaciones, junto con los formatos correspondientes a actas del comité técnico, de reposición y de conceptos dados por sus miembros.
3. Se genera procedimiento de auditorias internas y formato para la realización de la misma, en el marco ISO 17011.
4. Se propone procedimiento de acciones correctivas junto con el formato de reporte y seguimiento.
5. Se genera procedimiento de revisión por la dirección
6. Se documenta política de imparcialidad y cronograma de implementación de ISO 17011
7. Se genera docuemento de reporte y seguimiento de Acciones correctivas y de mejora</t>
  </si>
  <si>
    <r>
      <rPr>
        <sz val="11"/>
        <color theme="1"/>
        <rFont val="Calibri"/>
      </rPr>
      <t xml:space="preserve">
CARPETA  </t>
    </r>
    <r>
      <rPr>
        <b/>
        <sz val="11"/>
        <color theme="1"/>
        <rFont val="Calibri"/>
      </rPr>
      <t>Estandarización</t>
    </r>
    <r>
      <rPr>
        <sz val="11"/>
        <color theme="1"/>
        <rFont val="Calibri"/>
      </rPr>
      <t xml:space="preserve">
https://drive.google.com/drive/folders/1e-j-xlTyvwx-1FhkUWcKpkyXRBOHVRfS?usp=sharing</t>
    </r>
  </si>
  <si>
    <t xml:space="preserve">Se evidencia el proceso de gestion para la  Implementación norma ISO 17011.
En los siguientes Anexos se evidencian los avances y las actividades realizas : 
1. formalización de formatos (18 de agosto de 2021)
2. Reporte y seguimiento de ACM 07 (15/08/2021)
3. E-SGI-AC-P00  Proced. paran la  toma de decisón de la acreditacion 17011
4. Cronograma de Entrenamiento 2021
5. ENTRENAMIENTO DE EVALUADORES Rev3
6. Formato EVALUACIONES A CONTRATISTAS
7. Manual de Funciones v3
8. MATRIZ DE Impedimentos y Autorizaciones Auditores 2021 (15/02/2021)
9. Procedimiento Competencias G. Acreditación 
10. E-SGI-AC-F046 FORMATO EVALUACIÓN DE EVALUADORES POR PARTE DE LOS  OEC v3
11. Matriz de Impedimentos y Autoriz. Auditores 2021 (15/02/2021)
12. Politica de Imparcialidad 
13. 1.PLANTILLA OFICIO ENVIO INFORME IN SITU  Propuesta
14. 2.E-SGI-AC-F009 FORMATO INFORME DE EVALUACIÓN IN SITU A OEC v4
15. 3.E-SGI-AC-F008 FORMATO PLAN EVALUACION OEC v3
16. 4.E-SGI-AC-F010 FORMATO INFORME HALLAZGOS EVALUACION OEC v3
17. ~$E-SGI-AC-F064Formato Reporte y seguimiento de ACM 17011
18. ~$SGI-AC-P005 PROCEDIMIENTO REVISION POR LA DIRECCION 17011
19. E-SGI-AC-F056 FORMATO ACTA DE COMPROMISO AUDITORIAS REMOTAS v2
20. E-SGI-AC-F063 Formatos de Auditorías Internas 17011
21. E-SGI-AC-F064Formato Reporte y seguimiento de ACM 17011
22. E-SGI-AC-P003 Procedimiento Auditorías Internas 17011
23. E-SGI-AC-P004 Procedimiento de  Acciones Correctivas 17011
24. E-SGI-AC-P005 PROCEDIMIENTO REVISION POR LA DIRECCION 17011
25. E-SGI-AC-F005 FORMATO LISTA DE CHEQUEO v05
26. E-SGI-AC-F011 Lista de labotatorios acreditación V3
27. E-SGI-AC-F058 FORMATO CONSOLIDADO VISITAS LÍDERES ACREDITACIÓN v02
28. E-SGI-AC-F059 FORMATO CUADRO P.E.P.Y.T.A v2
29. E-SGI-AC-F060 FORMATO SEGUIMIENTO COTIZACIONES v2
30. E-SGI-AC-F061 FORMATO SEGUIMIENTO RESOLUCIONES v2
31. E-SGI-AC-I001 INSTRUCTIVO LECTURA LISTA LABORATORIOS ACREDITADOS v3 (02/06/2021)
32. E-SGI-AC-I003 INSTRUCTIVO CUADRO P.E.P.Y.T v01 
33. E-SGI-AC-P006 Procedimiento Atención PQRS v1
34. 5.E-SGI-AC-F035 FORMATO ACTA DE REUNIÓN DE APERTURA DE LA EVALUACIÓN A OEC v4
35. 6.E-SGI-AC-F036 FORMATO ACTA DE REUNIÓN DE CIERRE DE LA EVALUACIÓN A OEC v4
</t>
  </si>
  <si>
    <t xml:space="preserve">Actualizar las Resoluciones 2509 de 2011 y la 268 de 2015. </t>
  </si>
  <si>
    <t xml:space="preserve">La actualización de la normativa que rige el proceso de acreditación, permitirá simplificar el trámite de acreditación y dar mayor claridad para el usuario mejorando los tiempos de atención. </t>
  </si>
  <si>
    <t>Normativa</t>
  </si>
  <si>
    <t>Modificación de las Resoluciones 2509 de 2011 y 268 de 2015</t>
  </si>
  <si>
    <t xml:space="preserve">Recopilados los comentarios de los evaluadores, y finalizados varios componentes procedimientales y técnicos de la norma ISO 17011 requeridos para la modificación normativa, se distribuyen los capítulos de la norma para revisión y ajuste. </t>
  </si>
  <si>
    <r>
      <rPr>
        <sz val="11"/>
        <color theme="1"/>
        <rFont val="Calibri"/>
      </rPr>
      <t>CARPETA</t>
    </r>
    <r>
      <rPr>
        <b/>
        <sz val="11"/>
        <color theme="1"/>
        <rFont val="Calibri"/>
      </rPr>
      <t xml:space="preserve"> Modificación normativa</t>
    </r>
    <r>
      <rPr>
        <sz val="11"/>
        <color theme="1"/>
        <rFont val="Calibri"/>
      </rPr>
      <t xml:space="preserve">
https://drive.google.com/drive/folders/1jah8PiUiiLHa5WD32XepQSPC4AexAV4b?usp=sharing</t>
    </r>
  </si>
  <si>
    <t xml:space="preserve">Se evidencia la gestion para la  Modificación de las Resoluciones 2509 de 2011 y 268 de 2015
1º Borrador de la resolucion de acreditacion V4. 
2º Cronograma de Revision de Modificacioines. </t>
  </si>
  <si>
    <t>Autorización para la medición de emisiones contaminantes generadas por fuentes móviles</t>
  </si>
  <si>
    <t>De conformidad con el artículo 35 de la Resolución Nº 910 de 2008 expedida por el Ministerio de Ambiente y Desarrollo Territorial,  “Las autoridades ambientales, los comercializadores representantes de marca, fabricantes, ensambladores e importadores de vehículos y/o motocicletas, motociclos y moto triciclos, así como los laboratorios ambientales que realicen medición de emisiones contaminantes para cumplir lo establecido en la presente resolución, deberán contar con la autorización del proceso de medición de emisiones contaminantes otorgada por el Instituto de Hidrología, Meteorología y Estudios Ambientales- IDEAM"
Dicho acto administrativo o resolución, y la misma solicitud, son documentos físicos cuyo trámite requiere interacción presencial de cada usuario, desde cualquier parte del territorio nacional, con la sede única del IDEAM en  Bogotá D.C., bajo las limitaciones del correo postal y/o  los horarios de oficina de los funcionarios a cargo de la tarea.</t>
  </si>
  <si>
    <t>Estandarizar el procedimiento de autorización conforme a la norma ISO 17011</t>
  </si>
  <si>
    <t>La estandarización del procedimiento de autorización garantiza que el IDEAM, como organismo de acreditación que realiza la acreditación de organismos de evaluación de la conformidad, actue de manera imparcial y demuestre su competencia técnica, lo cual  brinda mayores garantias para el usuario y hace más transparente el proceso.</t>
  </si>
  <si>
    <r>
      <rPr>
        <sz val="11"/>
        <color theme="1"/>
        <rFont val="Calibri"/>
      </rPr>
      <t xml:space="preserve">
CARPETA  </t>
    </r>
    <r>
      <rPr>
        <b/>
        <sz val="11"/>
        <color theme="1"/>
        <rFont val="Calibri"/>
      </rPr>
      <t>Estandarización</t>
    </r>
    <r>
      <rPr>
        <sz val="11"/>
        <color theme="1"/>
        <rFont val="Calibri"/>
      </rPr>
      <t xml:space="preserve">
https://drive.google.com/drive/folders/1e-j-xlTyvwx-1FhkUWcKpkyXRBOHVRfS?usp=sharing</t>
    </r>
  </si>
  <si>
    <t xml:space="preserve">Se evidencia el proceso de gestion para la  Estandarizar el procedimiento de autorización conforme a la norma ISO 17011
En los siguientes Anexos se evidencian los avances y las actividades realizas : 
1. formalización de formatos (18 de agosto de 2021)
2. Reporte y seguimiento de ACM 07 (15/08/2021)
3. E-SGI-AC-P00  Proced. paran la  toma de decisón de la acreditacion 17011
4. Cronograma de Entrenamiento 2021
5. ENTRENAMIENTO DE EVALUADORES Rev3
6. Formato EVALUACIONES A CONTRATISTAS
7. Manual de Funciones v3
8. MATRIZ DE Impedimentos y Autorizaciones Auditores 2021 (15/02/2021)
9. Procedimiento Competencias G. Acreditación 
10. E-SGI-AC-F046 FORMATO EVALUACIÓN DE EVALUADORES POR PARTE DE LOS  OEC v3
11. Matriz de Impedimentos y Autoriz. Auditores 2021 (15/02/2021)
12. Politica de Imparcialidad 
13. 1.PLANTILLA OFICIO ENVIO INFORME IN SITU  Propuesta
14. 2.E-SGI-AC-F009 FORMATO INFORME DE EVALUACIÓN IN SITU A OEC v4
15. 3.E-SGI-AC-F008 FORMATO PLAN EVALUACION OEC v3
16. 4.E-SGI-AC-F010 FORMATO INFORME HALLAZGOS EVALUACION OEC v3
17. ~$E-SGI-AC-F064Formato Reporte y seguimiento de ACM 17011
18. ~$SGI-AC-P005 PROCEDIMIENTO REVISION POR LA DIRECCION 17011
19. E-SGI-AC-F056 FORMATO ACTA DE COMPROMISO AUDITORIAS REMOTAS v2
20. E-SGI-AC-F063 Formatos de Auditorías Internas 17011
21. E-SGI-AC-F064Formato Reporte y seguimiento de ACM 17011
22. E-SGI-AC-P003 Procedimiento Auditorías Internas 17011
23. E-SGI-AC-P004 Procedimiento de  Acciones Correctivas 17011
24. E-SGI-AC-P005 PROCEDIMIENTO REVISION POR LA DIRECCION 17011
25. E-SGI-AC-F005 FORMATO LISTA DE CHEQUEO v05
26. E-SGI-AC-F011 Lista de labotatorios acreditación V3
27. E-SGI-AC-F058 FORMATO CONSOLIDADO VISITAS LÍDERES ACREDITACIÓN v02
28. E-SGI-AC-F059 FORMATO CUADRO P.E.P.Y.T.A v2
29. E-SGI-AC-F060 FORMATO SEGUIMIENTO COTIZACIONES v2
30. E-SGI-AC-F061 FORMATO SEGUIMIENTO RESOLUCIONES v2
31. E-SGI-AC-I001 INSTRUCTIVO LECTURA LISTA LABORATORIOS ACREDITADOS v3 (02/06/2021)
32. E-SGI-AC-I003 INSTRUCTIVO CUADRO P.E.P.Y.T v01 
33. E-SGI-AC-P006 Procedimiento Atención PQRS v1
34. 5.E-SGI-AC-F035 FORMATO ACTA DE REUNIÓN DE APERTURA DE LA EVALUACIÓN A OEC v4
35. 6.E-SGI-AC-F036 FORMATO ACTA DE REUNIÓN DE CIERRE DE LA EVALUACIÓN A OEC v4
</t>
  </si>
  <si>
    <t xml:space="preserve">La actualización de la normativa que rige el proceso de autorización, permitirá simplificar el trámite de autorización y dar mayor claridad para el usuario mejorando los tiempos de atención. </t>
  </si>
  <si>
    <r>
      <rPr>
        <sz val="11"/>
        <color theme="1"/>
        <rFont val="Calibri"/>
      </rPr>
      <t xml:space="preserve">CARPETA </t>
    </r>
    <r>
      <rPr>
        <b/>
        <sz val="11"/>
        <color theme="1"/>
        <rFont val="Calibri"/>
      </rPr>
      <t>Modificación normativa</t>
    </r>
    <r>
      <rPr>
        <sz val="11"/>
        <color theme="1"/>
        <rFont val="Calibri"/>
      </rPr>
      <t xml:space="preserve">
https://drive.google.com/drive/folders/1jah8PiUiiLHa5WD32XepQSPC4AexAV4b?usp=sharing</t>
    </r>
  </si>
  <si>
    <t>Se evidencia:
1º Borrador de la resolucion de acreditacion V4. 
2º Se evidencia Cronograma de Revision de Modificacioines. 
3º No se evidencia Listados de Asistencia de las actividades programadas den el Cronograma.</t>
  </si>
  <si>
    <t>IDEAM 2021</t>
  </si>
  <si>
    <t>Componente 3:  Rendición de cuentas</t>
  </si>
  <si>
    <t>Se ajusta para el 2021</t>
  </si>
  <si>
    <t>Ajuste Propuesto</t>
  </si>
  <si>
    <t>Fechas programadas
2021</t>
  </si>
  <si>
    <t xml:space="preserve">Subcomponente </t>
  </si>
  <si>
    <t>Actividades</t>
  </si>
  <si>
    <t>Si / No</t>
  </si>
  <si>
    <r>
      <rPr>
        <b/>
        <sz val="11"/>
        <color theme="1"/>
        <rFont val="Calibri"/>
      </rPr>
      <t xml:space="preserve">Subcomponente 1 
</t>
    </r>
    <r>
      <rPr>
        <sz val="11"/>
        <color theme="1"/>
        <rFont val="Calibri"/>
      </rPr>
      <t>Información de calidad y en lenguaje comprensible</t>
    </r>
  </si>
  <si>
    <t>Documento de política actualizado en el sistema de gestión integrado</t>
  </si>
  <si>
    <t xml:space="preserve">* Oficina Asesora de Planeación
</t>
  </si>
  <si>
    <t xml:space="preserve">Si </t>
  </si>
  <si>
    <t xml:space="preserve">Actualización de la politica de riesgos en su versión 3 y aprobación por parte del comité de control interno </t>
  </si>
  <si>
    <t>https://drive.google.com/drive/u/1/folders/1OEnXzKCnBTtSvyIiP8ha1PIZs8Ckud3Z</t>
  </si>
  <si>
    <t xml:space="preserve">Se evidencia la Actualización de la politica de riesgos en su versión 3 
Guía Metodológica para la Gestión delRiesgo
CÓDIGO: E-SGI-G003
VERSIÓN: 003
FECHA: 30/06/2021
y aprobación por parte del comité de control interno. 
Acta Nº 002 COMITÉ INSTITUCIONAL DE COORDINACIÓN DE CONTROL INTERNO
DEL INSTITUTO DE HIDROLOGÍA, METEOROLOGÍA Y ESTUDIOSAMBIENTALES – IDEAM. de Fecha 24-06-2021 y 1-07-2021.  Donde se hace la  Presentación de la propuesta política de Riesgos ajustada-aprobación-Oficina Asesora de
Planeación. </t>
  </si>
  <si>
    <t>1.2</t>
  </si>
  <si>
    <t>Elaborar la Estrategia de Rendición de Cuentas 2021</t>
  </si>
  <si>
    <t xml:space="preserve">Una (1) Estregia de rendición de cuentas
1 (Plan de Rendición de Cuentas) </t>
  </si>
  <si>
    <t>* Equipo  líder de rendición de cuentas</t>
  </si>
  <si>
    <t>Actividad cerrada en el 1 cuatrimestre</t>
  </si>
  <si>
    <r>
      <rPr>
        <sz val="11"/>
        <color theme="1"/>
        <rFont val="Calibri"/>
      </rPr>
      <t>Se adjunta Acta del comité de desempeño debidamente firmada,</t>
    </r>
    <r>
      <rPr>
        <sz val="11"/>
        <color theme="1"/>
        <rFont val="Arial Narrow"/>
      </rPr>
      <t xml:space="preserve"> actividad que quedó pendiente del anterior monitoreo, dando así cumplimiento a la observación de la OCI</t>
    </r>
  </si>
  <si>
    <t>3. Ver carpeta 1.2. Acta firmada pendiente por entregar del primer cuatrimestre
https://drive.google.com/drive/u/1/folders/1fbZXK7sre1QT3fS7X6l9LMLf_W7_HKLz</t>
  </si>
  <si>
    <t>La dependencia responsable anexa acta de comité de desempeño como compromiso para dar cumplimiento a la actividad.</t>
  </si>
  <si>
    <t>1.3</t>
  </si>
  <si>
    <t>Actualizar la caracterización de la población objetivo del IDEAM basándose en estudios previos y análisis existentes.</t>
  </si>
  <si>
    <t>Documento  de caracterización actualizado publicado y socializado</t>
  </si>
  <si>
    <r>
      <rPr>
        <sz val="11"/>
        <color theme="1"/>
        <rFont val="Calibri"/>
      </rPr>
      <t>* Grupo de Servicio al Ciudadano</t>
    </r>
  </si>
  <si>
    <r>
      <rPr>
        <sz val="11"/>
        <color theme="1"/>
        <rFont val="Calibri"/>
      </rPr>
      <t xml:space="preserve">
</t>
    </r>
    <r>
      <rPr>
        <sz val="11"/>
        <color theme="1"/>
        <rFont val="Calibri"/>
      </rPr>
      <t>30/07/2021</t>
    </r>
  </si>
  <si>
    <t>SI</t>
  </si>
  <si>
    <r>
      <rPr>
        <sz val="11"/>
        <color theme="1"/>
        <rFont val="Calibri"/>
      </rPr>
      <t xml:space="preserve">
</t>
    </r>
    <r>
      <rPr>
        <sz val="11"/>
        <color theme="1"/>
        <rFont val="Calibri"/>
      </rPr>
      <t>30/07/2021</t>
    </r>
  </si>
  <si>
    <t>Se actualizó la caracterización de la población objetivo del IDEAM, se publicó en el portal Institucional y se socializó mediante correo masivo</t>
  </si>
  <si>
    <t>https://drive.google.com/drive/u/1/folders/1Xr5lDIFkjpajLFLIj7CkEV7s0VEqyWpQ</t>
  </si>
  <si>
    <t>Se evidencia el documento actualizado de la caracterización de usuario y correo de socialización. 
Se anexa:
1º Caracterizacion de usuarios 2020
2º Socializacion a traves de correo electronico de fecha 26 de Julio donde se envia la caracterización de usuarios 2020
donde se consolida la información correspondiente a la vigencia 2020.</t>
  </si>
  <si>
    <t>1.4</t>
  </si>
  <si>
    <t>Publicar en la página Web de la entidad la información relacionada con Ley de Transparencia y aquellos mecanismos mediante los cuales la ciudadanía pueda verificar la rendición de cuentas.                                                               
(Medios de divulgación: Página Web), con el objeto de mejorar el posicionamiento de la entidad dado por el indice de transparencia (ITA)</t>
  </si>
  <si>
    <t>Actualización de la información en los vínculos de la página web de la entidad en Ley de Transparencia</t>
  </si>
  <si>
    <r>
      <rPr>
        <sz val="11"/>
        <color theme="1"/>
        <rFont val="Calibri"/>
      </rPr>
      <t xml:space="preserve">* Líderes de proceso y Grupo de Comunicaciones  </t>
    </r>
  </si>
  <si>
    <t>31/07/2021
30/09/2021
30/11/2021</t>
  </si>
  <si>
    <t>NO</t>
  </si>
  <si>
    <t>N/A</t>
  </si>
  <si>
    <t xml:space="preserve">1,En el mes de mayo, la Oficina Asesora de Planeación organizó una una mesa de trabajo, con el apoyo de una persona experta en Ley de Transparencia, para los líderes de cada  uno de los proecesos, en la cual se explicó su importancía y el por qué es importante mantener una información actualizada (Evidencia control de asistencia y correo de invitación).
2. En el mes de julio La Oficina Asesora de Planeación y el Grupo de Comunicaciones organizaron una segunda mesa de trabajo para tratar temas relacionados con el cumplimiento y trabajos a realizar con Ley de Transparencia (ver evidencias adjuntas)
3. En el mes de mayo se realizó seguimiento a los link Ley de Tranparencia para ver el estado de los contenidos de información.
4. A través de la Oficna Acesora de Planeación se envió correo con la matriz para que los líderes de los procesos actualicen los contenidos correspondientes del Ley de Transparencia.
5. El Grupo de Presupuesto publica en la sección Ley de Transparencia el Presupuesto general asignado (anual) y la Ejecución Presupuestal (mensual). 
</t>
  </si>
  <si>
    <t xml:space="preserve">Ver carpeta 3- 1.4: capacitacion 20 de mayo, lista de asistencia y capacitación 16 de julio y lista de asistencia
https://drive.google.com/drive/u/1/folders/1BkagCjZkbxh4GmwhNscs0CiAGmegzWRX
Presupuesto general asignado: https://n9.cl/dntc
Ejecución Presupuestal:
https://drive.google.com/drive/u/1/folders/1KiThS4tua8azDzX85DTc7IZpzeHIfaux
https://n9.cl/qhuw
</t>
  </si>
  <si>
    <t>se evidencia la actualización de la información en los vínculos de la página web de la entidad en Ley de Transparencia.
Se anexa:
1º lista de asistencia con fecha 20 de mayo 2021, tema de la reunion: Capacitacion Ley de Trasnparencia.
2º lista de asistencia con fecha 16 de Julio 2021, tema de la reunion: Capacitacion Ley de Trasnparencia.
3º Actualización contenidos de la pagina de Ley de Transparencia - para mejorar
el Índice de Transparencia - ITA
4º Pieza comunicativa sobre ley de transparencia
5º Plantilla Seguimiento  Ley de Transparencia
6º Presupuesto general asignado: https://n9.cl/dntc
7º Ejecución Presupuestal:
https://n9.cl/qhuw</t>
  </si>
  <si>
    <t xml:space="preserve">Publicar noticias relacionadas con la gestión de la Entidad, avances y resultados.                                                        </t>
  </si>
  <si>
    <t>Noticias publicadas donde se evidencie la gestión del IDEAM.</t>
  </si>
  <si>
    <r>
      <rPr>
        <sz val="11"/>
        <color theme="1"/>
        <rFont val="Calibri"/>
      </rPr>
      <t>* Grupo de Comunicaciones y Prensa</t>
    </r>
  </si>
  <si>
    <t>A través de las cuentas de redes sociales, página  web (Sala de prensa y Boletines, comunicados de presna), la entidad hace publicaciones noticiosas relacionadas con la gestión del Ideam.</t>
  </si>
  <si>
    <t>Ver evidencias en: https://drive.google.com/drive/u/1/folders/1iml580KllBMnFCtFyFn2Wb7LftPzTrM9
Youtube:
https://www.youtube.com/user/institutoideam
Twitter:
witter.com/IDEAMColombia?ref_src=twsrc%5Egoogle%7Ctwcamp%5Eserp%7Ctwgr%5Eauthor
Instagram:
 https://www.instagram.com/ideamcolombia/?hl=es-la, https://es-la.facebook.com/ideam.instituto/
Página Web:
 http://www.ideam.gov.co/web/sala-de-prensa
http://www.pronosticosyalertas.gov.co/boletines-e-informes-tecnicos
http://www.ideam.gov.co/web/atencion-y-participacion-ciudadana/ley-de-transparencia</t>
  </si>
  <si>
    <t>La dependencia responsable del Proceso realizo Publicacion  de noticias relacionadas con la gestión de la Entidad, avances y resultados.    En los diferentes redes sociales y pagina web oficial del Instituto.</t>
  </si>
  <si>
    <t>Divulgar los productos realizados por el IDEAM y su alcance.</t>
  </si>
  <si>
    <t xml:space="preserve">Piezas gráficas, audiovisual o multimedia </t>
  </si>
  <si>
    <t>* Grupo de Comunicaciones y Prensa</t>
  </si>
  <si>
    <t>El Grupo de Comunicaciones y Prensa para este segundo cutrimestre, cuenta con un diseñador Gráfico, quien realiza piezas gráficas y ftografía para el apoyo, difusión de estaregias y comunicados de la información interna y externa del ideam, la cual se publica a través de los diferentes canales  disponibles que tiene la entidad de la entidad.
Nota: si requiere mirar drive, solicitar acceso.</t>
  </si>
  <si>
    <t>Ver evidencias de piezas en las publicaciones en: https://drive.google.com/drive/u/1/folders/1XvbvyU4c9OU8BJ7PdPM3yvZe5gE3fxLc
Youtube:
https://www.youtube.com/user/institutoideam
Twitter:
https://twitter.com/IDEAMColombia?ref_src=twsrc%5Egoogle%7Ctwcamp%5Eserp%7Ctwgr%5Eauthor
Instagram:
 https://www.instagram.com/ideamcolombia/?hl=es-la, https://es-la.facebook.com/ideam.instituto/
Página Web:
 http://www.ideam.gov.co/web/sala-de-prensa
http://www.pronosticosyalertas.gov.co/boletines-e-informes-tecnicos
Drive de Comunicaciones: https://drive.google.com/drive/folders/1fMA_h_sno8lnMbeCPpeEKsalEy0EIfZT</t>
  </si>
  <si>
    <t>La dependencia responsable del Proceso realizo la divulgacion de los productos realizados por el IDEAM y su alcance..    En los diferentes redes sociales y pagina web oficial del Instituto.
Se anexan los vinculos en cada una de las redes sociales donde se realizo la publicacion respectiva. Igualmente se enxa la evidencia fisica:
1º Carpeta comprimida mes de Mayo 
Contenido: 
- 1Eucaristia
- Mesa de trabajo 5COPASST
- Día Mundial Biodiversidad Ins copia
- Día Mundial Biodiversidad Ins
- Día Mundial Biodiversidad
- Mesa de trabajo 1Abejas
- Mesa de trabajo 1COMPASST PC
- Mesa de trabajo 1Felicidades St
- Mesa de trabajo 1Felicidades TW
- Mesa de trabajo 1Mamá Ideam
- Mesa de trabajo 1omm2
- Mesa de trabajo 1omm22
- Mesa de trabajo 1Presentación 1
- Mesa de trabajo 2Abejas
- Mesa de trabajo 2Mamá Ideam
- Mesa de trabajo 2Presentación 1
- Mesa de trabajo 3Mamá Ideam
- Mesa de trabajo 4Mamá Ideam
- Mesa de trabajo 5Copasst
- Mesa de trabajo 5Mamá Ideam
-Mesa de trabajo 6Mamá Ideam
- Mesa de trabajo 7Mamá Ideam
- Mesa de trabajo 8Mamá Ideam
- Mesa de trabajo 8Mamá Ideam
- Rueda de prensa copia
2° Carpeta comprimida mes de Junio
1. Artboard 1Abogado
2. Artboard 1Condolencias
3. Artboard 1Covid 30 de Junio
4. Artboard 1Ete
5. Artboard 1Igualdad
6. Artboard 1Postura
7. Mesa de trabajo 1 copia 3Anticorrupción
8. Mesa de trabajo 1 copiaPresentación
9. Mesa de trabajo 1Banner
10. Mesa de trabajo 1Bici Ins
11. Mesa de trabajo 1Bici
12. Mesa de trabajo 1Boletín 47 St
13. Mesa de trabajo 1Boletín 47
14. Mesa de trabajo 1Cafe
15. Mesa de trabajo 1Comunicado 45
16. Mesa de trabajo 1Convocatoria
17. Mesa de trabajo 1CUENTO
18. Mesa de trabajo 1Ete
19. Mesa de trabajo 1iNVITACIÓN
20. Mesa de trabajo 1ISO
21. Mesa de trabajo 1Juan
22. Mesa de trabajo 1Monitoreo
23. Mesa de trabajo 1Padres
24. Mesa de trabajo 1Papá St
25. Mesa de trabajo 1Pendom H
26. Mesa de trabajo 1Pendom
27. Mesa de trabajo 1Pensionados
28. Mesa de trabajo 1Presentación
29. Mesa de trabajo 1Servidor Publico St
30. Mesa de trabajo 1Servidor Publico1
31. Mesa de trabajo 1Vacunas
32. Mesa de trabajo 2Bienestar
33. Mesa de trabajo 2CUENTO
34. Mesa de trabajo 2Juan
35. Mesa de trabajo 2Monitoreo
36. Mesa de trabajo 3Bienestar
37. Mesa de trabajo 3Cuento
38. Mesa de trabajo 3Iconos
39. Mesa de trabajo 3Juan
40. Mesa de trabajo 3Monitoreo
41. Mesa de trabajo 4CUENTO
42. Mesa de trabajo 4Grupos internos
43. Mesa de trabajo 4Iconos
44. Mesa de trabajo 4Juan
45. Mesa de trabajo 4Monitoreo
46. Mesa de trabajo 4Presentación
47. Mesa de trabajo 4Presentación2
48. Mesa de trabajo 5Iconos
49. Mesa de trabajo 6Covid 30 de Junio
50. Mesa de trabajo 6Iconos
51. Mesa de trabajo 7Covid 30 de Junio
52. Mesa de trabajo 7Etnias
53. Mesa de trabajo 8Covid 30 de Junio
54. Mesa de trabajo 15BTS
55. Papá Ferney
56. Pendom Horizontal Sta Marta
57. WEBINAR
3° Carpeta comprimida mes de Julio
1. 2
2. 3
3. Artboard 1Capacitación
4. Artboard 1Condolencias
5. Artboard 1Diligencia
6. Artboard 1interna1
7. Artboard 1Invitación Pausas
8. Artboard 1Medico 
9. Artboard 1Medico 1
10. Artboard 1Medico 2
11. Artboard 1Medico 4
12. Artboard 1Nueva
13. Artboard 1pausas activas
14. Artboard 1Prima
15. Artboard 1Pruebas
16. Artboard 1Taller prima
17. Collage Nelson
18. Copia de Mesa de trabajo 1Aeronautica
19. Copia de Mesa de trabajo 3Aeronautica
20. Copia de Mesa de trabajo 6Cuento
21. Dia Mundial perro
22. invitación propuesta
23. Mesa de trabajo 1Alcoholismo
24. Mesa de trabajo 1Banner Cuento
25. Mesa de trabajo 1Banner Teletrabajo
26. Mesa de trabajo 1Boletín 48 St
27. Mesa de trabajo 1Boletín 48
28. Mesa de trabajo 1Cafe st
29. Mesa de trabajo 1Candidatos
30. Mesa de trabajo 1Cuento st
31. Mesa de trabajo 1Cuento yt
32. Mesa de trabajo 1Cuento
33. Mesa de trabajo 1ipcc
34. Mesa de trabajo 1Manglar st
35. Mesa de trabajo 1Manglar
36. Mesa de trabajo 1Manglar2
37. Mesa de trabajo 1Mapa
38. Mesa de trabajo 1Oficio
39. Mesa de trabajo 1Pendom 1
40. Mesa de trabajo 1Presidencia
41. Mesa de trabajo 1Rendición
42. Mesa de trabajo 1Sedentarismo
43. Mesa de trabajo 1Socialización
44. Mesa de trabajo 2Aeronautica
45. Mesa de trabajo 2Huracanes
46. Mesa de trabajo 2Invitación Estadistica
47. Mesa de trabajo 2IPCC
48. Mesa de trabajo 2Mapa
49. Mesa de trabajo 3Huracanes
50. Mesa de trabajo 3ipcc
51. Mesa de trabajo 4Aeronautica
52. Mesa de trabajo 4Huracanes
53. Mesa de trabajo 4ipcc
54. Mesa de trabajo 5Aeronautica
55. Mesa de trabajo 5Huracanes
56. Mesa de trabajo 6Ciudadano
57. Mesa de trabajo 6Huracanes
58. Mesa de trabajo 6Mapa de coberturas
59. Mesa de trabajo 7Aeronautica
60. Mesa de trabajo 8Aeronautica
61. Mesa de trabajo 9Aeronautica
62. Mesa de trabajo 9Ciudadano
63. Mesa de trabajo 10Cuento
64. Mesa de trabajo 120 de Julio st
65. Mesa de trabajo 120 de Julio
66. Mesa de trabajo 149
67. Mesa de trabajo 150 st
68. Mesa de trabajo 150
69. Mesa de trabajo 174 ST
70. Mesa de trabajo 174
71. Mesa de trabajo 220 de Julio st
72. Mesa de trabajo 220 de Julio
73. perro tw</t>
  </si>
  <si>
    <t>subcomponente 2</t>
  </si>
  <si>
    <t>Audiencia pública de rendición de cuentas (Presencial): 
(Foro-audiencia pública participativa) para divulgar a la ciudadanía y grupos de interés los resultados de la gestión institucional 2020-2021.</t>
  </si>
  <si>
    <t>1 audiencia pública participativa anual.</t>
  </si>
  <si>
    <t>• Dirección General
Secretaria General
• Oficina Asesora de Planeación
• Grupo de Comunicaciones
• Grupo de Gestión documental y Centro de Documentación 
• Grupo de Atención al Ciudadano 
• Oficina de Control Interno
•  Subdirección de Hidrología
•  Subdirección de Meteorología
•  Subdirección de Estudios Ambientales
•  Subdirección de Ecosistemas e Información Ambiental</t>
  </si>
  <si>
    <t>En el marco de la estrategia de rendición de cuentas conforme lo definido por el grupo lider, se identifican los temas prioritarios para la rendición de cuentas, de acuerdo a la fase de aprestamiento. Una vez definidos los temas se sostuvo una reunión con la dirección en la cual se aprueba la información a socializar. 
Posteriormente en la fase de diseño se realiza autodiagnostico de rendición de cuentas y  capacitación sobre rendición de cuentas. En la fase de preparación se realiza consulta por medio de sondeo a la ciudadanía sobre los temas a tratar en la audiencia.</t>
  </si>
  <si>
    <t>https://drive.google.com/drive/u/1/folders/1GwUxWF5eF4NB58PXE9ja10I-ugSzz4N1
Evidencias carpeta 3-2.1 avances: Presentación Estrategia de Rendición de Cuentas, Cronograma y enlaces de Audiencia Pública, Encuenta de Satisfacción Ciudadana, Encuesta preguntas dentro de la audiencia, Formulario sin Título (es encuesta sondeo de opinión.</t>
  </si>
  <si>
    <t>Se evidencia la gestion realizada por los lideres responsables del Proceso, en esta etapa la actividad se encuentra en preparacion y organización para realizar la Audiencia publica participativa anual. Se anexan las siguientes evidencias.
1º PRESENTACION_ESTRATEGIA_RENDICION_CUENTAS IDEAM 2021
2º Cronograma y enlaces Audiencia Pública 2021
3º FORMULARIO DE PREGUNTAS 
AUDIENCIA PÚBLICA PARTICIPATIVA DE RENDICIÓN DE CUENTAS
Sector Ambiente y Desarrollo Sostenible
4º ENCUESTA DE SATISFACCIÓN CIUDADANA ANTE AUDIENCIA PÚBLICA DE RENDICIÓN DE CUENTAS
5º Listado asistencia Planificación Audiencia Pública PArticipativa 2021, de fecha: 25 de junio de 2021.</t>
  </si>
  <si>
    <t>Foro virtual como espacio de diálogo a través de TIC's para dar a conocer la gestión de la Entidad</t>
  </si>
  <si>
    <t>Dos (2) foros</t>
  </si>
  <si>
    <t>Del 25 al 28 de mayo, la Directora general del Ideam Yolanda Gonzáles realizó cuatro talleres en forma virtual sobre la temporada de huracanes que abarcan la región caribe y las islas de San Andrés y Providencia.
Así mismo se realizó el 5° seminario sobre el monitoreo de la cobertura forestal en Colombia.</t>
  </si>
  <si>
    <t>https://drive.google.com/drive/u/1/folders/1g5kb7egR-oNnhP51Fn3viUIQ8eJ4qVjQ
EvidenciasTalleres temporada de huracanes
1.La Guajira, Cesar y Magdalena, 25 de mayo
https://www.facebook.com/watch/live/?v=1038205599921050&amp;ref=watch_permalink
2.Atlántico, Bolívar y Sucre, 26 de mayo
https://www.facebook.com/ideam.instituto/videos/216728806709879/
3.Córdoba y Urabá, 27 de mayo
https://www.facebook.com/ideam.instituto/videos/277340810758190
4.San Andrés, Providencia y Santa Catalina, 28 de mayo. 
https://www.facebook.com/ideam.instituto/videos/963285577823205
 Evidencias 5° Seminario sobre el monitoreo de la cobertura forestal en Colombia.
https://www.youtube.com/playlist?list=PLouP7beVf8WnnAJL56FwJCpLZ90Btxq8s</t>
  </si>
  <si>
    <t>La dependencia responsable del porceso evidencian la realizacion de actividades relacionadas con Talleres y Seminarios, donde se realizan diferentres tematicas  virtuales como espacios de diálogo para dar a conocer la gestión de la Entidad.
Se anexan las siguientes evidencias: 
1º 5º Seminario Nacional sobre Monitoreo de la Cobertura Forestal - YouTube. Fecha 25 de junio de 2021
2º Conversatorio: Temporada de huracanes 2021. Fecha 19 de agosto de 2021.
3º Ideam Instituto - Tema_ Conversatorio_ Temporada de huracanes 2021 _ Facebook. Fecha 17 de agosto de 2021.
4º Tema: Conversatorio: Temporada de huracanes 2021 (Córdoba y Urabá)
5º Conversatorio: Temporada de huracanes 2021 (San Andrés, Providencia y Santa
Catalina)). 28 de mayo de 2021.</t>
  </si>
  <si>
    <t>2.3</t>
  </si>
  <si>
    <t>Participar en las Ferias Nacionales de Servicio al Ciudadano</t>
  </si>
  <si>
    <t>Participación en 1 FNSC (Feria Nacional de Servicio al Ciudadano)</t>
  </si>
  <si>
    <t>* Grupo de Servicio al Ciudadano</t>
  </si>
  <si>
    <t>El Departamento Administrativo de la Función Pública ha enviado comunicado informando que se realizara la primera feria del 2021 en   Santander de Quilichao - Cauca -entre el 21 y 26 de junio del presente año (la cual ha sido pospuesta hasta nuevo aviso); desde el Grupo de Servicio al Ciudadano se realizó la inscripción en el enlace que se encuentra en la carta de invitación</t>
  </si>
  <si>
    <t>https://drive.google.com/drive/u/1/folders/1QBjjNactLYXwwfRt4piERUFn6rtw0fos</t>
  </si>
  <si>
    <t>Se evidencia la participacion en la la primera feria del 2021 en   Santander de Quilichao - Cauca -entre el 21 y 26 de junio del presente año, se anexa como evidencia el Oficio emitido por el Departamento Administrativo de la Función Pública. Entidades Inscritas y ajuste cambio de fecha de la feria Acércate.
enexos: 
1º Ajuste de la fecha para la Feria Acércate en Santander de Quilichao. Fecha viernes 7 de mayo del 2021
2º Invitación a feria ciudadana - Función Pública. Fecha: 26/03/2021
3º Formato ENTIDADES INSCRITAS PARA PARTICIPAR EN LA FERIA</t>
  </si>
  <si>
    <t>Subcomponente 3
Incentivos para motivar la cultura de la rendición y petición de cuentas</t>
  </si>
  <si>
    <t>Identificar uno de los usuarios que más consulta la información del IDEAM y otro que haga uso de la misma, para entregarles un reconocimiento a su fidelidad.</t>
  </si>
  <si>
    <t>1. Hacer un reconocimiento público y el envío de una carta al usuario identificado, reconociendo y agradeciendo su fidelidad.                                                                                                 2. Entrega de kit de publicaciones seleccionadas del IDEAM al usuario escogido.</t>
  </si>
  <si>
    <t xml:space="preserve">Esta actividad se realizará en el segundo semestre del año, teniendo en cuenta que se le debe dar la oportunidad a todos los usuarios para poder premiar la fidelidad con la entidad </t>
  </si>
  <si>
    <t xml:space="preserve">Fortalecer las competencias de los funcionarios del IDEAM a través de la capacitaciones presenciales y/o virtuales que se encuentren enfocadas a buenas prácticas de Rendición de Cuentas.                                            </t>
  </si>
  <si>
    <t>Capacitación interna relacionada con buenas prácticas de Rendición de Cuentas en el cumplimiento de su labor.</t>
  </si>
  <si>
    <t>Se realizo capacitación interna relacionada con buenas prácticas de Rendición de Cuentas en el cumplimiento de su labor.
Esta actividad  se realizó el día 5 de agosto de 2021.</t>
  </si>
  <si>
    <t>https://drive.google.com/drive/folders/1XzPgsBrM-7rysbVnad8ZBd20DeQ3B03A?usp=sharing</t>
  </si>
  <si>
    <t>La dependencia responsable evidencia la realizacion de la Capacitación interna relacionada con buenas prácticas de Rendición de Cuentas en el cumplimiento de su labor.
Anexa: 
1º Invitacion a todos los funcionarios y contratistas  del Instituto a la capacitacion de rendicion de cuentas.
 2º Invitaciones a traves de  Dos (2) correos masivos a invitación de capacitación
3º Lista de asistencia.Capacitación Rendición de Cuentas. Fecha: 5/8/2021</t>
  </si>
  <si>
    <t>3.3</t>
  </si>
  <si>
    <t xml:space="preserve">Hacer reconocimiento público al servidor público del IDEAM que se destaque por la realización de prácticas de Rendición de Cuentas en el cumplimiento de su labor,  a  través de la publicación de una nota en la revista interna u otros canales de divulgación interna    </t>
  </si>
  <si>
    <t>Publicación de un (1) artículo en los medios de divulgación interna con el perfil del funcionario seleccionado.</t>
  </si>
  <si>
    <r>
      <rPr>
        <sz val="11"/>
        <color theme="1"/>
        <rFont val="Calibri"/>
      </rPr>
      <t>* Oficina Asesora de Planeación
* Grupo de Servicio al Ciudadano
* Grupo de Administración y Desarrollo del Talento Humano
* Grupo de Comunicaciones y Prensa</t>
    </r>
  </si>
  <si>
    <t>Esta actividad se realizará en el segundo semestre del año, teniendo en cuenta que se le debe dar la oportunidad a todos los colaboradores del Ideam y sumado a lo anterior es necesario que se realice una de las actividades más importantes, que es la audiencia de rendición de cuentas.</t>
  </si>
  <si>
    <r>
      <rPr>
        <b/>
        <sz val="11"/>
        <color theme="1"/>
        <rFont val="Calibri"/>
      </rPr>
      <t xml:space="preserve">Subcomponente 4
</t>
    </r>
    <r>
      <rPr>
        <sz val="11"/>
        <color theme="1"/>
        <rFont val="Calibri"/>
      </rPr>
      <t>Evaluación y retroalimentación a  la gestión institucional</t>
    </r>
  </si>
  <si>
    <t>Evaluación y propuesta de mejoras de la estrategia de rendición de cuentas.</t>
  </si>
  <si>
    <t xml:space="preserve">Documento con evaluación y mejoras respecto a la estrategia de rendición de cuentas </t>
  </si>
  <si>
    <t xml:space="preserve"> Se realizo la identificacion de los ODS, en los que participa el IDEAM con indicadores intermedios que pueden contribuir sustancailmente a la realizacion de los derechos humanos , igualmente se presente la nueva normativa 230 de marzo del 2021 que crea el Sistema Nacional de Rendicion de Cuentas.
El primero de julio se realizo evaluacion de la estrategia de rendicion de cuenta por parte de la Directora del Instituto, asi mismo escogio las tematicas de interes a presentar en el informe de rendicion de cuentas; las cuales se presentaron en una encuesta de opinion para la ciudadania y conocer e incorporar los temas de interes de la misma.
</t>
  </si>
  <si>
    <t>https://drive.google.com/drive/u/1/folders/1XXKUfioZxAUwCrYBhYV8u-MjRmBECZaZ</t>
  </si>
  <si>
    <t xml:space="preserve">El equipo de rendicion de cuentas Se reunio con la Directora General el 1 de junio donde se evaluo el estado de avance de la estrategia; como evidencia se anexa la programacion de la reunion y presentancion  de informe de Avance:
Estrategia de Rendición de Cuentas 2020 - 2021. 
La Directora General escogio los temas de interes para la rendicion de cuentas cuya evidencia corresponde a los correos: Tematicas Informe de rendición de cuentas 2020. Se evidencia la realizacion de la encuesta de sondeo donde se incluyeron dichas tematicas como el correo donde la OAP envia a la oficina de Comunicaciones borrador de encuestas para que sea aplicado. Se evidencia la aplicacion de la encuesta de sondeo y se anexa la evidencia.
 Al final de la Audiencia publica se realizara la evaluacion de la estrategia de rendicion de cuentas.
Se Anexa:
1º AUTODIAGNÓSTICO DE GESTIÓN DE LA RENDICION DE CUENTAS
1.1 Plan de mejoramiento rendición de cuentas. 
2. 20200512_PRESENTACION_ESTRATEGIA_RENDICION_CUENTAS IDEAM 2021 (08/2021)
3. AVANCE ESTRATEGIA DE RENDICIÓN DE CUENTAS 2021 Informe de rendición de cuentas (06/07/2020)
4. BORRADOR de encuesta seleccion de temas rendicion de cuentas ideam 2_06_2021 de Julio (1) 
5. Consolidado de respuestas sondeo de opinión 2021 (19/08/2021)
6. CORREO~1(1) (26/07/2021)
7. CORREO~1 (08/06/2021)
8. CORREO~2 (08/06/2021)
9. CORREO~3 (19/08/2021)
10. Cronograma y enlaces Audiencia Pública 2021 (1) 
11. Encuesta preguntas durante la audiencia 
12. F-A-ATC-17_ENCUESTA DE SATISFACCIÓN CIUDADANA ANTE AUDIENCIA PÚBLICA DE RENDICIÓN DE CUENTAS_V3 
13. IDENTIFICACIÓN DE MEJORAS (08/2021)
14. Lista de Asistencia_ Audiencia púb…
15. Planificacion audiencia pública pública sectorial 2021
16 Reunión de Planeación de Rendición de cuentas 2021. 
17. Sondeo de Opinión IDEAM </t>
  </si>
  <si>
    <t>RECOMENDACIONES</t>
  </si>
  <si>
    <t>Componente 4:  Mecanismos para Mejorar la Atención al Ciudadano - Servicio al Ciudadano</t>
  </si>
  <si>
    <r>
      <rPr>
        <b/>
        <sz val="11"/>
        <color theme="1"/>
        <rFont val="Calibri"/>
      </rPr>
      <t>Subcomponente 1</t>
    </r>
    <r>
      <rPr>
        <sz val="11"/>
        <color theme="1"/>
        <rFont val="Calibri"/>
      </rPr>
      <t xml:space="preserve"> 
Estructura administrativa y Direccionamiento estratégico </t>
    </r>
  </si>
  <si>
    <t>Determinar la efectividad de las actividades de servicio al ciudadano, realizadas por el IDEAM, durante la vigencia 2020</t>
  </si>
  <si>
    <t>Informe de resultados de la implementación de las actividades de servicio al ciudadano 2020</t>
  </si>
  <si>
    <t>Elaborar la Estrategia de Servicio al Ciudadano 2021</t>
  </si>
  <si>
    <t>Definir y elaborar la Estrategia de Servicio al Ciudadano 2021</t>
  </si>
  <si>
    <r>
      <rPr>
        <b/>
        <sz val="11"/>
        <color theme="1"/>
        <rFont val="Calibri"/>
      </rPr>
      <t xml:space="preserve">Subcomponente 2 
</t>
    </r>
    <r>
      <rPr>
        <sz val="11"/>
        <color theme="1"/>
        <rFont val="Calibri"/>
      </rPr>
      <t>Fortalecimiento de los canales de atención</t>
    </r>
  </si>
  <si>
    <t>Socialización de los canales de Atención al Ciudadano</t>
  </si>
  <si>
    <t>Una campaña de socialización de los canales de comunicación del Instituto (piezas)</t>
  </si>
  <si>
    <t>Se realizó campaña en  en redes sociales (facebook y twitter)</t>
  </si>
  <si>
    <t>https://drive.google.com/drive/u/1/folders/17sBbqFhbMoh0su9gU1K9SOeECLCHtaxK</t>
  </si>
  <si>
    <t xml:space="preserve">La dependencia reponsable anexa  evidencia de las Publicación realizadas en redes sociales y piezas gráficas para difusión.
Se Anexa: 
1. IMG_20210803_150404
2. IMG-20210803-WA0015
3. IMG-20210803-WA0016
4. IMG-20210803-WA0017
5. IMG-20210803-WA0018
6. Screenshot_2021-08-03-14-41-09-676_com.mi.globalbrowser
7. Screenshot_2021-08-03-14-41-36-319_com.mi.globalbrowser
8. Screenshot_2021-08-03-14-42-08-157_com.mi.globalbrowser
Lo anterior permite evidenciar imagenes socializando a partes interesadas los mecanismos de comunicacion y participación </t>
  </si>
  <si>
    <r>
      <rPr>
        <b/>
        <sz val="11"/>
        <color theme="1"/>
        <rFont val="Calibri"/>
      </rPr>
      <t xml:space="preserve">Subcomponente 3 </t>
    </r>
    <r>
      <rPr>
        <sz val="11"/>
        <color theme="1"/>
        <rFont val="Calibri"/>
      </rPr>
      <t xml:space="preserve">
Talento humano</t>
    </r>
  </si>
  <si>
    <t xml:space="preserve">Promover en la Entidad una cultura de servicio al ciudadano </t>
  </si>
  <si>
    <t>Cronograma de capacitaciones.
Lista de asistencia y fotografias.</t>
  </si>
  <si>
    <t>Cortes
30/04/2021
31/08/2021
30/11/2021</t>
  </si>
  <si>
    <t>Se han realizado 7 capacitaciones a los integrantes del Grupo de Servicio al Ciudadano y a funcionarios de otras dependencias, promoviendo la cultura de Servicio al Ciudadano</t>
  </si>
  <si>
    <t>https://drive.google.com/drive/u/1/folders/1g78wUdVQ7ALS1aC8U2yB5qvoP6QaQMSk</t>
  </si>
  <si>
    <t xml:space="preserve">La dependencia responsable anexa  Listas de asistencia de 7 capacitaciones en las siguientes fechas: 12/4/2021, 28-04-2121, 29-04-2121, 07-05-2021, 29/6/2021,  6/7/2021, 11-06-2121.
Anexos: 
1º Lista de Asistencia FEcha: 6/7/2021 - PROCEDIMIENTO PQRS GRUPO DE GESTION DOCUMENTAL - GRUPO ATENCION AL CIUDADANO
2º Lista de asistencia Capacitación, Protocolos y Fortalecimiento del Servicio al Ciudadano, Trámite oportuno a PQRSD - PIC - 2021 . Fecha: 07-05-2021
3º Lista de asistencia Capacitación, Protocolos y Fortalecimiento del Servicio al Ciudadano, Trámite oportuno a PQRSD - PIC - 2021. Fecha: 11-06-2121
4º Lista de Asistencia Capacitación PQRS - Integrantes Grupo de servicio al ciudadano. Fecha: 12/4/2021
5º Lista de Asistencia Capacitación, Protocolos y Fortalecimiento del Servicio al Ciudadano, Trámite oportuno a PQRSD - PIC - 2021. Fecha: 28-04-2121
6º Lista de asistencia Capacitación, Protocolos y Fortalecimiento del Servicio al Ciudadano, Trámite oportuno a PQRSD - PIC - 2021. Fecha: 29-04-2121
7º Lista de asistencia Capacitación - Participación Ciudadana. Fecha: 29/6/2021.
</t>
  </si>
  <si>
    <r>
      <rPr>
        <b/>
        <sz val="11"/>
        <color theme="1"/>
        <rFont val="Calibri"/>
      </rPr>
      <t xml:space="preserve">Subcomponente 4
</t>
    </r>
    <r>
      <rPr>
        <sz val="11"/>
        <color theme="1"/>
        <rFont val="Calibri"/>
      </rPr>
      <t xml:space="preserve"> Normativo y procedimental</t>
    </r>
  </si>
  <si>
    <t>Realizar reporte del seguimiento hecho a la gestión interna de las PQRS.</t>
  </si>
  <si>
    <t>Informe de seguimiento</t>
  </si>
  <si>
    <t>Cortes
31/01/2021
30/04/2021
31/07/2021
31/10/2021</t>
  </si>
  <si>
    <t xml:space="preserve">Se publicó en el portal institucional, reporte del seguimiento hecho a la gestión interna de las PQRS, correspondiente al primer trimestre de 2021 y segundo trimestre de 2021. </t>
  </si>
  <si>
    <t>https://drive.google.com/drive/u/1/folders/1mEJkgHW6RNFpqXPVNt4k2wWbBHj5kzGz</t>
  </si>
  <si>
    <t>La dependencia responsable anexa dos Informes de seguimiento PQRS, correspondientes al primer y segundo trimestre de 2021.
Anexos:
1. INFORME PQRS I TRIMESTRE 2021
2. INFORME PQRS II TRIMESTRE 2021</t>
  </si>
  <si>
    <r>
      <rPr>
        <b/>
        <sz val="11"/>
        <color theme="1"/>
        <rFont val="Calibri"/>
      </rPr>
      <t>Subcomponente 5</t>
    </r>
    <r>
      <rPr>
        <sz val="11"/>
        <color theme="1"/>
        <rFont val="Calibri"/>
      </rPr>
      <t xml:space="preserve">
Relacionamiento con el ciudadano</t>
    </r>
  </si>
  <si>
    <t>5.1</t>
  </si>
  <si>
    <t>Realizar la medición del Nivel de Satisfacción de Usuarios del IDEAM.</t>
  </si>
  <si>
    <t>Informe de medición NSU</t>
  </si>
  <si>
    <t>30/06/2021
30/11/2021</t>
  </si>
  <si>
    <t>Se realiza informe NSU I semestre,  publicado en la página del Instituto.</t>
  </si>
  <si>
    <t>https://drive.google.com/drive/u/1/folders/1EfowuWf2f34hrl3B7IGB0P9Yyc1r0zPU</t>
  </si>
  <si>
    <t>La dependencia responsable anexa Informe NSU I semestre de 2021. y la Muestra de (12) correos enviados a ciudadanos de encuesta  de enero a junio de 2021.
Anexos:
1. Correos enviados a ciudadanos (04/01/2021)
2. Informe Nsu 2021-1</t>
  </si>
  <si>
    <t>5.2</t>
  </si>
  <si>
    <t>Implementar acciones de mejora viables producto de análisis de la medición de la NSU</t>
  </si>
  <si>
    <t>Acciones viables implementadas</t>
  </si>
  <si>
    <t xml:space="preserve">Se realiza el Informe de Mejora correspondiente al I semestre de 2021, donde se plantean las  acciones de mejora.  </t>
  </si>
  <si>
    <t>https://drive.google.com/drive/u/1/folders/1IW9Om2R05a_qMhsgWuzPtbbyXvYwvW1s</t>
  </si>
  <si>
    <t xml:space="preserve">Se evidencia la  Implementar acciones de mejora viables producto de análisis de la medición de la NSU.
La dependencia responsable anexa Informe de Mejora NSU correspondiente al  I semestre de 2021
</t>
  </si>
  <si>
    <t>Componente 5: Mecanismos para Mejorar la Atención al Ciudadano - Estrategia de participación ciudadana en la gestión pública</t>
  </si>
  <si>
    <t>Fase del ciclo de la Gestión</t>
  </si>
  <si>
    <t>Objetivo (s) de la actividad</t>
  </si>
  <si>
    <t>Meta/Producto</t>
  </si>
  <si>
    <t>Indicador</t>
  </si>
  <si>
    <t>Diagnóstico</t>
  </si>
  <si>
    <t>Socializar la efectividad de las actividades de participación ciudadana, realizadas por el IDEAM, durante la vigencia 2020</t>
  </si>
  <si>
    <t>Socializar la efectividad  de las actividades de participación ciudadana realizadas en el Instituto, durante la vigencia 2020</t>
  </si>
  <si>
    <t xml:space="preserve">Lista de asistencia y acta de comité </t>
  </si>
  <si>
    <t>Efectividad  de las actividades de participación ciudadana socializada</t>
  </si>
  <si>
    <t>Se envió correo electrónico socializando a los Directivos.</t>
  </si>
  <si>
    <r>
      <rPr>
        <sz val="9"/>
        <color theme="1"/>
        <rFont val="Calibri"/>
      </rPr>
      <t xml:space="preserve">
</t>
    </r>
    <r>
      <rPr>
        <u/>
        <sz val="9"/>
        <color rgb="FF1155CC"/>
        <rFont val="Calibri"/>
      </rPr>
      <t>https://drive.google.com/file/d/1r_4gBQJ1sowE8E7iVGaLQAFByHHZLcgr/view?usp=sharing</t>
    </r>
  </si>
  <si>
    <t>Se evidencia la Socializacion  de las actividades de participación ciudadana, realizadas por el IDEAM, durante la vigencia 2020.
La dependencia responsable anexa Correo  electrónico con la  socialización a Directivos.
Anexos:
1º Correo electronico: Informe estrategia y plan de Participación ciudadana 2020 y 2021 donde se comparten los avances del plan y la estrategia de para capacipación ciudadana de la vigencia 2021 
2º Informe de la estrategia 2020,Informe Estrategia  3º Plan de Participación ciudadana 2021-15 de junio
Evaluacion 2020 ESTRATEGIA PARTICIPACION CIUDADANA.</t>
  </si>
  <si>
    <t>Formulación/Planeación de politicas, planes, programas o proyectos</t>
  </si>
  <si>
    <t>Elaborar la Estrategia de Participación Ciudadana 2021</t>
  </si>
  <si>
    <t>Definir y elaborar el Plan de Participación Ciudadana 2021</t>
  </si>
  <si>
    <t>Estrategia y plan de Participación Ciudadana</t>
  </si>
  <si>
    <t xml:space="preserve">Una (1) Estrategia de Participación Ciudadana
Un (1) Plan de Participación Ciudadana </t>
  </si>
  <si>
    <t>Se publicó en la página web del IDEAM la Estrategia y el Plan de Participación Ciudadana  2021. y se aprobó por Comité de Gestión y Desempeño</t>
  </si>
  <si>
    <t>https://bit.ly/3b4zp06
https://drive.google.com/drive/folders/1fLPWRmWA6fx-iugdH2SQdK-svYvfl3kJ?usp=sharing</t>
  </si>
  <si>
    <t>Se evidencia  la publicacion en la pagina wed del instituto Ley de Transparencia: Estrategia con fecha 12 de Abril de 2021 y  Plan de Participación Ciudadana 2021,  y se anexa acta del Comité de Gestión y Desempeño  # 36 DEL COMITÉ INSTITUCIONAL DE GESTIÓN Y DESEMPEÑO. 
Se anexa: 
Carpeta Estrategia de Participación / 2. Formulación-Planeación
1. ACTA # 36 CIGD firmado OAP (26/03/2021)
2. Estrategia de participación ciudadana 2021 
3. Plan de Participación Ciudadana 2021</t>
  </si>
  <si>
    <t>Implementación/ejecución/colaboración</t>
  </si>
  <si>
    <t>Desarrollar e implementar las actividades planteadas en el Plan de Participación Ciudadana 2021</t>
  </si>
  <si>
    <t>Cumplir las actividades o eventos definidos en el Plan de Participación Ciudadana 2021</t>
  </si>
  <si>
    <t xml:space="preserve">Desarrollar el 100% de las actividades planetadas en el Plan de Participación Ciudadana. </t>
  </si>
  <si>
    <t>Número de actividades desarrolladas en el Plan de Participación Ciudadana 2021 .</t>
  </si>
  <si>
    <t>* Grupo de Servicio al Ciudadano
* Grupo de Comunicaciones</t>
  </si>
  <si>
    <t>Se realizan diferentes actividades de Participación Ciudadana:
*Talleres de prevención de incendios forestales de la primera temporada seca 2021.*Transmisión en vivo de acreditación de laboratorios. *Conversatorio primera temporada de lluvias. *Mesa Técnica Agroclimàtica Nacional. *Ciudadanos en la mesa de pronósticos. *Invitación Conversatorios Modelación Matemática de procesos hidrológicos. *Conversatorio de huracanes Colegio Manuel Aya- *Charla Uniguajira. *GOES 16. *Encuentro con autoridades ambientales-RUA MANUFACTURERO. *Mamá quiero ser científica. *Charla Colegio Neil Armstrong. *Taller conversatorio de huracanes -La Guajira, Cesar y Magdalena. *Encuentro con autoridades ambientales-SISAIRE. *Taller conversatorio de huracanes -Atlantico, Bolivar y Sucre. *Taller conversatorio de huracanes -Córdoba y Urabá. *Taller conversatorio de huracanes -San Andres y Providencia. *Charla Secretaria de Integración Social. *Charla Mamá quiero ser científica colegio San Mateo. *Concurso cuento. *Charla: La ciencia detrás de los huracanesColegio San Francisco Tabio. Lanzamiento Radiosonda Universidad Libre. *I, II Y III día seminario anual de monitoreo de cobertura vegetal. *Talleres menos lluvias. *Tips para cuento. *Chara Huracanes Colegio San Francisco de Asis. *Café con el Ideam DHIME.</t>
  </si>
  <si>
    <t>https://drive.google.com/drive/folders/1NPzEkb2RdEPKa0tVN9mlaF5F8_Sk90v0?usp=sharing</t>
  </si>
  <si>
    <t>La dependencia responsable anexa Listas de asistencias e Informes correspondiente al avance las actividades planetadas en el Plan de Participación Ciudadana.
Se Anexa: 
- ACTA DE REUNIÓN # 36 DEL COMITÉ INSTITUCIONAL DE GESTIÓN Y DESEMPEÑO
- Estrategia de participación ciudadana 2021
- PLAN DE PARTICIPACIÓN CIUDADANA 2021.
Demas anexos de Gestion del avance las actividades planetadas en el Plan de Participación Ciudadana:
1. Lista asistencia - participación ciudadana 2021 (29/06/2021)
2. Asistencia conferencias huracanes
3. Copia de Agradecimientos Uniguajira (29/04/2021)
4. Copia de Informe Conversatorios Modelación Matemática de procesos hidrológicos (28/04/2021)
5. Copia de Lista de asistencia - conversatorio modelación matemática (28/04/2021)
6. LISTADO DE ASISTENCIAS UNIGUIAJIRA (29/04/2021)
7. Listado de asistentes - 15-04-Conversatorio primera temporada de lluvias (15/04/2021)
8. Listado de asistentes 8-04 Conversatorio primera temporada de lluvias (08/04/2021)
9. Estrategia de participación ciudadana 2021
10. Estrategia de Servicio al Ciudadano 2021
11. Plan de Participación Ciudadana 2021
12. Informe actividad DHIME (02/07/2021)
13. LISTA ASISTENCIA CATEDRA DE LA PAZ-IDEAM VIERNES 23 DE JULIO DE 2021
14. ficha 06 julio word
15. ficha 06 julio pdf
16. Lista de asistencia (06/06/2021)
17. ficha 08 julio word
18. ficha 08 julio pdf
19. ficha 13 julio word
20. ficha 13 julio pdf
21. ficha 15 julio word
22. ficha 15 julio pdf
23. Listado de asistentes 15 de julio de 2021
24. ficha 21  julio word
25. ficha 21  julio word
26. Informe de actividad word
27. Informe de actividad pdf
28. Bases concurso cuento - PDF (1)
29. charla mamá científica coelgio san mateo (02/06/2021)
30. Informe de los tres días (23/06/2021)
31. Lanzamiento Radiosonda estudiantes Universidad Libre (10/06/2021)
32. lista de asistencia (11/06/2021)
33. Pieza de promoción concurso  (1)
34. 11 - 06 - 2121 Lista asistencia
35. 29-06-2021 - participación ciudadana
36. Agenda_Taller_Medellin
37. F-E-SIG-05_Listado de asistentes_02_18_2021_TallerMenosLluvias
38. Tarjeta_Invitación_Medellin
39. Agenda_Taller_Boy -Cun (1)
40. F-E-SIG-05_Listado de asistentes_02_15_2021_TallerMenosLluvias
41. P1
42. P2
43. P3
44. P4
45. Tarjeta_Invitación_Cund-Boy
46. 2.Agenda_Taller_cesar Magdalena y la Guajira-ACTUALIZADO
47. 8.Listado de asistentes_02_16_2021_Tarde_TallerMenosLluvias
48. 1.Tarjeta_Invitación_taller prevención incendios forestales-cordoba
49. 2.Agenda_Taller_cordoba sucre bolivar y atlantico
50. 8.Listado de asistentes_02_17_2021_TallerMenosLluvias
51. P1
52. P2
53. P3
54. P4
55. P5
56. Agenda_Taller_Caq
57. F-E-SIG-05_Listado de asistentes_02_09_2021_TallerMenosLluvias
58. Tarjeta_Invitación_Caq
59. Agenda_Taller_Guav
60. F-E-SIG-05_Listado de asistentes_02_08_2021_TallerMenosLluvias
61. Tarjeta_Invitación_Guav
62. Agenda_Taller_Pu
63. F-E-SIG-05_Listado de asistentes_02_10_2021_TallerMenosLluvias
64. Tarjeta_Invitación_Put
65. Agenda_Taller_Neiva
66. F-E-SIG-05_Listado de asistentes_02_17_2021_Neiva_TallerMenosLluvias
67. Tarjeta_Invitación_Neiva
68. Agenda_Taller_SanAPrvSC 19 feb 2021
69. F-E-SIG-05_Listado de asistentes_02_19_2021_TallerMenosLluvias
70. P1
71. P2
72. Tarjeta_Invitación_SanAPrSC
73. Agenda_Taller_Sant-Nort Sant final 11-02-2021
74. F-E-SIG-05_Listado de asistentes_02_16_2021_Mañana_TallerMenosLluvias
75. P1
76. P2
77. P3
78. P4
79. Tarjeta_Invitación_Sant-Nort Sant
80. Agenda_Taller_Met
81. F-E-SIG-05_Listado de asistentes_02_11_2021_TallerMenosLluvias
82. Tarjeta_Invitación_Met(1)
83. Tarjeta_Invitación_Met
84. Informe- 26 de marzo - mesa de pronosticos
85. Informe live de acreditación
86. Listado de asistentes 25 de marzo - taller temporada de lluvias
87. Mesa agroclimática
88. 7 - 05 - 2121 Lista asistencia - acreditación
89. informe c1 (26/05/2021)
90. Informe Charla medio ambiente Colegio Bilingüe Neil Armstron (21 de mayo 2021)
91. Informe GOES (6 de mayo 2021)
92. Informe hr Cordoba (27 de mayo 2021)
93. informe hr Guajira (25 de mayo 2021)
94. informe hur.San An (28 de mayo 2021)
95. Informe mamá quiero ser cinetífica (14 de mayo 2021)
96. Informe mensual mayo 2021 (05/2021)
97. Lista asistencia encuentro virtual AA RUA Manufacturero 2021.xlsx – (13/5/2021)
98. Lista de asistencia PCB 27_05_21.xlsx – (27/5/2021)
99. LISTAD~1 
100. Oficio AA_encuentro virtual_2021 (1) (19-04-2021)
101. soporte del número de estudiantes-correo profesora (21 de mayo de 2021)
102. Taller de cambio climatico</t>
  </si>
  <si>
    <t xml:space="preserve"> </t>
  </si>
  <si>
    <t>Control/Evaluación</t>
  </si>
  <si>
    <t>Evaluación de la Estrategia de Participación Ciudadana y su implementación en la vigencia 2021</t>
  </si>
  <si>
    <t xml:space="preserve">Evaluar la estrategía 2021 y plantear mejoras respecto a las actividades de la estrategia de Participación Ciudadana, para el año 2022. </t>
  </si>
  <si>
    <t>Documento con evaluación y mejoras.</t>
  </si>
  <si>
    <t>Documento con evaluación y mejoras</t>
  </si>
  <si>
    <t xml:space="preserve">Está en ejecución, una vez realizadas todas las actividades, se hará la respectiva evaluación </t>
  </si>
  <si>
    <t>Los lideres  responsables del proceso manifiesta que la actividad se encuentra en ejecucion, para presentar el documento con su evaluacion.</t>
  </si>
  <si>
    <t>Acciones transversales</t>
  </si>
  <si>
    <t xml:space="preserve">Realizar una capacitación interna sobre la Estrategia de Participación Ciudadana. </t>
  </si>
  <si>
    <t>Capacitar a las dependencias de la entidad, sobre la importancia de la participación ciudadana y la responsabilidad de cada área frente a la misma.</t>
  </si>
  <si>
    <t>Una capacitación con los servidores públicos de la entidad, (Fotos, lista de asistencia).</t>
  </si>
  <si>
    <t xml:space="preserve">Número de capacitaciones planteadas / número de capacitaciones realizadas.      </t>
  </si>
  <si>
    <t>Esta capacitación se realizó el 29 de junio de 2021</t>
  </si>
  <si>
    <t>https://docs.google.com/spreadsheets/d/1QDLkSzyzEstyVK-J16ulBugV--S3b_2E/edit?usp=sharing&amp;ouid=108255251756810409423&amp;rtpof=true&amp;sd=true</t>
  </si>
  <si>
    <t>La dependencia responsable anexa Lista de asistencia Capacitación - Participación Ciudadana con fecha: 29/6/2021</t>
  </si>
  <si>
    <t>PLAN ANTICORRUPCIÓN Y ATENCIÓN AL CIUDADANO N° INSPAACPC-2021-13</t>
  </si>
  <si>
    <t xml:space="preserve">IDEAM </t>
  </si>
  <si>
    <t>Componente 6:  Mecanismos para la Transparencia y Acceso a la Información</t>
  </si>
  <si>
    <t>Indicadores</t>
  </si>
  <si>
    <r>
      <rPr>
        <b/>
        <sz val="11"/>
        <color theme="1"/>
        <rFont val="Calibri"/>
      </rPr>
      <t>Subcomponente 1</t>
    </r>
    <r>
      <rPr>
        <sz val="11"/>
        <color theme="1"/>
        <rFont val="Calibri"/>
      </rPr>
      <t xml:space="preserve"> 
Lineamientos de Transparencia Activa</t>
    </r>
  </si>
  <si>
    <t>Actualizar la información correspondiente a la Ley de Transparencia Artículos 9 y 10.</t>
  </si>
  <si>
    <t>Información actualizada</t>
  </si>
  <si>
    <t>Información validada en los cortes establecidos</t>
  </si>
  <si>
    <r>
      <rPr>
        <sz val="11"/>
        <color theme="1"/>
        <rFont val="Calibri"/>
      </rPr>
      <t>* Todas las áreas responsables</t>
    </r>
  </si>
  <si>
    <t>15/03/2021
30/06/2021
30/09/2021
15/12/2021</t>
  </si>
  <si>
    <t>Grupo de Presupuesto: Publica en la sección Ley de Transparencia el Presupuesto general asignado (anual) y la Ejecución Presupuestal (mensual).
Se actualiza la información correspondiente a Servicio al Ciudadano  periodicamente.  
Comunicaciones: En el mes de febrero  realizó seguimiento a cada uno de los link Ley de Transparencia de la página web, enviando inconsistencias en la matriz a la Oficina Asesora de Planeación vía correo electronico para que dicha dependencia haga las respectivas notificaciones a los responsables de la actualizacion de los contenidos en cada uno de los link. Hay evidencias
https://drive.google.com/file/d/1Akk51jec1nxV3WJmN7rtDG_G0tm7djcr/view
https://docs.google.com/spreadsheets/u/1/d/1Ag1LMiWWnhViCl0j8AxTajo3PTIjkZuY/edit?usp=drive_web&amp;ouid=104361816324961786979&amp;rtpof=true</t>
  </si>
  <si>
    <t>1. Presupuesto general asignado
https://n9.cl/dntc
2. Ejecución Presupuestal
https://n9.cl/qhuw
3º https://drive.google.com/drive/u/1/folders/1A-pBfbW5Mrwg-aWuzyqAWjJ6OavttzUJ</t>
  </si>
  <si>
    <t xml:space="preserve">Se evidencia la Actualizacion de la información correspondiente a la Ley de Transparencia Artículos 9 y 10.
Anexos:
1. Presupuesto general asignado
https://n9.cl/dntc
https://drive.google.com/file/d/1dG_3fBKVS_y3jkdk452fJ7rYQf-Za72Q/view?usp=sharing
2. Ejecución Presupuestal
https://n9.cl/qhuw
https://drive.google.com/drive/u/1/folders/1A-pBfbW5Mrwg-aWuzyqAWjJ6OavttzUJ
</t>
  </si>
  <si>
    <r>
      <rPr>
        <b/>
        <sz val="11"/>
        <color theme="1"/>
        <rFont val="Calibri"/>
      </rPr>
      <t xml:space="preserve">Subcomponente 2 
</t>
    </r>
    <r>
      <rPr>
        <sz val="11"/>
        <color theme="1"/>
        <rFont val="Calibri"/>
      </rPr>
      <t>Lineamientos de Transparencia Pasiva</t>
    </r>
  </si>
  <si>
    <t>4 Informes de seguimiento</t>
  </si>
  <si>
    <t>Informe de seguimiento de PQRS</t>
  </si>
  <si>
    <r>
      <rPr>
        <sz val="11"/>
        <color theme="1"/>
        <rFont val="Calibri"/>
      </rPr>
      <t xml:space="preserve">* Grupo de servicio  al Ciudadano </t>
    </r>
  </si>
  <si>
    <t xml:space="preserve">SI </t>
  </si>
  <si>
    <t>Se publicó en el portal institucional, reporte del seguimiento hecho a la gestión interna de las PQRS, correspondiente al  I y II trimestre de 2021,  en el enlace:  http://www.ideam.gov.co/web/atencion-y-participacion-ciudadana/informes-pqrsdf 
https://cutt.ly/0vqh30V</t>
  </si>
  <si>
    <t>Informes de seguimiento PQRS
http://www.ideam.gov.co/web/atencion-y-participacion-ciudadana/informes-pqrsdf 
https://cutt.ly/0vqh30V
https://drive.google.com/drive/u/1/folders/1Pi0Nyif6MP18eSKs4ks64CgyoBlVyPJ9</t>
  </si>
  <si>
    <t>Se evidencia el reporte del seguimiento hecho a la gestión interna de las PQRS. Correspondiente al I y II trimestre de 2021, cumpliendo con el 50% de lo establecido que corresponde a 4 Informes, los 2 informes restantes  se realizaran en el II semestre.</t>
  </si>
  <si>
    <r>
      <rPr>
        <b/>
        <sz val="11"/>
        <color theme="1"/>
        <rFont val="Calibri"/>
      </rPr>
      <t xml:space="preserve">Subcomponente 3 
</t>
    </r>
    <r>
      <rPr>
        <sz val="11"/>
        <color theme="1"/>
        <rFont val="Calibri"/>
      </rPr>
      <t>Elaboración los Instrumentos de Gestión de la Información</t>
    </r>
  </si>
  <si>
    <t>Revisar y actualizar de ser necesario el Registro de Activos de Información según los requerimientos de la política de Gobierno Digital</t>
  </si>
  <si>
    <t>Mantener el Registro de Activos de información actualizado</t>
  </si>
  <si>
    <t>Registro de Activos de información actualizado y publicado</t>
  </si>
  <si>
    <r>
      <rPr>
        <sz val="11"/>
        <color theme="1"/>
        <rFont val="Calibri"/>
      </rPr>
      <t>* Oficial de Seguridad de la Información y todas la dependencias</t>
    </r>
  </si>
  <si>
    <r>
      <rPr>
        <sz val="11"/>
        <color rgb="FF000000"/>
        <rFont val="Arial"/>
      </rPr>
      <t xml:space="preserve">El grupo de Presupuesto envía la información solicitada a la oficina de informatica cuando es requerido para su actualización.
</t>
    </r>
    <r>
      <rPr>
        <b/>
        <sz val="11"/>
        <color rgb="FF000000"/>
        <rFont val="Arial"/>
      </rPr>
      <t xml:space="preserve">Ultimo envío: </t>
    </r>
    <r>
      <rPr>
        <sz val="11"/>
        <color rgb="FF000000"/>
        <rFont val="Arial"/>
      </rPr>
      <t xml:space="preserve">08 Septiembre 2020
</t>
    </r>
    <r>
      <rPr>
        <b/>
        <sz val="11"/>
        <color rgb="FF000000"/>
        <rFont val="Arial"/>
      </rPr>
      <t xml:space="preserve">Para vigencia 2021 no han requerido más información
El levantamiento y actualización de los activos de información para la vigencia 2021 no se ha iniciado, debido al incumplimiento de las dependencuias en las fechas previstas para la entrega de los activos de información para la vigencia 2020.
A la fecha se ha realizado las siguientes actividades para el levantamiento de los activos de información para la vigencia 2020 y poder culminarlos para poder iniciar con los de la vigencia 2021:
1. Actualización y corrección sobre los activos de información para las dependencias que han entregado dicha información.
2. Se ha logrado un avance del 92% en las correcciones.
3. A la fecha las dependencias que no han entregado el inventario de Activos de información son las siguientes:
3.1. Direcció General
3.2. Grupo de Almacen
3.3. OSPA
3.4 OAP
4. Dado al incumplimiemnto de la mayoría de las dependencias en la entrega en las fechas establecidas, ha impactado la actualización de los activos de información para la vigencia 2020.
</t>
    </r>
  </si>
  <si>
    <r>
      <rPr>
        <u/>
        <sz val="11"/>
        <color rgb="FF0563C1"/>
        <rFont val="Arial"/>
      </rPr>
      <t xml:space="preserve">
1. activos de información 2020 recolectados 
2. Correos de solicitud a las dependencias faltantes co copia a la OCI del IDEAM.
https://docs.google.com/spreadsheets/d/1ETb2_ate7bAB3u5bd9_yM4B4fYkGG3H2/edit?usp=sharing&amp;ouid=108255251756810409423&amp;rtpof=true&amp;sd=true
https://docs.google.com/document/d/1CUv6r3-ytvY4_j7SqS2unXPXKsCwnX2B/edit?usp=sharing&amp;ouid=108255251756810409423&amp;rtpof=true&amp;sd=true
</t>
    </r>
    <r>
      <rPr>
        <u/>
        <sz val="11"/>
        <color rgb="FF1155CC"/>
        <rFont val="Arial"/>
      </rPr>
      <t>https://drive.google.com/drive/u/1/folders/1w_JfonBlUfDNGO7f4yyTtgZqC5ejk_b6</t>
    </r>
  </si>
  <si>
    <t>La dependencia responsable Realiza el reporte del seguimiento hecho a la gestión interna de las PQRS, cada vez que es solicitada por la oficina de informatica.</t>
  </si>
  <si>
    <t>Revisar y actualizar las políticas y procedimientos para uso y/o manipulación de los activos de información de la entidad</t>
  </si>
  <si>
    <t xml:space="preserve">Politica y procedimientos actualizados </t>
  </si>
  <si>
    <t>Documentación actualizada e incluida en el SGI</t>
  </si>
  <si>
    <t>Oficial de Seguridad de la Información y todas la dependencias</t>
  </si>
  <si>
    <t xml:space="preserve">G. Presupuessto: A la fecha los procedimientos del Grupo de Presupuesto se encuentran actualizados y publicados en el SGI.
O. Informatica: A la fecha se actualizó la política de seguridad digital la cual fue aprobada en el comite de gestión y desempeño institucional así como el manual de políticas de seguridad. Estos documentos contemplan las políticas relacionadas con los activos de información para la entidad.
</t>
  </si>
  <si>
    <r>
      <rPr>
        <u/>
        <sz val="11"/>
        <color rgb="FF0563C1"/>
        <rFont val="Arial"/>
      </rPr>
      <t xml:space="preserve">
</t>
    </r>
    <r>
      <rPr>
        <u/>
        <sz val="11"/>
        <color rgb="FF1155CC"/>
        <rFont val="Arial"/>
      </rPr>
      <t>https://n9.cl/u1v2r</t>
    </r>
    <r>
      <rPr>
        <u/>
        <sz val="11"/>
        <color rgb="FF0563C1"/>
        <rFont val="Arial"/>
      </rPr>
      <t xml:space="preserve">
https://drive.google.com/file/d/1DoyyKVFgvYkKOihIQdWjeXZ6IDub6ReM/view?usp=sharing
https://docs.google.com/document/d/1DYaKyR-gus_H4JfuVeKBCru3qdwd9TDQ/edit?usp=sharing&amp;ouid=108255251756810409423&amp;rtpof=true&amp;sd=true</t>
    </r>
  </si>
  <si>
    <t>Se evidencia que los lideres del   proceso Mantienen el Registro de Activos de información actualizado. A la fecha los procedimientos del Grupo de Presupuesto se encuentran actualizados y publicados en el SGI. 
30/06/2021 Se actualiza el objetivo, alcance, normatividad, definiciones
La Oficina de Informatica actualiza el Proceso "GESTIÓN DE TECNOLOGÍA DE INFORMACIÓN Y COMUNICACIONES": PROCEDIMIENTO REGISTRO DE ACTIVOS DE INFORMACIÓN V5 con fecha 30 de Junio de 2021.
1. Ver documento de política digital aprobada, en la Página 5 título CAPITULO II POLÍTICAS ESPECÍFICAS DE MANEJO DE INFORMACIÓN - DESCRIPCIÓN DE POLÍTICAS DE SEGURIDAD y página 8 POLITICA DE GESTIÓN DE ACTIVOS. 
Ver Manual de políticas de información, la sección 12.9 INVENTARIO Y PROPIEDAD DE LOS ACTIVOS DE INFORMACIÓN en la página 21 
2. Imágen de la realización comité de gestión y desempeño institucional donde se aprueba la nueva política de seguridad digital del IDEAM.</t>
  </si>
  <si>
    <r>
      <rPr>
        <b/>
        <sz val="11"/>
        <color theme="1"/>
        <rFont val="Calibri"/>
      </rPr>
      <t xml:space="preserve">Subcomponente 4  
</t>
    </r>
    <r>
      <rPr>
        <sz val="11"/>
        <color theme="1"/>
        <rFont val="Calibri"/>
      </rPr>
      <t>Criterio diferencial de accesibilidad</t>
    </r>
  </si>
  <si>
    <t>Campaña de socialización de la calificacion de accesibilidad web AA</t>
  </si>
  <si>
    <t xml:space="preserve">Piezas de comunicación </t>
  </si>
  <si>
    <t>Publicaciones en redes sociales banner de la página web del Instituto</t>
  </si>
  <si>
    <t>Oficina de informatica y grupo de comunicaciones</t>
  </si>
  <si>
    <t>30/06/2021
30/07/2021</t>
  </si>
  <si>
    <t>Debido a la falta de personal  del grupo de Comunicaciones  no ha sido posible realizar la divulgación en redes sociales ni en el banner del home en el portal del IDEAM sin embargo y cumpliendo lo dictado por la ley de transparencia se realiza la publicación de un texto en la pagina http://www.ideam.gov.co/web/atencion-y-participacion-ciudadana/ley-de-transparencia
"12. Accesibilidad Web En cumplimiento de las disposiciones de Ley de Transparencia y Acceso a la Información Pública (Ley 1712 de 2014), de la Política de Gobierno Digital y específicamente de los criterios de accesibilidad referidos por la Norma Técnica Colombiana de Accesibilidad de Sitios Web (NTC 5854), el portal Web institucional cumple el nivel de conformidad AA de acuerdo con lo establecido en la Norma y los hace exigibles en todos sus desarrollos que contrate con terceros.
Esto se realiza a través de herramientas de revisión automática de la accesibilidad web para los criterios de la NTC 5854 que comprueban si se cumplen los puntos de verificación de las pautas de accesibilidad."</t>
  </si>
  <si>
    <r>
      <rPr>
        <sz val="11"/>
        <color theme="1"/>
        <rFont val="Arial"/>
      </rPr>
      <t xml:space="preserve">Portal institucional
</t>
    </r>
    <r>
      <rPr>
        <u/>
        <sz val="11"/>
        <color rgb="FF1155CC"/>
        <rFont val="Arial"/>
      </rPr>
      <t>http://www.ideam.gov.co/web/atencion-y-participacion-ciudadana/ley-de-transparencia
https://drive.google.com/drive/u/1/folders/15UdGByBMOCuJeSAeLl2WS_MzdsrQGtB-</t>
    </r>
  </si>
  <si>
    <t xml:space="preserve">Se evidencia la publicacion  en la pagina wed dando  cumpliento a lo dictado por la ley de transparencia. 
Se anexa:
- LEY DE TRANSPARENCIA - IDEAM
-mail Dperez a comunic recordando banner y piezas gráfcias
-Nivel de cumplimiento NTC 5854
</t>
  </si>
  <si>
    <r>
      <rPr>
        <b/>
        <sz val="11"/>
        <color theme="1"/>
        <rFont val="Calibri"/>
      </rPr>
      <t xml:space="preserve">Subcomponente 5 
</t>
    </r>
    <r>
      <rPr>
        <sz val="11"/>
        <color theme="1"/>
        <rFont val="Calibri"/>
      </rPr>
      <t xml:space="preserve"> Monitoreo del Acceso a la Información Pública</t>
    </r>
  </si>
  <si>
    <t>Generar informe de solicitudes de acceso a la información publicado en la página web del Instituto.</t>
  </si>
  <si>
    <t>4 Informes de solicitudes de acceso a la información.</t>
  </si>
  <si>
    <t>Informe de solicitudes de acceso a la información.</t>
  </si>
  <si>
    <r>
      <rPr>
        <sz val="11"/>
        <color theme="1"/>
        <rFont val="Calibri"/>
      </rPr>
      <t xml:space="preserve">* Grupo de servicio  al Ciudadano </t>
    </r>
  </si>
  <si>
    <t>Se publicó en la página web los informes de solicitudes de acceso a la información, correspondiente al I y II trimestre de 2021</t>
  </si>
  <si>
    <t xml:space="preserve"> Informes de solicitudes de acceso a la información.</t>
  </si>
  <si>
    <t xml:space="preserve">Se evidencia la publicacion en la página web de dos Informes de solicitudes de acceso a la información. Con este avance se alcanza un 50% de la meta. El porcentaje restante obedece al horizonte temporal en curso. </t>
  </si>
  <si>
    <t>Componente 7:  Iniciativas Adicionales</t>
  </si>
  <si>
    <r>
      <rPr>
        <b/>
        <sz val="11"/>
        <color theme="1"/>
        <rFont val="Calibri"/>
      </rPr>
      <t>Subcomponente 1</t>
    </r>
    <r>
      <rPr>
        <sz val="11"/>
        <color theme="1"/>
        <rFont val="Calibri"/>
      </rPr>
      <t xml:space="preserve">   
Código de Integridad                                                                                      </t>
    </r>
  </si>
  <si>
    <t>Realizar campañas de comunicación (por diferentes medios) y sensibilización relacionadas con los temas de Código de Integridad</t>
  </si>
  <si>
    <t>Correos electrónicos, campañas de impacto visual masivo, listas de asistencia, pantallazos de conexión</t>
  </si>
  <si>
    <r>
      <rPr>
        <sz val="11"/>
        <color theme="1"/>
        <rFont val="Calibri"/>
      </rPr>
      <t>* Grupo de Administración y Desarrollo del Talento Humano</t>
    </r>
  </si>
  <si>
    <t>Se han remitido correos masivos sobre el valor de la diligencia y sobre los nuevos embajadores de valores. 
Se difunde mensualmente la línea de denuncia interna por medio de correo electrónico.
Por medio de las carteleras digitales se han divulgado constantemente los valores institucionales.</t>
  </si>
  <si>
    <t>Carpeta: 7. Iniciativas Adicionales
https://drive.google.com/drive/u/1/folders/17TMue_K_W3tCIEn2BfpvzOJ3VU_W26x1</t>
  </si>
  <si>
    <t>Se evidencia la Realizacion de campañas de comunicación (por diferentes medios) y sensibilización relacionadas con los temas de Código de Integridad, Se han remitido correos masivos sobre el valor de la diligencia y sobre los nuevos embajadores de valores, se evidencian 
- 3 correos de valor de la Diligencia los dias 9 de agosto de 2021. 
- 1 Correo valor de la honestidad fecha 7 de mayo
- 1 correo valor del compromiso Fecha 25 de Mayo 
Correos liena de denuncia interna: 
- 2 correo Linea de denuncia interna fecha 9 de agosto
- 1 Correo ¿Conoces las lineas de denuncia interna?
Carteleras digitales 
- 5 imagenes de carteleras digitales elaboradas el 18 de junio de 2021</t>
  </si>
  <si>
    <t xml:space="preserve">Incentivar a los funcionarios en el cumplimiento de código de integridad </t>
  </si>
  <si>
    <t>Elección de embajadores de valores
Reconocimiento de los embajadores de valores</t>
  </si>
  <si>
    <r>
      <rPr>
        <sz val="11"/>
        <color theme="1"/>
        <rFont val="Calibri"/>
      </rPr>
      <t>* Grupo de Administración y Desarrollo del Talento Humano</t>
    </r>
  </si>
  <si>
    <t>En la loteria realizada del día de la familia del primer semestre se resaltaron los valores en los cartones del juego y dentro de la actividad desarrollada.</t>
  </si>
  <si>
    <t xml:space="preserve">Carpeta: 7. Iniciativas Adicionales
https://drive.google.com/drive/u/1/folders/1hrrce-nk8yWMWDDzviMbF_sMTw5uheWd
</t>
  </si>
  <si>
    <t xml:space="preserve">se evidencia la gestion para Incentivar a los funcionarios en el cumplimiento de código de integridad, donde se realizo la actividad de loteria realizada del día 30 de junio de 2021, dia de la familia del primer semestre. 
Se evidencia: </t>
  </si>
  <si>
    <t>Realizar capacitaciones relacionadas con el código de integridad</t>
  </si>
  <si>
    <t>Listas de asistencia, comunicados de difusión de las capacitaciones</t>
  </si>
  <si>
    <r>
      <rPr>
        <sz val="11"/>
        <color theme="1"/>
        <rFont val="Calibri"/>
      </rPr>
      <t>* Grupo de Administración y Desarrollo del Talento Humano</t>
    </r>
  </si>
  <si>
    <t>Se cuadraron fechas de capacitación sobre integridad para el 8 de octubre y 2 y 5 de noviembre de 2021 con el contratista de las actividades de bienestar, adicionlamente se estan realizando las gestiones correspondientes con el DAFP para tener capacitaciones a cero costos sobre integridad y conflicto de integridad.</t>
  </si>
  <si>
    <t xml:space="preserve">Carpeta: 7. Iniciativas Adicionales
https://drive.google.com/drive/u/1/folders/1msh5n5vWWWVPTsmCR9UIliaXJDQ-7-8_
</t>
  </si>
  <si>
    <t>Se evidencai que los lideres del proceso adelantaron la gestion para realizar capacitaciones relacionadas con el código de integridad ante la DAFP, donde solicitan capacitar en correo electronico de fecha 9 de junio el cual se vuelve a solicitar el dia 5 de agosto de 2021,, y los temas solictados paa la capacitacion son: 
- Código de Integridad
- Conflictos de interés
- Lenguaje Claro
- MIPG
- Competencias Comportamentales
Se evidencia Acta de Inicio CTO 349, donde se estipulan las actividades y fechas para los factores adicionales: 2 charlas de integridad para la semana
de la integridad: 2 y 5 de noviembre
y Una actividad de integridad: 8 de
octubre</t>
  </si>
  <si>
    <r>
      <rPr>
        <b/>
        <sz val="11"/>
        <color theme="1"/>
        <rFont val="Calibri"/>
      </rPr>
      <t xml:space="preserve">Subcomponente 2          
</t>
    </r>
    <r>
      <rPr>
        <sz val="11"/>
        <color theme="1"/>
        <rFont val="Calibri"/>
      </rPr>
      <t xml:space="preserve">Conflicto de Intereses            </t>
    </r>
    <r>
      <rPr>
        <b/>
        <sz val="11"/>
        <color theme="1"/>
        <rFont val="Calibri"/>
      </rPr>
      <t xml:space="preserve">                                                                    </t>
    </r>
    <r>
      <rPr>
        <sz val="11"/>
        <color theme="1"/>
        <rFont val="Calibri"/>
      </rPr>
      <t xml:space="preserve"> </t>
    </r>
  </si>
  <si>
    <t>Incluir el material de conflicto de intereses en las inducciones y reinducciones (Procedimiento de Talento Humano/ Gestión Jurídica)</t>
  </si>
  <si>
    <t>Material visual de apoyo</t>
  </si>
  <si>
    <t>* Grupo de Administración y Desarrollo del Talento Humano</t>
  </si>
  <si>
    <t>En la actualización del material de apoyo publicado en la Intranet y utilizado para la ejecución de los procesos tanto de Inducción como de Reinducción, desde el mes de agosto de 2020 se realizó la inclusión del tema de Conflicto de Interés en el desarrollo de ambos procesos para el total de los funcionarios vinculados al instituto y que ejecutan efectivamente estos dos procesos (diapositiva 27 y 16 respectivamente).</t>
  </si>
  <si>
    <t>Carpeta: 7. Iniciativas Adicionales
https://drive.google.com/drive/u/1/folders/1xdHEoSIcOnDDqrXIkVu7jh7Gi8_XzbRc</t>
  </si>
  <si>
    <t xml:space="preserve">Se evidencia que los lideres del proceso vienen adelantando desde el mes de agosto de 2020  la inclusión del tema de Conflicto de Interés en el desarrollo de ambos procesos para el total de los funcionarios vinculados al instituto y que ejecutan efectivamente estos dos procesos. 
Se anexa: 
- Formato de EVALUACIÓN DE LA INDUCCIÓN Y ENTRENAMIENTO EN EL PUESTO DE TRABAJO
-Presentacion "Proceso de Inducción y Entrenamiento en el Puesto de Trabajo"
-Presentacion: "Proceso de Reinduccion"
</t>
  </si>
  <si>
    <t>Actualizar la Estrategia de Gestión de Conflictos de Interes 2021</t>
  </si>
  <si>
    <t xml:space="preserve">Equipo de Trabajo Código de Integridad y Conflicto de Intereses </t>
  </si>
  <si>
    <r>
      <rPr>
        <sz val="11"/>
        <color theme="1"/>
        <rFont val="Calibri"/>
      </rPr>
      <t>* Oficina Asesora de Planeación</t>
    </r>
  </si>
  <si>
    <r>
      <rPr>
        <sz val="11"/>
        <color theme="1"/>
        <rFont val="Calibri"/>
      </rPr>
      <t xml:space="preserve">
</t>
    </r>
    <r>
      <rPr>
        <sz val="11"/>
        <color theme="1"/>
        <rFont val="Calibri"/>
      </rPr>
      <t>30/06/2021</t>
    </r>
  </si>
  <si>
    <t xml:space="preserve">Se realizo acta de Comité Institucional de Gestion y Desempeño en la cual se presenta y aprueba La Estrategia de Gestión de Conflictos de Interes 2021.
</t>
  </si>
  <si>
    <t>Divulgar socializar los cambios al manual de contratación de la entidad relacionados con orientaciones para que los servidores y  contratistas realicen su declaración de conflictos de intereses</t>
  </si>
  <si>
    <t xml:space="preserve">Campañas </t>
  </si>
  <si>
    <r>
      <rPr>
        <sz val="11"/>
        <color theme="1"/>
        <rFont val="Calibri"/>
      </rPr>
      <t>* Oficina Asesora Jurídica</t>
    </r>
  </si>
  <si>
    <t>Se adopta la RESOLUCIÓN N.° 0700 de 13 de julio 2021
“Por la cual se adopta el Procedimiento para la contratación, modificaciones y liquidación o cierre de los
contratos o convenios del Instituto de Hidrología Meteorología y Estudios Ambientales - IDEAM”</t>
  </si>
  <si>
    <t>https://drive.google.com/drive/u/1/folders/1l88f8FAtcEapNnGURCGdfwSldV8nlkAP
Capacitaciones: https://drive.google.com/drive/u/1/folders/1-aLppGJAWuQp1tfo2j57aK5rnfRaique</t>
  </si>
  <si>
    <t>Se evidencia la divulgacion a traves de correo electronico al grupo de comunicaciones pra  socializar los cambios al manual de contratación de la entidad relacionados con orientaciones para que los servidores y  contratistas realicen su declaración de conflictos de intereses
De igual manera se identifica capacitación de fecha 16/06/2021 sobre contratación y supervisión realizada por la OAJ, 25 asistentes a la capacitación y se evidencia video de la misma</t>
  </si>
  <si>
    <t>2.4</t>
  </si>
  <si>
    <t xml:space="preserve">Divulgar socializar  el procedimiento interno para el manejo y declaración de conflictos de intereses de conformidad con el artículo 12 de la Ley 1437 de 2011. </t>
  </si>
  <si>
    <r>
      <rPr>
        <sz val="11"/>
        <color theme="1"/>
        <rFont val="Calibri"/>
      </rPr>
      <t>* Oficina Asesora de Planeación
* Oficina Asesora Jurídica
* Grupo de Administración y Desarrollo del Talento Humano</t>
    </r>
  </si>
  <si>
    <t>En la actualización de la presentación de inducción y reinducción se realizó un hipervinculo que dirige al procedimiento y formatos de conflictos de interés, se tiene programado capacitación de reinducción para finales de agosto para todos los funcionarios.</t>
  </si>
  <si>
    <t>Carpeta: 7. Iniciativas Adicionales
https://drive.google.com/drive/u/1/folders/1h-THa6RoJLAjAY3pvYX0uq8IARDaday2</t>
  </si>
  <si>
    <t xml:space="preserve">Se evidencia la Divulgacion para  socializar  el procedimiento interno para el manejo y declaración de conflictos de intereses de conformidad con el artículo 12 de la Ley 1437 de 2011. </t>
  </si>
  <si>
    <t>2.5</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</si>
  <si>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</si>
  <si>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r>
      <rPr>
        <sz val="11"/>
        <color theme="1"/>
        <rFont val="Calibri"/>
      </rPr>
      <t>* Oficina Asesora Jurídica
* Grupo de Administración y Desarrollo del Talento Humano</t>
    </r>
  </si>
  <si>
    <t>El 2 de junio se capacitó al Grupo de Servicio al Cuidadano y a la Oficina de Control Interno por parte del jefe de la Oficina Asesora Jurídica referente a conflictos de interes, adicionalmente se difundió capacitación del DAFP realizada el 1 de junio referente a "Acciones para prevenir conflictos de interés"</t>
  </si>
  <si>
    <t>Carpeta: 7. Iniciativas Adicionales
https://drive.google.com/drive/u/1/folders/1x_ItTp-sdIKBnSPjqiQG2-mqq6EpdAnb</t>
  </si>
  <si>
    <t>Se evidencia la Implementacion de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</si>
  <si>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t>2.6</t>
  </si>
  <si>
    <t>Procurar por el cumplimiento de la Ley 2013 de 2019, a cargo de los servidores públicos y contratistas para que publiquen la declaración de bienes, rentas y conflicto de intereses en el aplicativo establecido por Función Pública.</t>
  </si>
  <si>
    <t>100% de las declaraciones publicadas</t>
  </si>
  <si>
    <r>
      <rPr>
        <sz val="11"/>
        <color theme="1"/>
        <rFont val="Calibri"/>
      </rPr>
      <t>* Oficina Asesora Jurídica
* Grupo de Administración y Desarrollo del Talento Humano</t>
    </r>
  </si>
  <si>
    <t>En cumplimiento a lo establecido por la Ley 2013 de 2019, el Grupo de Administración y Desarrollo del talento Humano mediante Memorando No. 20212020005293 de fecha 15-04-2021, indica a los funcionarios del nivel directivo la obligatoriedad e de la Publicación y divulgación proactiva de la declaración de bienes y rentas.</t>
  </si>
  <si>
    <t>Carpeta: 7. Iniciativas Adicionales
https://drive.google.com/drive/u/1/folders/148TUV_WgnLSgEvaNVOY2JrsxTjrbDCvS</t>
  </si>
  <si>
    <t>Se evidencia que los lideres del proceso han Procurado  por el cumplimiento de la Ley 2013 de 2019, a cargo de los servidores públicos y contratistas para que publiquen la declaración de bienes, rentas y conflicto de intereses.  Esto se ha venido gestionando por parte del Grupo de Administración y Desarrollo del talento Humano y se evidencia  mediante Memorando No. 20212020005293 de fecha 15-04-2021, indica a los funcionarios del nivel directivo la obligatoriedad e de la Publicación y divulgación proactiva de la declaración de bienes y rentas. Se anexa:
1º INFORME DE PUBLICACIÓN Y DIVULGACIÓN PROACTIVA DE CONFLICTOS DE INTERÉS
2º correo donde se socializa Memorando - Publicación y divulgación proactiva de la declaración de bienes y
rentas
3ºMemorando declaracion biene y rentas directivos 2021_firmado</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</si>
  <si>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</si>
  <si>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</si>
  <si>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</si>
  <si>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</si>
  <si>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</si>
  <si>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</si>
  <si>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</si>
  <si>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</si>
  <si>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</si>
  <si>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</si>
  <si>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</si>
  <si>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</si>
  <si>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</si>
  <si>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</si>
  <si>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Probable</t>
  </si>
  <si>
    <t>MEDIO</t>
  </si>
  <si>
    <t>ROJO</t>
  </si>
  <si>
    <t>MUY ALTO/ INACEPTABLE</t>
  </si>
  <si>
    <t xml:space="preserve">Los riesgos extremos deben ponerse en conocimiento de Procurador general, Viceprocurador, Comité de control Interno, jefes de oficina Procuradores Regionales, departamentales y provinciales </t>
  </si>
  <si>
    <t>X</t>
  </si>
  <si>
    <t>Realizar acciones de control y atención de forma inmediata. Son objeto de seguimiento permanente.</t>
  </si>
  <si>
    <t>Posible</t>
  </si>
  <si>
    <t>BAJO</t>
  </si>
  <si>
    <t>NARANJA</t>
  </si>
  <si>
    <t>ALTO/ IMPORTANTE</t>
  </si>
  <si>
    <t>Los riesgos Altos requieren la atención de jefes de oficina, Procuradores Regionales, departamentales y provinciales los Líderes de Proceso, Coordinadores, Supervisores de Contrato.</t>
  </si>
  <si>
    <t>Establecer acciones de control y evaluar las medidas propuestas, asignar recursos que permitan EVITAR la materialización del riesgo.  Se monitorea MENSUALMENTE.</t>
  </si>
  <si>
    <t>Improbable</t>
  </si>
  <si>
    <t>AMARILLO</t>
  </si>
  <si>
    <t>MEDIO/ TOLERABLE</t>
  </si>
  <si>
    <t xml:space="preserve"> Los riesgos Moderados deben ser objeto de Seguimiento adecuado por parte de los Líderes o Gestores Calidad, Gestores de Riesgos, Todos los funcionarios.</t>
  </si>
  <si>
    <t>Gestionar mediante acciones de control anticipadas, como procedimientos, instructivos, monitoreo y/o mantenimiento de acciones que permitan REDUCIR la probabilidad o el impacto de ocurrencia del riesgo, se hace seguimiento BIMESTRAL. </t>
  </si>
  <si>
    <t>Rara vez</t>
  </si>
  <si>
    <t>VERDE</t>
  </si>
  <si>
    <t>BAJO/ ACEPTABLE</t>
  </si>
  <si>
    <t>Los riesgos Bajos deben ser Objeto de seguimiento por parte de todos los funcionarios</t>
  </si>
  <si>
    <t xml:space="preserve">Gestionar mediante procedimientos, es improbable que se necesite la aplicación específica de recursos, y se realiza en el reporte mensual de su desempeño. </t>
  </si>
  <si>
    <r>
      <rPr>
        <b/>
        <sz val="11"/>
        <color rgb="FFFF0000"/>
        <rFont val="Calibri"/>
      </rPr>
      <t>NOTA</t>
    </r>
    <r>
      <rPr>
        <b/>
        <sz val="11"/>
        <color theme="1"/>
        <rFont val="Calibri"/>
      </rPr>
      <t>: Los unicos Riesgos que  NO SE ACEPTAN sin importar su nivel , son los Riesgos de Corrupción, Periodicidad de seguimiento
MENSUAL,  para evitar  su materialización por parte de los procesos a cargo de estos.</t>
    </r>
  </si>
  <si>
    <t>Insignificante</t>
  </si>
  <si>
    <t>Menor</t>
  </si>
  <si>
    <t>Moderado</t>
  </si>
  <si>
    <t>Mayor</t>
  </si>
  <si>
    <t>Catastrófico</t>
  </si>
  <si>
    <t>IMPACTO</t>
  </si>
  <si>
    <t xml:space="preserve">FORMATO MATRIZ DE RIESGO </t>
  </si>
  <si>
    <r>
      <rPr>
        <b/>
        <sz val="11"/>
        <color rgb="FF000000"/>
        <rFont val="Arial Narrow"/>
      </rPr>
      <t xml:space="preserve">CODIGO: </t>
    </r>
    <r>
      <rPr>
        <sz val="11"/>
        <color rgb="FF000000"/>
        <rFont val="Arial Narrow"/>
      </rPr>
      <t>E-SGI-F006</t>
    </r>
  </si>
  <si>
    <r>
      <rPr>
        <b/>
        <sz val="11"/>
        <color rgb="FF000000"/>
        <rFont val="Arial Narrow"/>
      </rPr>
      <t xml:space="preserve">VERSION: </t>
    </r>
    <r>
      <rPr>
        <sz val="11"/>
        <color rgb="FF000000"/>
        <rFont val="Arial Narrow"/>
      </rPr>
      <t>7</t>
    </r>
  </si>
  <si>
    <r>
      <rPr>
        <b/>
        <sz val="11"/>
        <color rgb="FF000000"/>
        <rFont val="Arial Narrow"/>
      </rPr>
      <t xml:space="preserve">FECHA: </t>
    </r>
    <r>
      <rPr>
        <sz val="11"/>
        <color rgb="FF000000"/>
        <rFont val="Arial Narrow"/>
      </rPr>
      <t>24/03/2021</t>
    </r>
  </si>
  <si>
    <r>
      <rPr>
        <b/>
        <sz val="11"/>
        <color rgb="FF000000"/>
        <rFont val="Arial Narrow"/>
      </rPr>
      <t xml:space="preserve">PAGINA </t>
    </r>
    <r>
      <rPr>
        <sz val="11"/>
        <color rgb="FF000000"/>
        <rFont val="Arial Narrow"/>
      </rPr>
      <t>1 de 1</t>
    </r>
  </si>
  <si>
    <t>Identificación del riesgo</t>
  </si>
  <si>
    <t>Análisis del riesgo inherente</t>
  </si>
  <si>
    <t>Evaluación del riesgo - Valoración de los controles</t>
  </si>
  <si>
    <t>Evaluación del riesgo - Nivel del riesgo residual</t>
  </si>
  <si>
    <t>Plan de Acción</t>
  </si>
  <si>
    <t xml:space="preserve">Referencia </t>
  </si>
  <si>
    <t>Proceso</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</si>
  <si>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</si>
  <si>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</si>
  <si>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</si>
  <si>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</si>
  <si>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</si>
  <si>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</si>
  <si>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</si>
  <si>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</si>
  <si>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</si>
  <si>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</si>
  <si>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</si>
  <si>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</si>
  <si>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</si>
  <si>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</si>
  <si>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</si>
  <si>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 xml:space="preserve">Atributos </t>
  </si>
  <si>
    <t>Probabilidad Residual</t>
  </si>
  <si>
    <t>Impacto Residual Final</t>
  </si>
  <si>
    <t>Zona de Riesgo Final</t>
  </si>
  <si>
    <t>Tratamiento</t>
  </si>
  <si>
    <t>Fecha Implementación</t>
  </si>
  <si>
    <t>Fecha Seguimiento</t>
  </si>
  <si>
    <t>Monitoreo 1</t>
  </si>
  <si>
    <t>Monitoreo 2</t>
  </si>
  <si>
    <t>Monitoreo 3</t>
  </si>
  <si>
    <t xml:space="preserve">Informe Oficina Asesora de Planeacion II Cuatrimestre </t>
  </si>
  <si>
    <t>Implementación</t>
  </si>
  <si>
    <t>Calificación</t>
  </si>
  <si>
    <t>Documentación</t>
  </si>
  <si>
    <t>Frecuencia</t>
  </si>
  <si>
    <t>Evidencia</t>
  </si>
  <si>
    <t>Probabilidad Residual Final</t>
  </si>
  <si>
    <t>Financiero</t>
  </si>
  <si>
    <t>Gestión de Almacén e Inventarios</t>
  </si>
  <si>
    <t>Económico</t>
  </si>
  <si>
    <t>Inconsistencias en inventario por bienes siniestrados y reposiciones de la aseguradora.</t>
  </si>
  <si>
    <t>Incumplimiento en el A-SA-P003 PROCEDIMIENTO TRAMITE DE SINIESTROS</t>
  </si>
  <si>
    <t>Posibilidad de incurrir en errores en los estados financieros por presentar bienes siniestrados o no presentar elementos que ya han sido repuestos por la aseguradora.</t>
  </si>
  <si>
    <t>ii)Ejecucion y Administracion de procesos</t>
  </si>
  <si>
    <t>Entre 10 y 50 SMLMV</t>
  </si>
  <si>
    <t xml:space="preserve">Un funcionario del grupo de Almacén, reporta la baja de los elementos siniestrados y se realiza el ingreso de los elementos nuevos a almacén en el periodo, esta actividad la realiza digitalmente en el aplicativo MAI y se pasa reporte al grupo de servicios administrativos.  </t>
  </si>
  <si>
    <t>Preventivo</t>
  </si>
  <si>
    <t>Automático</t>
  </si>
  <si>
    <t>Documentado</t>
  </si>
  <si>
    <t>Continua</t>
  </si>
  <si>
    <t>Con Registro</t>
  </si>
  <si>
    <t>Reducir (mitigar)</t>
  </si>
  <si>
    <t>Reporte de elementos dados de baja por siniestros al Grupo de Servicios Administrativos y los Ingresos de los bienes llegados por reposición..</t>
  </si>
  <si>
    <t>Coordinador Grupo de Manejo y Control de Almacén e Inventarios</t>
  </si>
  <si>
    <t>31-11-2021</t>
  </si>
  <si>
    <t>Se verifica con Informe del aplicativo de Almacen los ingresos hasta el 31 de Marzo de 2021 donde se evidencia  que no se ha ingresado ninguna restitución de las aseguradoras a la fecha, se debe realizar monitoreo mensual de vienes ingresados y conciliar con Grupo de Servicios administrativos.</t>
  </si>
  <si>
    <t>De acuerdo con las observaciones generadas en el primer seguimiento a riesgos, en las cuales se establece que era necesario generar una coherencia entre la descripción del riesgo y el control, se realizan los cambios correspondientes y se soportan en el formato de gestión del cambio. Con respecto al avance en la gestión del riesgo para este segundo cuatrimestre se evidencia un avance en cuanto a las conciliaciones entre almacen y servicios administrativos de siniestros y reposicion de las aseguradoras mes a mes con lo cual se ha logrado que la información sea coherente  entre las dos dependencias. Como evidencia se anexa cuadro de control con bajas de bienes digitados, en la columna de ingreso de reposición no se diligencia ya que el tiempo de respuesta para reposiciones depende de la respuesta de las aseguradoras.  Se anexan documentos de baja de bienes siniestrados en el periodo, se anexa ingresos de bienes provenientes de reposición de la aseguradora y se anexa conciliación del Grupo de Manejo y Control de Almacén e Inventarios y Grupo de Servicios Administrativos.</t>
  </si>
  <si>
    <t xml:space="preserve">En curso </t>
  </si>
  <si>
    <r>
      <rPr>
        <sz val="11"/>
        <color theme="1"/>
        <rFont val="Arial Narrow"/>
      </rPr>
      <t xml:space="preserve">Se verifican las evidencias relacionadas al control " </t>
    </r>
    <r>
      <rPr>
        <i/>
        <sz val="11"/>
        <color theme="1"/>
        <rFont val="Arial Narrow"/>
      </rPr>
      <t>Posibilidad de incurrir en errores en los estados financieros por presentar bienes siniestrados o no presentar elementos que ya han sido repuestos por la aseguradora".</t>
    </r>
    <r>
      <rPr>
        <sz val="11"/>
        <color theme="1"/>
        <rFont val="Arial Narrow"/>
      </rPr>
      <t xml:space="preserve">La dependencia presenta excel llamado Siniestros 2021, en el cual relaciona por columna: año de vigencia, estación, área operativa, documento pendiente, estado, descripción de elementos devolutivos, descripción de elementos de consumo, # bienes, placa de inventario, clasificación, orfeo por el cual se relaciona el denuncio, comprobante de egreso y fecha. 
Anexan el formato en pdf "Translado de devolutivos a responsabilidades" de cada uno de los siniestros que se relacionan en el excel. 
1. Jerico de fecha 8/04/2021 2 pdf uno relaciona 5 elementos de baja y otro relaciona 3 elementos de baja
2. El embrujo fecha 8/04/2021 dos pdf en el que cada uno relaciona dos elementos de baja
3. Ciénaga de Oro fecha 9/04/2021 un pdf que relaciona 1 elemento de baja
4. Lejanias Fecha 9/04/2021 un pdf que relaciona 3 elementos de baja
5. Planta Ecopetrol Fecha 12/04/2021 un pdf que relaciona 1 elemento de baja
6. Providencia Fecha 12/04/2021 dos pdf, uno que relaciona 3 elementos de baja y otro que relaciona 7 elementos de baja
7. Estación puerto araujo Fecha 12/04/2021 un pdf que relaciona 1elemento de baja
8. Capurganá Fecha 25/05/2021 un pdf que relaciona 1 elemento de baja
9. Charco Largo Fecha 25/05/2021 un pdf que relaciona 2 elementos de baja
10. Pronósticos Fecha 25/05/2021 un pdf que relaciona 1 elemento de baja
11. EMAS Fecha 30/06/2021 dos pdf que relaciona 8 elementos de baja y otro pdf que relaciona 2 elementos de baja
12. Juanchaco Fecha 30/06/2021 un pdf que relaciona 1 elemento de baja
13. Pajarito Fecha 31/07/2021 dos pdf que relaciona 3 elementos de baja y otro pdf que relaciona 3 elementos de baja
14. Sub dirección de hidrologia Fecha 31/07/2021 1  pdf que relaciona 1 elemento de baja 
Remite de igual manera se verifica el formato A-AR-F019 Conciliación estado de siniestros del 30 de Abril 2021, 31 de Mayo 2021, 30 de Junio 2021, 31 de Julio 2021, en el cual se relacionan por estación los elementos. Falta firma de coordinador de servicios administrativos. 
Anexo formato ingreso bienes donación entes y gobiernos internacionales devolutivos a las aseguradoras. 
Lo anterior soporta la ejecución del control </t>
    </r>
  </si>
  <si>
    <t xml:space="preserve">Económico y reputacional </t>
  </si>
  <si>
    <t xml:space="preserve">Perdida de activos, falta de control de inventarios </t>
  </si>
  <si>
    <t>Descuido y falta de control de los servidores</t>
  </si>
  <si>
    <t xml:space="preserve">Pérdida de bienes de la entidad, al no realizar inventarios de manera periódica por parte del Coordinador de Almacen, generando detrimento patrimonial. </t>
  </si>
  <si>
    <t>El riesgo afecta la imagen de alguna área de la organización</t>
  </si>
  <si>
    <t>Revisión  de los inventarios de manera mensual y aleatoria de los bienes por parte del funcionario responsable de la administración de los inventarios del instituto</t>
  </si>
  <si>
    <t>Realización de Inventarios aleatorios a Funcionarios y/o dependencias de la entidad de manera presencial.</t>
  </si>
  <si>
    <t>Se actualiza matriz de Riesgos del Grupo de Manejo y Control de Almacén e Inventarios, se establece que el riesgo 2. Con el proceso implementado desde 2020 el riesgo ya no requiere mas controles y se incluye el Riesgo que tiene que ver con tiempos de entrega de la información al Grupo de Contabilidad y el Riesgo Informatico ante la posibilidad de caida de los servidores.</t>
  </si>
  <si>
    <t xml:space="preserve">Finalizado </t>
  </si>
  <si>
    <t>Riesgo Finalizado soportado en formato de gestión del cambio Abril 2021</t>
  </si>
  <si>
    <t>Operativo</t>
  </si>
  <si>
    <t>Gestión Documental</t>
  </si>
  <si>
    <t>* Falta de conocimiento en la aplicación de las TRD
* Falta de motivación e interés personal de los servidores
* Falta de seguimiento en el cumplimiento de normatividad archivística relacionada con la aplicación de las TRD</t>
  </si>
  <si>
    <t>Falta de motivación, interés y conocimiento por parte de los servidores del IDEAM</t>
  </si>
  <si>
    <t>Inadecuada organización de los documentos de archivo del IDEAM, debido a falta de aplicación de las TRD en el sistema de gestión documental, por parte de los servidores de la entidad</t>
  </si>
  <si>
    <t>vii)Usuarios, productos y practicas organizacionales</t>
  </si>
  <si>
    <t>El riesgo afecta la imagen de de la entidad con efecto publicitario sostenido a nivel de sector administrativo, nivel departamental o municipal</t>
  </si>
  <si>
    <t>* Desarrollar acciones que contribuyan a procesos de sensibilización y capacitación archivística en los servidores del IDEAM para lograr la adecuada aplicación de TRD</t>
  </si>
  <si>
    <t>Manual</t>
  </si>
  <si>
    <t>Desarrollar actividades como charlas, reuniones, conferencias entre otras, para la sensibilización y capacitación a los servidores del instituto, en temas que contribuyan a la aplicación de las TRD en el ideam</t>
  </si>
  <si>
    <t>Coordinador Gestión Documental</t>
  </si>
  <si>
    <t xml:space="preserve">Se hizo la identificación de los documentos del SGI proceso Gestión Documental, con el fin de conocer los que requieren actualizació. Se actualizó el D-GD-PC001 Protocolo para la organización de documentos hidrometeorológicos y ambiental. 
Se encuentra en trámite de actualización el procedimiento A-GD-P011 Procedimiento Resoluciones y el formato A-GD-F021 rotulo para carpeta
Se proyecta la capacitación para el siguiente cuatrimestre 
</t>
  </si>
  <si>
    <t xml:space="preserve">En este periodo se realizaron 9 acciones de charlas y conferencias virtuales de capacitaciones en gestión documental, orfeo, manejo de correspondencia y archivos en tiemspos de pandemia y organización de archivos en atención a la TRD, motivando al equipo de trabajo a seguir cumpliendo con esta disposición a pesar de las limitaciones impuestas por la pandemia covid 19. La capacitación se impartió de manera general, sin embargo, por  solicitud de la directora se hizo énfaisis en capacitación al personas de las áreas operativas, para lo cual se dio capacitación en organización de archivos hidrometeorológicos y ambiental y se hizo un video tutorial para apoyar el proceso de organización de archivos en áreas operativas. De igual forma se hizo la recolección de información a todas las dependencias del instituto sobre necesidades funcionales del sistema orfeo para la adecuada actualización y manejo de la correspondencia y de las TRD. </t>
  </si>
  <si>
    <t xml:space="preserve">Se presenta documento de grupo de gestión documental informe de capacitación sin embargo hace parte de la primera vigencia (Enero 2021). 
Informe de capacitación de 11 de Mayo de 2021 el cual describe las acciones adelantadas para la socialización de la organizaión y conservación de archivos técnicos, en la cual presenta invitación, orden del día. relación de asistentes, se identificaron necesidades de acompañamiento en los temas: conservación de las gráficas cuando llegan rotas, formato de registro de información que ingresa al área operativa, calidad del papael  tamaño de la gráfica, la calidad de las tintas, suministro de unidades de conservación y transferencias primarias. 
Informe semestral el cual resume las capacitaciones realizadas en el primer semestre de 2021, sobre el tema Radicación de comunicaciones oficiales en Orfeo (19/02/2021, 22/02/2021, 23/02/2021, 24/02/2021, 26/02/2021, 01/03/2021, 27/04/2021, 25/06/2021)
Por otro lado presenta lista de asistencia sobre capacitación de organización y conservación de archivos técnicos del 11/05/2021 con una duración de 2 horas, con 72 asistentes, de la cual se anexa la presentación PPT;  capacitación sobre inventario areas operativas sin embargo por fecha hacen parte del monitoreo aterio 3/03/2021 con una hora de duración y 45 participantes al igual que la capacitación sobre parametrización y aplicación de TRD en Orfeo cuya fecha es de 24/02/2021con una duración de 1/2 hora y 23 participantes, capacitación realizada el 11/02/2021 con una duración de 1 hora cuyo tema es organización de documentos hidrometeorológicos y ambiental a la cual asistieron 12 personas.  
Se presenta correo electrónico con fecha 29 de Abril 2021 en el cual remiten a los coordinadores de áreas operativas el video tutorial de documento hidrometeorogicos y ambiental y el protocolo organización de documentos hidrometeorológicos con el fin de apoyar a la organización de archivos de las áreas operativas. 
El grupo de gestión documental presenta como evidencia informede entrega de TRD actualizadas a las diferentes dependencias de la entidad y áreas operativas de fecha Febrero 2021
Presenta acta de reunión con la oficina de informática sobre Actualización sistema de gestión documental ORFEO, se recomienda que esta se encuentre firmada por todos los asistentes.
Finalmente se presenta informe del proceso de revisión de oferentes para la implementación de un sistema de gestión documental electrónico de archivos SGDEA, al interior del Ideam con fecha de Julio 2021, el cual  evidencia el trabajo conjunto con la oficina de informatica en el proceso de implementación y adopción de un Sistema de Gestión Documental Electrónico de Archivos – SGDEA al interior del instituto, con el fin de facilitar el acceso a la información. Como conclusiones se presenta la relación de las empresasy su porcentaje de cumplimiento. 
Con base en los soportes presentados se recomienda para el tercer cuatrimestre remitir las evidencias que soportan la gestión del periodo a evaluar, sin embargo teniendo en cuenta que para el primer cuatrimestre no se presenta evidencia se puede verificar la gestión del riesgo a partir de los controles implementados en el primer semestre del 2021. 
</t>
  </si>
  <si>
    <t>*Realizar visitas de seguimiento físicas y virtuales para verificar la organización de archivos de Acuerdo con la aplicación de la TRD  en los sistemas de gestión documental electrónico y físico del IDEAM</t>
  </si>
  <si>
    <t>Detectivo</t>
  </si>
  <si>
    <t>Hacer seguimiento a 10 dependencias al año, para acompañar en la organización de los archivos y motivar la aplicación de sus respectivas TRD</t>
  </si>
  <si>
    <t>Se actualizó y fue publicado del A-GD-PC Protocolo para la Organización de Documentos Hidrometeorológicos y ambientales. Se presentó para convalidación por parte de Secretaría General del A-GD-P011 Procedimiento para la Expedición, Notificación y Custodia de la Resoluciones. 
 Se presentó para convalidación por parte de Secretaría General del A-GD-F022 Formato de Rótulo para Carpeta de Archivo.</t>
  </si>
  <si>
    <t xml:space="preserve">Este periodo se realizaron varias actividades, así:
Se realizaron 4 reunines de trabajo con el equipo evaluador de TRD del AGN para la convalidación de las nuevas TRD vigencia 2022.
Se realizaron 4 visitas a los Archivos satélites Contratos, historias Laborales, Historiales de Estaciones. Procesos Disciplinarios y 6 visitas a los Archivos de las Áreas Operativas Neiva, Bogotá, Medellín, Barranquilla, Cali, Villavicencio, donde se impartieron indicaciones para la adecuada organización de los archivos físico con ocasión de las limitaciones de la pandemia, de igual forma se hizo seguimiento al estado de organización e inventario documental.
Se hizo seguimiento a la Secretaría General para la organización de la serie Resoluciones. Se hizo seguimiento a la creación y control de expedientes en orfeo 2021. 
Como una meta muy importante lograda por el IDEAM en 2021 fue la realización de la primera transferencia de 269 cajas con documentos físicos y 297,258 imagenes digitales de documentos históricos realizada al Archivo General de la Nación, del mismo modo, el 15 de julio se entregó en el AGN el oficio 20212080000431 por medio del cual se informa sobre la 2a. transferencia de 120 cajas con documentos físicos y 176,157 imagenes digitales de documentos histórico para que reposen en el AGN y hagan parte del patrimonio documental del país.  </t>
  </si>
  <si>
    <r>
      <rPr>
        <sz val="11"/>
        <color theme="1"/>
        <rFont val="Arial Narrow"/>
      </rPr>
      <t xml:space="preserve">El grupo de gestión documental aporta acta de reunión de fecha 08/06/2021 con la mesa de Trabajo con el Área de Asistencia Técnica del AGN con el fin de precisar la denominación de series documentales de acuerdo con el trabajo que se
adelanta para las Tablas de Retención Documentales, en el desarrollo de esta reunión la profesional del AGN, realiza las observaciones pertinentes basándose en el banco terminológico del AGN, realizó apreciaciones para cada proceso, se revisó el 40% del CCD y fue sugerido por la profesional de AGN realizar una nueva revisión contra el banco terminológico y ajustar. De igual manera presenta reunión con fecha 27 de Julio 2021 </t>
    </r>
    <r>
      <rPr>
        <i/>
        <sz val="11"/>
        <color theme="1"/>
        <rFont val="Arial Narrow"/>
      </rPr>
      <t xml:space="preserve">Reunión mesa técnica para la revisión de la actualización y convalidación de las Tablas de Retención Documental - del IDEAM - Instituto de Hidrología, Meteorología y Estudios Ambientales en esta acta se describe que  </t>
    </r>
    <r>
      <rPr>
        <sz val="11"/>
        <color theme="1"/>
        <rFont val="Arial Narrow"/>
      </rPr>
      <t xml:space="preserve">presentaron los argumentos y realizaron la presentación de las observaciones identificadas en la anterior mesa de trabajo donde se ausentaba el acta de aprobación de las TRD ante el AGN, se solicitan nuevos ajustes para que sea aprobado y se proyecta como próximo paso la realización de “Mesa Técnica ante los Evaluadores” cuya agenda se establece para el miércoles 03 de noviembre de 2021.
Presenta concepto técnico de evaluación y convalidación de tablas de retención documental - TRD del 15 de Marzo 2021. En el cual se revisa el cumplimiento de cada ítem concluyendo que las Tablas de Retención Documental – TRD
Instituto de Hidrología, Meteorología y Estudios Ambientales - IDEAM no reúnen la totalidad de los requisitos técnico-archivísticos necesarios para continuar a la etapa de sustentación ante el comité evaluador de documentos del Archivo General de la Nación – AGN, se informa que se devuelve el documento para ser revisado y aplicar las acciones correspondientes.- 
Acta de reunión con la oficina Asesora Jurídica sobre el seguimiento de la organización de archivo de la serie de contratos, se recomienda que se encuentre firmada por la totalidad de los asistentes  
Acta del Archivo general de la Nación de fecha 7 de Julio 2021 en la cual se legaliza la entrega por transferencia documental secundaria de los documentos históricos de los fondos del Ideam, en esta acta se observa la relación de 269 documentos que datan de 1966 hasta el año 2000, conjunto a esta entrega se encuentra video de la gestión realizada por la dependencia, carta de radicado del Ideam hacia la AGN fecha15/07/2021. 
Se presenta informe de seguimiento a la organización de archivos satélites de varias áreas operativas de Abril 2021 para la sede de Neiva, Villavicencio, del mes de Marzo para el área operativa de Medellín y Bogotá, otra visita  del mes de Mayo al la sede operativa de Neiva, visita al área operativa de Neiva del mes de Junio, visita al archivo satélite del mes de Mayo 2021 y visita al archivo satélite del planeación operativa de Mayo 2021. 
Presenta informe de avance en la organización de las Resoluciones de fecha 4 de Agosto 2021, el cual evidencia el avance de la organización de los actos administrativos de la secretaria general. 
Finalmente se presenta organización de archivos en Orfeo con fecha de 5/08/2021
Lo anterior sustenta la ejecución y aplicación del control para la gestión del riesgo identificado por la dependencia, se recomienda verificar las firmas y diligenciamiento de las personas que participan en las reuniones que realiza el grupo para que la evidencia sea contundente en los seguimientos 
</t>
    </r>
  </si>
  <si>
    <t>* Falta de espacios, depósitos y mobiliario apropiado para conservación documental
* Falta del sistema integrado de conservación documental
* Falta de seguimiento y control a los procesos de conservación documental</t>
  </si>
  <si>
    <t xml:space="preserve">El IDEAM no cuenta con condiciones físicas propias que permitan la consevacion </t>
  </si>
  <si>
    <t>Posible pérdida económica y reputacional por deterioro de documentos por malas prácticas de Almacenamiento y conservación documental</t>
  </si>
  <si>
    <t>El riesgo afecta la imagen de la entidad con algunos usuarios de relevancia frente al logro de los objetivos</t>
  </si>
  <si>
    <t>*Presentar a la Secretaría General las necesidades de espacio y mobiliario para la conservación documental</t>
  </si>
  <si>
    <t>Entrega del Diagnóstico y necesidades de espacio, mobiliario, equipos e insumos para la adecuada conservación de los documentos</t>
  </si>
  <si>
    <t>4.1. Cada vez que fue necesario se solicito a la Oficina de Informática la solución al incidente presentado en ORFEO, a través de mesa de ayuda
4,2 Se realizó el 18 marzo del 2021 el acompañamiento a la alta dirección con el fin de apoyar y emitir las características pertinentes y adecuadas para el manejo de las zonas de archivo, según normatividad y necesidades de crecimiento de información.</t>
  </si>
  <si>
    <t xml:space="preserve">Se hizo diagnóstico de conservación documental, espacios y mobiliario en 6 áreas operativas: Neiva, Bogotá, Medellín, Barranquilla, Cali, Villavicencio.
El 26 de mayo se presentó ante Secretaría General y la Dirección General, la actualización del plan de mejoramiento archivístico presentado al AGN, en el cuel se puso en conocimiento la necesidad de espacio y mobiliario para la organización y conservación de los archivos del instituto.
 En Comité Institucional de Gestión y desempeño del  9 de junio se presentó la necesidad de presupuesto para la vigencia 2022 por valor de $2,450,000 con miras a destinar el 60% para la dotación de espacios y mobiliario para la organziación y conservación de los archvios del instituto incluidas las áreas operativas. Esta solicitud se presentó en el marco de la actualización del plan de mejoramiento archivístico presentado al AGN.
</t>
  </si>
  <si>
    <t xml:space="preserve">El grupo de gestión documental remite diagnóstico de áreas operativas con respecto al SIC de fecha 30 de Julio 2021 
Acta de reunión con la dirección general  de 26/05/2021 Seguimiento Avance Plan de Mejoramiento AGN, en el cual se describe la necesidad de presupuesto para dar alcance a los procesos de adecuación de espacios para archivo y la adquisición de mobiliario para archivo y equipos de conservación documental, con lo cual se soporta el control establecido para la gestión del riesgo. Se anexa la presentación en ppt del plan de mejoramiento.  El acta no se encuentra completamente firmada por los asistentes a la reunión, sin emabargo se presenta acta de reunión en la cual se encuentra la asistencia virtual a la reunión.  Se recomienda que en futuras presentaciones de documentos como actas que soporten la evidencia sobre las acciones que ejecuta el grupo de Gestión documental se presenten con la totalidad de firmas.
Se presenta acta, lista de asistencia y prsentación en  ppt de comité institucional de gestión y desempeño del 9/06/2021 firmada por el secretario general y el jefe de la OAP en la cual se presenta el seguimiento al plan de mejoramiento del AGN. 
Las anteriores evidencias soportan la gestión del riesgo y la efectividad de los controles aplicados para evitar la materialización del mismo </t>
  </si>
  <si>
    <t>* Elaborar los planes y programas que conforman el sistema integrado de conservación</t>
  </si>
  <si>
    <t>Elaborar e implementar los planes y programas del sistema integrado de conservación y hacer seguimiento a la implementación</t>
  </si>
  <si>
    <t>En lo relacionado con el sistema integrado de conservación y la estructuración de sus respectivos planes y programas, se está levantando la información de campo mediante visitas técnicas practicadas por una Archivíta y una microbiologa con el fin de estructurar el sistema integrado de conservación, lo mismo que el plan de preservación digital a largo plazo. se avanza en el diagnóstico de necesidades y disponibilidad de recursos.</t>
  </si>
  <si>
    <t xml:space="preserve">Reputacional </t>
  </si>
  <si>
    <t xml:space="preserve">
* Falta de mantenimiento a los sistemas
* Poco apoyo y compromisos por parte de Informática
* Sistemas sin ninguna seguridad informática</t>
  </si>
  <si>
    <t>*No contar con las condiciones físicas de seguridad para la custodia de los documentos Institucionales.
* Inadecuadas prácticas de almacenamiento
* Sistemas de infromación orfeo y koha sin licencia de uso libre no certificados</t>
  </si>
  <si>
    <t>Pérdida de la información electronica y digital contenida en los sistemas de información de gestión documental y centro de documentación</t>
  </si>
  <si>
    <t>*Seguimiento al Sistema KOHA de prestamos documentales.</t>
  </si>
  <si>
    <t xml:space="preserve">Coordinador Gestión documental </t>
  </si>
  <si>
    <t xml:space="preserve">Se hace seguimiento permanente al funcionamiento del sistema Koka. 
Se hizo capacitación a los servidores del IDEAM sobre el protocolo para el manejo de archivos en tiempos de pandemia. 
Se hizo capacitación al personal de archivos sobre la organización de archivos en orfeo. 
Se hizo seguimiento al estado de la documentación en temas de deterioro documental y ubicación mediante visita acompañada de Secretaría General y Jefe de Servicios Administrativos y el Arquitecto que apoya en materia de distribución de espacios y mobiliario para archivo. 18 de marzo. </t>
  </si>
  <si>
    <t>Riesgo Finalizado y soportado por formato gestión del cambio Agosto 2021</t>
  </si>
  <si>
    <t>*Capacitaciones sobre el manejo de la documentación en los archivos</t>
  </si>
  <si>
    <t>*Revisión al estado de la documentación por parte de los funcionarios de archivo en términos de deterioro y de ubicación</t>
  </si>
  <si>
    <t>Riesgo Finalizado</t>
  </si>
  <si>
    <t>Corrupción</t>
  </si>
  <si>
    <t>*Desconocimiento o mala aplicación de la normatividad vigente.
*Desconocimiento de los procesos, procedimientos y otros documentos del Sistema de Gestión Integrado.</t>
  </si>
  <si>
    <t xml:space="preserve">El riesgo de corrupción no es aplicable, ya que las  actividades que se desarrollan en la dependencia no dan como resultado la posibilidad de generación del riesgo, se remite justificación por medio de formato gestión del cambio </t>
  </si>
  <si>
    <t>Inadecuado uso y manejo de los documentos públicos para beneficio personal o de un tercero.</t>
  </si>
  <si>
    <t>v)Fraude Interno</t>
  </si>
  <si>
    <t>El coordinador y su grupo de profesionales realiza una revisión y/o actualización de los documentos y herramientas de archivo anualmente y  se encarga de su socialización y seguimiento a su aplicación según el caso.</t>
  </si>
  <si>
    <t>Se hace reuniones con los servidores del Grupo de Gestión Documental para tratar temas relacionados con la gestión documental en general</t>
  </si>
  <si>
    <t>Se remite formato de gestión del cambio, con respecto a la finalización del monitoreo y segiumiento al riesgo 
Se hace reuniones con los servidores del Grupo de Gestión Documental para tratar temas relacionados con la gestión documental en general</t>
  </si>
  <si>
    <t>Gestión del Desarrollo del Talento Humano</t>
  </si>
  <si>
    <t>*Influencia de terceras personas para la vinculación del personal.
*Intereses personales para favorecer un tercero</t>
  </si>
  <si>
    <t>Motivación personal para acceder a la vinculación de personal.</t>
  </si>
  <si>
    <t>Direccionamiento de vinculación por parte de terceros incluyendo factores que favorezcan el nombramiento en provisionalidad a favor de un tercero solicitando o recibiendo dádivas.</t>
  </si>
  <si>
    <t>Nombramientos en Encargo: Estudio y análisis de la hoja de vida de los funcionarios vinculados mediante carrera administrativa en los procesos de encargos con el cumplimiento de los requisitos establecidos en el Manual de funciones y Competencias Laborales y dar aplicación al procedimiento establecido por la ley para la provisión de empleos.
Nombramiento en provisionalidad:
Estudio y análisis de la hoja de vida de ternas de candidatos en los procesos de vinculación con el cumplimiento de los requisitos establecidos en el Manual de funciones y Competencias Laborales y dar aplicación al procedimiento establecido por la ley para la provisión de empleos en provisionalidad; a su vez se realiza la aplicación de pruebas psicotécnicas y de conocimiento a los aspirantes.</t>
  </si>
  <si>
    <t>Evitar</t>
  </si>
  <si>
    <t>Continuar realizando los procesos de vinvulación establecidos en el procedimiento en el SGI: Código: 
A-GH-P001 -  VINCULACIÓN Y DESVINCULACIÓN DE PERSONAL</t>
  </si>
  <si>
    <t>Coordinador de Talento Humano</t>
  </si>
  <si>
    <t>31/08/2020
Versión 4</t>
  </si>
  <si>
    <t>Se lleva a cabo reunión con el equipo que ejecuta el proceso de nombramientos en provisionalidad para evaluar la pertinencia del seguimiento a este riesgo tras el bajo impacto del mismo sobre dicho proceso.
Se remite formato de Gestión del Cambio a la Oficina Asesora de Planeación, por el bajo impacto de este riesgo dentro del proceso de nombramientos en provisionalidad.</t>
  </si>
  <si>
    <t>Seguridad digital</t>
  </si>
  <si>
    <t>Inadecuada manipulación de las historias laborales por parte de los usuarios.</t>
  </si>
  <si>
    <t>Falta de conocimiento o deficiencia en la aplicación en el procedimeinto para acceder a la historia laboral</t>
  </si>
  <si>
    <t xml:space="preserve">Posibilidad de tener sanciones disciplinaria, penal y/o fiscales por pérdida de la información de un funcionario publico al acceder a una historia laboral </t>
  </si>
  <si>
    <t>El riesgo afecta la imagen de la entidad internamente, de conocimiento general nivel interno, de junta directiva y accionistas y/o de provedores</t>
  </si>
  <si>
    <t>Seguimiento al prestamos de expedientes, mediante el diligenciamiento del formato de préstamo, el tiempo de préstamo no supera 1 día y se entrega firmado 
Proporcionar el link de acceso a las expedientes virtuales en primera instancia para controlar en mayor medida el número de prestamos de documentos originales físicos que puedan tener afectación o posible pérdida.</t>
  </si>
  <si>
    <t>Continuar realizando seguimiento al prestamos de expedientes, mediante el diligenciamiento del formato de préstamo, el tiempo de préstamo no supera 1 día y se entrega firmado 
Proporcionar el link de acceso a las expedientes virtuales en primera instancia para controlar en mayor medida el número de prestamos de documentos originales físicos que puedan tener afectación o posible pérdida.</t>
  </si>
  <si>
    <t>Teniendo en cuenta la situación actual del país y las declaratorias de cuarentena, actualmente los funcionarios no tienen acceso a las historias laborales en medio físico, por lo cual se dispone de un link virtual donde se encuentran cargados los expedientes de cada una de las historias laborales; a su vez la mayoría de los documentos se encuentran digitalizados en el Sistema de Gestión Documental Orfeo.
Es importante anotar que esta información es de caracter confidencial, por lo cual su acceso es restringido.
https://drive.google.com/drive/folders/1mo5Epcj7uKb6ftYwKgkC6LVhYu_fpUJc?usp=sharing</t>
  </si>
  <si>
    <t>Actualmente los funcionarios no tienen acceso a las historias laborales en medio físico, por lo cual se dispone de un link virtual donde se encuentran cargados los expedientes de cada una de las historias laborales; a su vez la mayoría de los documentos se encuentran digitalizados en el Sistema de Gestión Documental Orfeo.
Es importante anotar que esta información es de caracter confidencial, por lo cual su acceso es restringido a ciertos procesos.</t>
  </si>
  <si>
    <t xml:space="preserve">El proceso de talento humano como evidencia de este riesgo correo electronico del 9 de Agosto con el informe de gestión de control y préstamo de expedientes  y correo electrónico de fecha 10 de agosto 2021en el cual actualiza el formato de consulta de préstamo de expedientes. 
De igual manera presenta informe de consulta y préstamo de historias laborales - archivo satelital, este informe da cuenta del control aplicado por TH para  continuar con el proceso de consulta de historias laborales  manera virtual, minimizando el riesgo de la perdida y deterioro de los documentos físicos por manipulación de los mismos, estos expedientes solo son consultados por los integrantes del grupo de Administración y Desarrollo del Talento Humano, con acceso restringido solo lectura en el siguiente link \\cona\imagenes_historias_laborales o por el sistema ORFEO, para realizar los siguientes procedimientos:
1. Expedición de certificados laborales.
2. Análisis hoja de vida.
3. Respuesta a requerimientos internos o externos allegados al GADTH.
La OAP no se encuentra dentro de los procesos autorizados para realizar revision de estos expedientes dado el carácter de reserva, por lo cual no es posible ralizar monitoreo de la efectividad, lo realizaria control interno en el seguimiento al riesgo.
Se presenta formato contro de consulta y préstamo de expedientes versión 1, según lo definido por el proceso se encuentra en proceso de actualización, al comparar el formato que se encuentra publicado en el mapa de procesos se identifica que los cambios se relaciona con la inclusión de 3 columnas que solicitan información del nombre de funcionario que hace la solicitud,  grupo u oficina, consulta física o virtual. Se verificará en el siguiente cuatrimestre la aplicación de este nuevo formato aprobado, socializado y publicado en el mapa de procesos, ya que por pandemia se ha cambiado la forma de entrega de los expedicnetes y la gestión de cambio debe incluir la actualización a tiempo de los formatos y documentos relacionados.  
Se recomienda que el informe incluya el numero de consultas /préstamos de manera virtual realizadas, de tal manera que se analice la ejecución del control en el cuatrimestre 
REVISAR SI HAY PROCEDIMIENTO QUE EVIDENCIE ESTE CAMBIO </t>
  </si>
  <si>
    <t>* Error en la parametrización de los conceptos salariales y de descuentos para la liquidación de nómina (Desconocimiento de las normas y procedimientos).
 *Fallas en el sistema de personal y de nómina del Instituto.</t>
  </si>
  <si>
    <t>El cargue manual inicial de la información en el sistema</t>
  </si>
  <si>
    <t>Digitación de datos erróneos respecto a  la información que debe contener y reposar en el sistema de personal y nómina para las correspondientes liquidaciones de la misma.</t>
  </si>
  <si>
    <t>Entre 100 y 500 SMLMV</t>
  </si>
  <si>
    <t>Registrar oportunamente las novedades que se presenten dentro del sistema de personal y de nómina.
 Revisión de información generada luego del cargue de la información en el sistema de nómina, mediante la generación de prenóminas, lo cual esta incluido en el procedimiento (en proceso de aprobación).</t>
  </si>
  <si>
    <t xml:space="preserve">Continuar realizando los proceso de revisión y validación del cargue de información mediante la generación de prenóminas.
</t>
  </si>
  <si>
    <t>Se proyecta el procedimiento de Nómina, el cual se encuentra en proceso de revisión y aprobación por parte de la Secretaría General, para ajustes y posterior Publicación.</t>
  </si>
  <si>
    <t>Se continua proceso de ajustes en el procedimiento de nómina con apoyo del Ciclo Financiero y de la asesoría de la Secretaría General.
Actualmente se generan prenóminas (confidenciales) para realizar las revisiones necesarias frente al cargue de información que minimice el riesgo en el cargue de información de funcionarios en la misma.</t>
  </si>
  <si>
    <t xml:space="preserve">El proceso de Talento Humano presenta  el documento A-GH-P013  Procedimiento de Nómina en actualización,  es de aclarar que en el primer cuatrimestre se presentó tambien que se encontraba en proceso de actualización, por lo cual y teniendo en cuenta que la última actualización de este procedimiento fue de Junio de 2018, se recomienda al proceso realizar la aprobación del documento en los próximos meses de tal manera que se presente como evidencia que soporte la efectividad del control formulado para la gestión del riesgo. 
Se presenta por parte del proceso de talento humano en reunión en la cual se aprueba durante la reunión la verificación de los documentos prenómina de los meses de Mayo, Junio y Julio 2021, los cuales relacionan las deducciones y devengos de los funcionarios, lo anterior hace parte del proceso de prenómina definido en el control. 
Se hace necesario finalizar las actividades "en aprobación" para lograr evidenciar la efectividad de los controles propuestos 
</t>
  </si>
  <si>
    <t>Revisión de información generada luego del cargue de la información en el sistema de nómina, mediante la generación de prenóminas, lo cual esta incluido en el procedimiento (en proceso de aprobación).</t>
  </si>
  <si>
    <t>Aprobación y cargue del procedimiento de nómina en el SGI.</t>
  </si>
  <si>
    <t>Se presenta proyecto de procedimiento de nómina el cual esta en proceso de revisión por parte de la coordinadora</t>
  </si>
  <si>
    <t>Promulgación de leyes y decretos que implementan las políticas de austeridad del gasto público, que afectan directamente el presupuesto asignada para el buen desarrollo de las actividades indicadas en los planes y programas del Instituto</t>
  </si>
  <si>
    <t>Que se afecte y/o disminuya el presupuesto inicialmente asignado para la ejecución de los planes.</t>
  </si>
  <si>
    <t>No realizar la efectiva ejecución de las actividades planeadas dentro de los Planes y Programas de  Gestión del Desarrollo del Talento Humano del Instituto y que limitarían el avance y alcance de los indicadores propios de cada plan.</t>
  </si>
  <si>
    <t>Seguimiento a la ejecución del Plan Estratégico del Talento Humano</t>
  </si>
  <si>
    <t>Continuar con el seguimiento a la ejecución del Plan Estratégico del Talento Humano.
Realizar procesos de autoevaluación y retroalimentación del avance de cada uno de los planes y su ejecución de manera periodíca.</t>
  </si>
  <si>
    <t>Actualmente se realiza seguimiento a los indicadores formulados en cada uno de los planes publicados, y dicho seguimiento de encuentra contenido en el Sietema de Gestión Documental Orfeo.</t>
  </si>
  <si>
    <t>Se continua realizando el respectivo seguimiento a los indicadores formulados en cada uno de los planes publicados de manera mensual. Este seguimiento se encuentra cargado en expediente del Sistema de Gestión Documental Orfeo mediante número: 202120204310300001E</t>
  </si>
  <si>
    <t xml:space="preserve">El proceso de Talento humano presenta como evidencia de la gestión del control correo electrónico del 9 de Agosto 2021 en el cual se presenta el plan de gestión estratégica de talento humano. Es necesario anexar el documento adjunto al conrreo con el fin de verificar la efectividad del control. 
Presenta como evidencia de la ejecución del plan de acción documento de registro de indicadores 2021 de los meses Abril, Mayo, Junio y Julio 2021, en estos documentos se presentan los indicadores para los planes: 
PIC - Plan institucional de capacitaciones
Plan institucional de estímulos e incentivos 
Plan de seguridad y salud en el trabajo
Plan anual de vacantes y de provisión de recursos humanos
Plan de bienestar social
Se puede evidenciar en el informe de cada mes, el avance porcentual en la ejecución de las actividades, sin embargo llama la atención que en los meses de Junio y Julio no se presenta el cronograma de ejecución de las actividades de SST que se encuentran relacionadas en el archivo de Abril y Mayo, tampoco hay una justificación del cambio realizado. 
Presenta de igual manera el seguimiento a indicadores Plan estratégico de Talento humano con fecha 9/08/2021, el cual presenta por cada plan, cronograma de ejecución, responsable y el porcentaje de avance con respecto a las actividades relacionadas en los planes y la evidencia  con lo cual se espera hacer un seguimiento a la ejecución de estos.  
</t>
  </si>
  <si>
    <t>Seguimiento mensual que se realiza actualmente a los procesos de contratación derivado de la ejecución de los planes.</t>
  </si>
  <si>
    <t xml:space="preserve">Continuar con el seguimiento mensual que se realiza actualmente a los procesos de contratación derivado de la ejecución de los planes.
</t>
  </si>
  <si>
    <t>A su vez se realiza seguimiento a los procesos de contratación propios de los Planes de Talento Humano, los cuales también se encuentran incluidos en el Sistema de Gestión Documental Orfeo de manera mensual.</t>
  </si>
  <si>
    <t>Se continua realizando seguimiento a los procesos de contratación propios de los Planes de Talento Humano, los cuales también se encuentran incluidos en el Sistema de Gestión Documental Orfeo mediante número radicado: 20212020002993</t>
  </si>
  <si>
    <r>
      <rPr>
        <sz val="11"/>
        <color theme="1"/>
        <rFont val="Arial Narrow"/>
      </rPr>
      <t xml:space="preserve">El proceso de talento humano presenta formato se seguimiento a procesos de contratación del 2/08/2021 y el 6/08/2021 el cual incluye el saldo a comprometer, objeto de contrato, avances a Julio de 2021, presupuesto comprometido, CDP, RP, Numero de contrato, fecha de inicio y finalización del contrato. En este formato se relaciona la la adjudicación para el proveedor de exámanes médico ocupacionales y de entrega de dotacion para funcionarios del Ideam, los cuales hacen parte del plan de seguridad, saud en el trabajo y de vacantes. 
De igual manera se anexa el segumiento discriminado de contratación de fecha 9/08/2021, el cual describe la relación de procesos adelantados, monto y radicado de los contratos firmados, los procesos en la oficina asesora jurídica y los recursos pendientes por comprometer
Las anteriores evidencias soportan la efectividad de los controles que se orientan a prevenir la materialización del riesgo </t>
    </r>
    <r>
      <rPr>
        <i/>
        <sz val="11"/>
        <color theme="1"/>
        <rFont val="Arial Narrow"/>
      </rPr>
      <t xml:space="preserve">No realizar la efectiva ejecución de las actividades planeadas dentro de los Planes y Programas de  Gestión del Desarrollo del Talento Humano del Instituto y que limitarían el avance y alcance de los indicadores propios de cada plan.
</t>
    </r>
  </si>
  <si>
    <t>Seguimiento mensual al avance de los indicadores inmersos en cada uno de los Planes de Talento Humano.</t>
  </si>
  <si>
    <t xml:space="preserve">Continuar con el seguimiento mensual al avance de los indicadores inmersos en cada uno de los Planes de Talento Humano.
</t>
  </si>
  <si>
    <t>Se continua realizando el respectivo seguimiento a los indicadores formulados en cada uno de los planes publicados de manera mensual. Este seguimiento se encuentra cargado en expediente del Sietema de Gestión Documental Orfeo mediante número: 202120204310300001E</t>
  </si>
  <si>
    <t>*Presentación de documentación incompleta e indebido diligenciamiento del formato de afiliación. 
 *Reporte inoportuno de la novedad de traslado.</t>
  </si>
  <si>
    <t>Reporte inoportuno de la novedad de vinculación.
 Incumplimiento en la entrega de documentos propios para realizar las respectivas afiliaciones.</t>
  </si>
  <si>
    <t xml:space="preserve">Probabilidad que se geenre un Incumplimiento a la afiliación del Sistema General de Seguridad Social y Riesgos Profesionales por reporte inoportuno de la novedad de vinculación </t>
  </si>
  <si>
    <t xml:space="preserve">Afiliación oportuna de los funcionarios al Sistema General de Seguridad Social y Riesgos Laborales teniendo en cuenta la normatividad legal vigente. </t>
  </si>
  <si>
    <t xml:space="preserve">Continuar realizando los procesos de afiliación oportuna de los funcionarios al Sistema General de Seguridad Social y Riesgos Laborales teniendo en cuenta la normatividad legal vigente. </t>
  </si>
  <si>
    <t>Actualmente se realiza el cargue de información de soportes de afiliación al Sistema de Seguridad Social y Riesgos Laborales en carpeta compartida de Drive bajo confidencialidad.</t>
  </si>
  <si>
    <t>Actualmente se continúa realizando el proceso de afiliación y generación de soportes de afiliación al Sistema de Seguridad Social y Riesgos Laborales de acuerdo a las vinculaciones y contratos propios del Ideam.</t>
  </si>
  <si>
    <t xml:space="preserve">
Solicitudes directas y documentadas a los nuevos funcionarios mediante el envío del listado de los documentos inherentes para llevar a cabo los procesos de afiliación
</t>
  </si>
  <si>
    <t xml:space="preserve">
Continuar realizando las solicitudes directas y documentadas a los nuevos funcionarios mediante el envío del listado de los documentos inherentes para llevar a cabo los procesos de afiliación
</t>
  </si>
  <si>
    <t>Se continúan realizando los procesos de afiliación al Sistema de Seguridad Social y Riesgos Laborales en el momento de la remisión de la documentación requerida para ello.</t>
  </si>
  <si>
    <t>Control de soportes de afiliación generados tras surtido el trámite de cada una de las afiliaciones.</t>
  </si>
  <si>
    <t>Continuar llevando el control de soportes de afiliación generados tras surtido el trámite de cada una de las afiliaciones.</t>
  </si>
  <si>
    <t>A su vez se surten los procesos de recolección de documentación antes del acto de posesión mediante correo electrónico el cual contempla una lista de chequeo de los documentos necesarios y obligatorios a allegar antes de dicho nombramiento.</t>
  </si>
  <si>
    <t>Actualmente se continúa realizando el proceso de afiliación y generación de soportes de afiliación al Sistema de Seguridad Social a las vinculaciones propias del Ideam.</t>
  </si>
  <si>
    <t>Gestión Financiera</t>
  </si>
  <si>
    <t>Falta de aplicación de manera adecuada del procedimiento pago a proveedores y contratistas</t>
  </si>
  <si>
    <t xml:space="preserve">
Incumplimiento por parte de los proveedores y contratistas a los requisitos previstos por el IDEAM en el procedimiento pago a proveedores y contratistas establecidos para  las cuentas de cobro.</t>
  </si>
  <si>
    <t xml:space="preserve">
Probabilidad de  afectacion al desempeño eficaz y eficiente de la gestion financiera en el registro de las obligaciones adquiridas con proveedores y contratistas por incumplimeinto por parte de estos a los requisitos previstos por el IDEAM en el procedimiento pago a proveedores y contratistas.</t>
  </si>
  <si>
    <t xml:space="preserve">El profesional y/o contratista verifica por medio del check list el cumplimiento de los requisitos legales establecidos para el tramite de las cuentas de proveedores y contratistas una vez radicada al grupo de contabilidad. En el caso de no cumplir con los requisitos será devuelto al supervisor encargado para su corrección y la observación quedara registrada en el sistema de gestión documental Orfeo. </t>
  </si>
  <si>
    <t>Llevar indicador de verificación de requisitos trámites cuenta de cobro .</t>
  </si>
  <si>
    <t>Secretaria de contabilidad</t>
  </si>
  <si>
    <t>Permanente</t>
  </si>
  <si>
    <t>Revisión de contexto estratégico, actualización en la redacción de riesgos e inclusión de los riesgos en el mapa valorados bajo la nueva metodología del DAFP. 
 Entre el periodo comprendido de diciembre de 2020 a marzo 2021. Se adjunta la relación de las cuentas de cobro de diciembre, enero, febrero y marzo</t>
  </si>
  <si>
    <t>Se verifico el formato de check list y se determino que el mismo no requeria de ser actualizado; por lo cual se anexan evidencias de trazabilidad en la aplicación del control con respecto a la verificación que se realiza desde el grupo de contabilidad a las cuentas de cobro radicadas, información por orfeo en caso de no cumplir con los requisitos. Asi mismo se solicito reunion con la Oficina de planeación con el fin de verificar y actualizar el mapa de riesgos por lo que mediante correo electronico se envio el mapa de riesgos con el proyecto de actualización y el formato de control de cambios para revisión y aprobación;  como cumplimiento de esta tarea se anexan los listados de asistencia y presentación de  las capacitaciónes virtuales realizadas en los meses de junio y julio donde se socializo el instructivo de cuentas de cobro, con el fin de disminuir las novedades presentadas en las cuentas de cobro por parte de los contratistas.</t>
  </si>
  <si>
    <t xml:space="preserve">El grupo de contabilidad presenta como evidencia de la ejecución del control relación de las cuentas tramitadas en los meses de Mayo y Junio, es de aclarar que este control no se encontraba ejecutado antes de estos meses, de igual manera se presenta check list de los meses de Mayo y Junio con la relación de las observaciones por las cuales se realiza la devolución al por contratista y radicado de ORFEO con la información y solicitud de subsanar. 
la evidencia del envio de orfeo se da en pantallazos anexos como evidencia
Lo anterior representa el cumplimiento de la eficacia en la implementación del control. Se recomienda incluir indicador de gestión del proceso con el fin de mefir la efectividad de los controles propuestos para la mitigación del riesgo </t>
  </si>
  <si>
    <t>El grupo  de contabilidad realiza periodicamente socialización y capacitaciones a contratistas y supervisores sobre el adecuado diligenciamiento de las cuentas de cobro y los documentos soportes que son requeridos para la oportuna aprobación de las mismas, dejando como evidencia listado de asistencia y slides.</t>
  </si>
  <si>
    <t>Sin Documentar</t>
  </si>
  <si>
    <t xml:space="preserve">Se presenta lista de asistencia del 15 de Junio 2021 (68 asistentes) y del 28 de Julio 2021 (46 asistentes) a capacitación sobre radicación de cuentas de cobro. Al igual que la presentación que utilizan para realizar la capacitación. Al cambiar la redacción del control, causas inmediatas e incluir plan de acción, se remite formato de gestión del cambio
Lo anterior evidencia la ejecución del control. </t>
  </si>
  <si>
    <t>Posibles comportamientos no éticos de los empleados</t>
  </si>
  <si>
    <t>Falta de verificación de los soportes legales y y documentación establecida como requisito por el Ideam. Así como debilidad en la revisión y en la aprobación de las obligaciones por parte del coordinador.</t>
  </si>
  <si>
    <t xml:space="preserve"> Probabilidad de recibir beneficio economico por parte de un  tercero,  debido al tramite de obligaciones sin el cumplimiento de los requisitos definidos por el IDEAM en el procedimiento pago a proveedores y contratistas</t>
  </si>
  <si>
    <t>El profesional y/o contratista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sistema de gestiion documental previsto por el IDEAM.</t>
  </si>
  <si>
    <t>Llevar matriz novedades mes cuentas de cobro</t>
  </si>
  <si>
    <t>Se verifico el formato de check list y se determino que el mismo no requeria de ser actualizado; asi mismo se solicito reunion con la Oficina de planeación con el fin de verificar y actualizar el mapa de riesgos por lo que mediante correo electronico se envio el mapa de riesgos con el proyecto de actualización y el formato de control de cambios para revisión y aprobación como cumplimiento de esta tarea se cuenta con matriz de novedades de las cuentas de cobro meses de mayo y junio asi como listado de las cuentas tramitadas.</t>
  </si>
  <si>
    <t xml:space="preserve">El grupo de contabilidad presenta como evidencia de la ejecución del control relación de las cuentas tramitadas en los meses de Mayo y Junio, es de aclarar que este control no se encontraba ejecutado antes de estos meses, de igual manera se presenta check list de los meses de Mayo y Junio con la relación de las observaciones por las cuales se realiza la devolución al por contratista y radicado de ORFEO con la información y solicitud de subsanar, con lo cual se cierra el ciclo de verificación por parte de contabilidad. 
la evidencia del envio de orfeo se da en pantallazos anexos como evidencia
Lo anterior representa el cumplimiento de la eficacia en la implementación del control. Se recomienda incluir indicador de gestión del proceso con el fin de mefir la efectividad de los controles propuestos para la mitigación del riesgo </t>
  </si>
  <si>
    <t>Información financiera reportada por las areas generadoras de información diferente a la registrada en los estados financieros</t>
  </si>
  <si>
    <t>Falta de conciliaciones entre el Grupo de Contabilidad y las áreas generadoras de información contable</t>
  </si>
  <si>
    <t>Posibilidad de recibir requerimientos e investigaciones por parte de los entes de control por inexactitud en las cifras reveladas en los Estados Financieros del IDEAM.</t>
  </si>
  <si>
    <t>El profesional y/o contratista mensualmente o trimestralmente, según corresponda, verifica información entregada por parte de las áreas generadoras de información contable vs los registros en el aplicativo SIIF Nación II, de acuerdo con las fechas establecidas en el memorando incial. Si la información no cumple con lo establecido se devolvera al área responsable para que la complete y presente segun las necesidades del grupo de contabilidad.</t>
  </si>
  <si>
    <t>Elaborar las conciliaciones contables, para ser revisadas y aprobadas por contabilidad y el área generadora de información contable.</t>
  </si>
  <si>
    <t>Profesionales y/o contratistas del grupo de contabilidad</t>
  </si>
  <si>
    <t>Revisión de contexto estratégico, actualización en la redacción de riesgos e inclusión de los riesgos en el mapa valorados bajo la nueva metodología del DAFP. 
 Entre el periodo comprendido de diciembre 2020 a marzo 2021, I- Cuatrimestre de 2021 se reporta:  Por el cronograma de cierre del aplicativo contable SIIF nacion segun información suministrada por la contaloria, se esta ejecutando del primer trimestre de 2021 en abril, no es posible presentar en este cuatrimestre la evidencia de esos meses; por lo cual presentaremos evidencia cuatrimestre vencido. 
 Enviamos las conciliaciones contables del agosto a diciembre de 2020.</t>
  </si>
  <si>
    <t>Como evidencias de cumplimiento en la aplicación de los controles establecidos para este riesgo se cargo en la ruta determinada mediante el memorando 20211010001903 las conciliaciones entre contabilidad y las diferentes areas generadoras de la información (Oficina Juridica- Grupo de Administración y desarrollo del talento humano-Grupo de Tesoreria y almacenes) de los meses enero a junio.</t>
  </si>
  <si>
    <t xml:space="preserve">El grupo de contabilidad presenta conciliaciones de convenios de Enero a Junio 2021, conciliación de cuentas por cobrar,  conciliaciones con almacén, conciliaciones cuentas por cobrar cobro jurídico, conciliación de provisión litigos, conciliación de incapacidades. Estas se encuentra revisadas y con firma de aprobación por parte del grupo de contabilidad
Lo anterior evidencia la gestión para la mitiación del riesgo " </t>
  </si>
  <si>
    <t>Cumplimiento</t>
  </si>
  <si>
    <t>Desconocimiento de las fechas para la presentación de boletines y reportes de ley</t>
  </si>
  <si>
    <t>Posibilidad de recibir sanciones por parte del ente de control u otro ente regulador por la inoportunidad en la presentación de los boletines y reportes de ley a la Contaduria General de la Nación.</t>
  </si>
  <si>
    <t>El profesional especializado al inicio de periodo contable verifica en la pagina del ente regulador las fechas e información a reportar y elabora el calendario contable para dar cumplimiento oportuno a las fechas establecidas y de manera mensual si es el caso se ajustan las fechas y se realiza el cierre contable con esta información se elaboran o generan los reportes a presentar y los valida previamente.</t>
  </si>
  <si>
    <t>Elaborar el cronograma de los reportes a entregar a los entes de control y se indicara la fecha de validación del reporte ante el ente de control. Este cronograma puede presentar cambios de acuerdo a los cambio de la Contaduria, por lo cual puede presentar actualizaciones.</t>
  </si>
  <si>
    <t>Profesional especializado del grupo de contabilidad</t>
  </si>
  <si>
    <t>Revisión de contexto estratégico, actualización en la redacción de riesgos e inclusión de los riesgos en el mapa valorados bajo la nueva metodología del DAFP. 
 En el I- cuatrimestre de 2021 (dic 2020 a marzo 2021) se reporto: 
 Este reporte se realiza trimestral y durante el primer cuatirmestre 202, se reporto solo el Chip de la información de diciembre 2020.</t>
  </si>
  <si>
    <t>Como evidencias de cumplimiento en la aplicación de los controles establecidos para este riesgo se cargo en la ruta determinada mediante el memorando 20211010001903 el cronograma de informes contables, la evidencia de envio de la información a la Contaduria General de la Nación del I y II trimestre y la publicación de los estados financieros en la pagina web del IDEAM.</t>
  </si>
  <si>
    <r>
      <rPr>
        <sz val="11"/>
        <color theme="1"/>
        <rFont val="Arial Narrow"/>
      </rPr>
      <t xml:space="preserve">Anexa cronograma de informes contables 
Pantallazo de envio de estados financieros  a la contaduría generalde la nación de los estados financieros del Ideam aceptado Abril 2021
Pantallazo de la evidencia de publicación en página web de los estados financierod de Enero - Junio 2021, se verifica contra página web- Link ley de transparencia encontrando los estados financieros actualizados en la misma. 
Lo anterior soporta la gestión del control para la mitigación del riesgo: </t>
    </r>
    <r>
      <rPr>
        <i/>
        <sz val="11"/>
        <color theme="1"/>
        <rFont val="Arial Narrow"/>
      </rPr>
      <t>" Posibilidad de recibir sanciones por parte del ente de control u otro ente regulador por la inoportunidad en la presentación de los boletines y reportes de ley a la Contaduria General de la Nación."</t>
    </r>
    <r>
      <rPr>
        <sz val="11"/>
        <color theme="1"/>
        <rFont val="Arial Narrow"/>
      </rPr>
      <t xml:space="preserve">
</t>
    </r>
  </si>
  <si>
    <t>Documentos y/o soportes contables generados por el grupo de contabilidad, accesibles a usuarios no autorizados que puedan modificar o eliminar información relevante de la contabilidad o que la soporte</t>
  </si>
  <si>
    <t>*No elaboración de archivos de respaldo
 *Falta de limitación al ingreso y manipulación de la información generada</t>
  </si>
  <si>
    <t>Posibilidad de reprocesos de actividades y aumento de carga operativa por perdida, eliminacion, modificacion u ocultamiento de la informacion de la entidad que reposa en Drive.</t>
  </si>
  <si>
    <t>iii)Fallas Tecnologicas</t>
  </si>
  <si>
    <t>En drive se tiene el espacio de almacenamiento que permite habilitar a usuarios para modificación y/o consulta, además se puede observar el ultimo usuario que modifico dicho documento.</t>
  </si>
  <si>
    <t>Realizar reunión para detereminar los lineamientos de la información que se sube por parte de contabilidad al DRIVE.</t>
  </si>
  <si>
    <t>Revisión de contexto estratégico, actualización en la redacción de riesgos e inclusión de los riesgos en el mapa valorados bajo la nueva metodología del DAFP. 
 Entre el periodo comprendido entre diciembre 2020 y marzo 2021, correspondiente al 1- cuatrimestre de 2021, se presentara pantallazos de como esta la carpeta del grupo de contabilidad en drive.</t>
  </si>
  <si>
    <t xml:space="preserve">Riesgo Finalizado en Agosto 2021, se establece formato de gestión del cambio por parte del proceso </t>
  </si>
  <si>
    <t>El cordinador del grupo de contabilidad reporta al administrador de SIIF Nación las novedades para modificación y accesos de usuarios al aplicativo SIIF Nación en el modulo contable.</t>
  </si>
  <si>
    <t>Diligenciar los formularios de SIIF Nación II, para habilitar o cambiar funciones a los usuarios de la herramienta, si se presentan ingresos o cambios en los usuarios.</t>
  </si>
  <si>
    <t>Revisión de contexto estratégico, actualización en la redacción de riesgos e inclusión de los riesgos en el mapa valorados bajo la nueva metodología del DAFP. 
 Entre el periodo comprendido entre diciembre 2020 y marzo 2021, correspondiente al 1- cuatrimestre de 2021, se presentara los formularios de SIIF NACIÓN II.</t>
  </si>
  <si>
    <t>Inoportunidad en los pagos</t>
  </si>
  <si>
    <t>*Demora en el trámite de las obligaciones que son allegadas a la dependencia para pago
 *Calidad de la información y/o documentación</t>
  </si>
  <si>
    <t xml:space="preserve">Probabilidad de sanciones disciplinarias, fiscales y penales por incumplimiento de los pagos o pago no oportuno obligaciones contraídas por el Instituto con terceros en los términos establecidos por parte del Instituto. </t>
  </si>
  <si>
    <t>Afectación menor a 10 SMLMV</t>
  </si>
  <si>
    <t>El funcionario y/o contratista del grupo de tesorería verifica que la información y documentación anexas en el radicado correspondan con el tipo de pago que se espera realizar a través los requisitos definidos en los procedimientos de pago.</t>
  </si>
  <si>
    <t>Seguimiento periódico (diario) a las obligaciones pendientes de pago.</t>
  </si>
  <si>
    <t>Coordinador Grupo de Tesorería</t>
  </si>
  <si>
    <t>1- Se valida al final del día en SIIF Nación que las obligaciones asignadas a tesorería queden pagadas.
 2- Se genera el reporte mensual donde se evidencia los pagos oportunos.</t>
  </si>
  <si>
    <t>1- Se valida al final del día en SIIF Nación que las obligaciones asignadas a tesorería queden pagadas.
2- Se genera el reporte mensual donde se evidencia los pagos oportunos.</t>
  </si>
  <si>
    <r>
      <rPr>
        <sz val="11"/>
        <color theme="1"/>
        <rFont val="Arial Narrow"/>
      </rPr>
      <t xml:space="preserve">El grupo de Tesorería presenta como evidencia documento excel llamado consolidado pagos mensuales Abril - Julio pagos tramitados en SIIF, en este documento se relaciona fecha de recibido, fecha de pago, trámite, radicado, beneficiario, obligación, base bruto,  valor neto a pagar. De igual manera presenta relación de registro de pagos incluyendo las deducciones generadas, documento que soporta el pago y objeto del compromiso. 
Lo anterior soporta la ejecución del control definido para el riesgo </t>
    </r>
    <r>
      <rPr>
        <i/>
        <sz val="11"/>
        <color theme="1"/>
        <rFont val="Arial Narrow"/>
      </rPr>
      <t>"Probabilidad de sanciones disciplinarias, fiscales y penales por incumplimiento de los pagos o pago no oportuno obligaciones contraídas por el Instituto con terceros en los términos establecidos por parte del Instituto."</t>
    </r>
  </si>
  <si>
    <t>Errores en la presentación y pago de las declaraciones tributarias a nombre del Instituto</t>
  </si>
  <si>
    <t>*Desconocimiento en la legislación tributaria actual para la revisión de la liquidaciones de impuestos a cargo del Instituto, por parte de los responsables de practicar las Retenciones 
 *Error en la determinación del los impuestos a cargo del Instituto, por parte de los responsables de determinarlos</t>
  </si>
  <si>
    <t>* Probabilidad de sanciones disciplinarias, fiscales y penales por incumplimiento y/o inexactitudes en las declaraciones y pagos de impuestos.
 * Probabilidad de pago no oportuno de las responsabilidades tributarias del Instituto con las administraciones de Impuestos Nacionales y Territoriales.</t>
  </si>
  <si>
    <t>El funcionario y/o contratista del grupo de tesorería y las áreas operativas verifican que la información y documentación anexas en el radicado correspondan con el tipo de impuestos o contribución a declarar y pagar a través los requisitos definidos en los procedimientos de declaración y pago de impuestos.</t>
  </si>
  <si>
    <t>1- Se efectúa la revisión de la liquidación de los impuestos a las obligaciones allegadas al Grupo de Tesorería antes de realizar los pagos, de acuerdo a los cuadros adjuntos. 
 2- Se devuelven a contabilidad los Orfeos que presentan diferencias para su respectiva corrección y se valida nuevamente antes de realizar el pago, dejando las respectivas notas en el histórico.</t>
  </si>
  <si>
    <t>Funcionarios y contratista Grupo de Tesorería</t>
  </si>
  <si>
    <t>1- Se verifica en cada una de las obligaciones asignadas a tesorería, que la liquidación de impuestos sea la correcta; se devuelven por Orfeo a contabilidad las que presentaron diferencias y se deja nota en el histórico. 
 2- Se genera reporte mensual se seguimiento.
 3- Se realiza seguimiento al cumplimiento de los cronogramas de las obligaciones tributarias de Bogotá y de las áreas operativas.
 *Radicados Impuestos de Diciembre de 2020 a Marzo 2021:
 20212050000043 / 20212050000053 / 20212050000063 / 20212050000073 / 20212050000083 / 20212050000093 / 20212050000103 / 20212050000113 / 20212050000123 / 20212050000133 / 20212050000153 / 20212050000163 / 20212050000143 / 20212050000843 / 20212050000853 / 20212050001083 / 20212050001093 / 20212050001103 / 20212050001463 / 20212050001473 / 20212050001483 / 20212050001493 / 20212050001503 / 20212050001513 / 20212050001523
 20212050001533
 20212050001543
 20212050001553
 20212050001563
 20212050001573
 20212050001583</t>
  </si>
  <si>
    <t>1- Se compara en cada una de las obligaciones asignadas a tesorería, que la liquidación de impuestos concuerden con el anexo "liquidacion de impuestos" realizada por contabilidad; se devuelve por Orfeo al grupo de contabilidad las que presentarón diferencias y se deja nota en el histórico. 
2- Se genera reporte mensual se seguimiento.
3- Se realiza seguimiento al cumplimiento de los cronogramas de las obligaciones tributarias de Bogotá y de las áreas operativas, confirmando que todas las declaraciones se presentaron y pagaron en los tiempos establecidos.
*Radicados Impuestos de Abril a Julio 2021:
20212050001973, 20212050001983, 20212050001993, 20212050002003, 20212050002013, 20212050002593, 20212050002603, 20212050002613, 20212050002623, 20212050002633, 20212050002643, 20212050002653, 20212050002663, 20212050002673, 20212050002683, 20212050002693, 20212050002703, 20212050002713, 20212050003323, 20212050003333, 20212050003343, 20212050003353, 20212050003363, 20212050003823, 20212050003833, 20212050003843, 20212050003853, 20212050003863, 20212050003873, 20212050003883, 20212050003893, 20212050003903, 20212050003913, 20212050003923, 20212050003933, 20212050003943, 20212050002183, 20212050002843, 20212050003383, 20212050003953, 20212050002853, 20212050003963.</t>
  </si>
  <si>
    <t>El grupo de Tesoreria presenta  relación de cronograma de seguimiento impuestos vigencia 2021, en el cual se relaciona la sede, el coordinador, la periodicidad y el recaudador, de iagual manera remite onsolidado pagos mensuales Abril - Julio pagos tramitados en SIIF, en este documento se relaciona fecha de recibido, fecha de pago, trámite, radicado, beneficiario, obligación, base bruto,  valor neto a pagar. De igual manera presenta relación de registro de pagos incluyendo las deducciones generadas, documento que soporta el pago y objeto del compromiso. 
Lo anterior soporta la ejecución del control definido para el riesgo * Probabilidad de sanciones disciplinarias, fiscales y penales por incumplimiento y/o inexactitudes en las declaraciones y pagos de impuestos.  * Probabilidad de pago no oportuno de las responsabilidades tributarias del Instituto con las administraciones de Impuestos Nacionales y Territoriales.</t>
  </si>
  <si>
    <t>Errores en el desarrollo de actividades a cargo de la coordinación.</t>
  </si>
  <si>
    <t>*Profesional Especializado 2028-17 no capacitado para desarrollar las funciones del cargo; desconocimiento de la normativa vigente.
 * Sobrecarga laboral para el coordinador, cansancio mental y físico que conlleva a la posible materialización de riesgos por error.</t>
  </si>
  <si>
    <t>* Probabilidad de sanciones disciplinarias, fiscales y penales por incumplimiento y/o inexactitudes o errores en pagos, presentación de impuestos y gestión de PAC.</t>
  </si>
  <si>
    <t>Tramitar ante el Grupo de Administración y Desarrollo de Talento Humano la gestión para solucionar la debilidad que tiene la dependencia de tesorería con respecto a la formación y experiencia del Profesional Especializado 2028-17 en la materia.</t>
  </si>
  <si>
    <t>Solicitar intervención al Grupo de Administración y Desarrollo de Talento Humano para la solución de la situación.</t>
  </si>
  <si>
    <t>1- Se efectúa la revisión del manual de funciones con el Profesional Especializado 2028-17.
 2- Se solicita reubicación, por parte del Profesional Especializado 2028-17, a su cargo de planta con el fin de minimizar el riesgo.</t>
  </si>
  <si>
    <t>1. Se realizo la reubicación del Profesional Especializado 2028-17 a su cargo de Profesional Especializado 2028-15 de la Oficina de Planeación en aceptacion de la renuncia según Resolución N°0404 del 12 de mayo de 2021.
2. Se realiza la provisión del empleo Profesional Especializado 2028-17 por encargo según Resolución N°0530 del 10 de junio de 2021.
3. Se encuentra en tramite la Provisión del encargo del Profesional Especializado 2028-15 según Memorando N°20212020011803.</t>
  </si>
  <si>
    <r>
      <rPr>
        <sz val="11"/>
        <color theme="1"/>
        <rFont val="Arial Narrow"/>
      </rPr>
      <t xml:space="preserve">El grupo de tesorería presenta soportes relacionados con el control "Tramitar ante el Grupo de Administración y Desarrollo de Talento Humano la gestión para solucionar la debilidad que tiene la dependencia de tesorería con respecto a la formación y experiencia del Profesional Especializado 2028-17 en la materia". 
Correo electrónico de fecha 3 de Mayo 2021 con asunto: Renuncua expresa al encargo prof espec. 20212 grado 17. en el cual se relaciona la renuncia del señor Jorge Polo Cerón y se solicita el traslado a otra dependencia 
Correo electrónico # 0404 de Mayo 12 de 2021 en el cual se acepta por parte del grupo de Talento humano la renuncia del señor Polo
Se anexa la Resolución 0404 del 12 de Mayo 2021 en la cual se cita: </t>
    </r>
    <r>
      <rPr>
        <i/>
        <sz val="11"/>
        <color theme="1"/>
        <rFont val="Arial Narrow"/>
      </rPr>
      <t xml:space="preserve">"Que una vez aceptada la renuncia presentada por el Servidor Público referenciado, al encargo en el empleo de Profesional Especializado, Código 2028, Grado 17, de la planta global del Instituto de Hidrología, Meteorología y Estudios Ambientales IDEAM, continua siendo una VACANTE DEFINITIVA". </t>
    </r>
    <r>
      <rPr>
        <sz val="11"/>
        <color theme="1"/>
        <rFont val="Arial Narrow"/>
      </rPr>
      <t>y se establece que "</t>
    </r>
    <r>
      <rPr>
        <i/>
        <sz val="11"/>
        <color theme="1"/>
        <rFont val="Arial Narrow"/>
      </rPr>
      <t xml:space="preserve">se procederá con el reintegro al empleo de Profesional Especializado, Código 2028, Grado 15, de la Oficina Asesora de Planeación de la planta global del Instituto de Hidrología, Meteorología y Estudios Ambientales IDEAM, del cual ostenta derechos de carrera, a partir del 01 de junio de 2021"
</t>
    </r>
    <r>
      <rPr>
        <sz val="11"/>
        <color theme="1"/>
        <rFont val="Arial Narrow"/>
      </rPr>
      <t>Correo electrónico en la cual se comunica Resolución 630 de Junio 10 de 2021 “Por la cual se hace un nombramiento en encargo a una funcionaria del Instituto de Hidrología, Meteorología y Estudios Ambientales – IDEAM”
Se anexa Resolución 530 de 10 de Junio 2021 “Por la cual se hace un nombramiento en encargo a una funcionaria del Instituto de Hidrología, Meteorología y Estudios Ambientales – IDEAM” Encargar en el empleo denominado Profesional Especializado, Código 2028, Grado 17 distribuido en el Grupo de Tesorería de la Secretaría General, a la funcionaria pública ESPERANZA BARBOSA ALONSO identificada con la cédula de ciudadanía número 51.807.678, titular con derechos
de carrera administrativa del empleo denominado Profesional Especializado, Código 2028, Grado 15 distribuido en el Grupo de Tesorería de la Secretaría General, conforme a la parte considerativa del presente acto administrativo.
Correo en el cual se comunica memorando 20212020011803 de Julio 30 de 2021 2021;Respuesta ante la provisión de empleo de Profesional Especializado, Código 2028
Finalmente se anexa memorando Respuesta ante la provisión de empleo de Profesional Especializado, Código 2028 Grado 15 del Grupo de Tesorería.
Con lo anterior se soporta la ejecución del control, definiendo que el riesgo se disminuye y la dependencia deberá evaluar si el riesgo se mantiene aún cuando aplicó y ejecutó los controles definidos para el mismo</t>
    </r>
  </si>
  <si>
    <t>Servicios 
(Pronósticos y alertas )</t>
  </si>
  <si>
    <t xml:space="preserve">
* Indisponibilidad de recursos
* Situaciones de orden público 
* Falla en el suministro o saturación de  las telecomunicaciones (internet, enlaces datos, planta telefónica y relacionados).</t>
  </si>
  <si>
    <t>* Obsolescencia de los equipos de OSPA  (hardware y software)  generando fallas tecnologicas en el instituto
* Falta de personal idóneo para prestar el servicio de pronósticos y alertas.</t>
  </si>
  <si>
    <t>Probabilidad de pérdida de credibilidad de la entidad ante la comunidad, aumento en la incertidumbre en el análisis de la información y emisión de alertas oportuna para la toma de decisiones relacionadas con la gestión del riesgo, por fallas en el sumininistro o saturación de las telecomunicaciones debido a la obsolencia de los equipos para el monitoreo de condiciones hidrometeorológicas y ambientales.</t>
  </si>
  <si>
    <t>Aplicación del procedimiento soporte técnico de informática por mesa de ayuda para solicitar el apoyo de manera inmediata de acuerdo a la magnitud de los daños</t>
  </si>
  <si>
    <t xml:space="preserve">Documentar y realizar seguimiento al cierre o respuesta de las mesas de ayuda enviadas a informatica. </t>
  </si>
  <si>
    <t>Jefe OSPA</t>
  </si>
  <si>
    <t xml:space="preserve">Se actualiza de acuerdo a la guia del DAPF la redacción del riesgo y se incluyen nuevos controles ya que el definido anteriormente no se encontraba relacionado con la causa raíz, por lo cual se generará la evidencia de este control en el proximo cuatrimestre </t>
  </si>
  <si>
    <t xml:space="preserve">Se actualiza el mapa de riesgos de la Ofcina del Servicio de Pronosticos y Alertas de acuerdo a la guia de administracion de riesgos del DAFP version 5
(Diciembre 2020), y con base en la mesa de trabajo virtual del dia 10 de agosto 2021. Anexo formato control de cambios
En el segundo cuatrimestre teniendo en cuenta el cambio al control, se socializan los documentos del proceso a todo el personal con el fin de conocer su aplización en la oficina </t>
  </si>
  <si>
    <t>Capacitaciones a los funcionarios y coordinadores que pertenecen a la OSPA sobre el funcionamiento de la misma, que incluya procedimientos para manejo de equipos, reporte en mesa de ayuda, inspecciones y monitoreo a equipos y sistemas que maneja la dependencia.</t>
  </si>
  <si>
    <t>Aleatoria</t>
  </si>
  <si>
    <t xml:space="preserve">Se realizara cada vez que ingrese un funcionario o contratista nuevo una inducción a las activudades o responsabilidades que tendrá y periodicamente se realizan socialización del adecuado funcionamiento de los equipos  y sistemas que maneja la dependencia </t>
  </si>
  <si>
    <t xml:space="preserve">Se han contratado  26 profesionales contratistas que hacen parte del equipo tecnico que realiza turnos de monitoreo de condicioes hidrometeorologicas y ambientales 24/7 
Solicitud de requerimientos e infraestructura tecnologica para la operación de OSPA </t>
  </si>
  <si>
    <t>* Fallas técnicas y naturales en fuentes de información hidrometeorológicas (estaciones, radares y  satélites meteorológicos). 
* Falta de personal idóneo para prestar el servicio de pronósticos y alertas
* Obsolescencia de los equipos (hardware y software).
* Actos malintencionados frente al manejo de la información que reposa en la oficina
* Recolección de información fragmentada o incompleta
*Desconocimiento (o desacato) del personal que ejecuta el proceso.</t>
  </si>
  <si>
    <t xml:space="preserve">
* Falta de seguimiento y aplicación de los procedimientos y formatos definidos en SGI para la generación de boletines, alertas e informes técnicos
* Falta de personal idóneo para prestar el servicio de pronósticos y alertas.</t>
  </si>
  <si>
    <t xml:space="preserve">Probabilidad de pérdida de credibilidad de la entidad ante la comunidad, aumento en la incertidumbre en el análisis de la información y emisión de alertas tardías para la toma de decisiones relacionadas con la gestión del riesgo por falta de confiabilidad de la información, al no seguir los procedimientos para la generación de información misional </t>
  </si>
  <si>
    <t xml:space="preserve">*Validación y seguimiento de los datos  hidrometeorológicos preliminares recibidos por estaciones, radares y satélites, se da automatico para GOES 16 y radares </t>
  </si>
  <si>
    <t>Registro de informacion en el formato reporte registro de datos dia meteorologico</t>
  </si>
  <si>
    <t xml:space="preserve">Permanente </t>
  </si>
  <si>
    <t xml:space="preserve">No se realiza por medio de un formato teniendo en cuenta que el satelite envia información cada 10 minutos que se convierten en 80 imágenes, por lo cual el proceso se realiza de manera automática se realiza por medio de los scrips.  Por medio de reunión se realiza la presentación del funcionamiento de los radares </t>
  </si>
  <si>
    <t xml:space="preserve">Se realiza reunión con los miembros de la OSPA  en la cual se explica la forma en la cual se da la infomación automatica de los archivos de Goes 16 y radares del Ideam. Los datos se entregan de forma cruda directamente en la página del Ideam, y allí el susuario puede verificar datos nubosidad, lluvias, migración de aves, viento entre otros, de acuerdo a como lo muestra el radar. 
Se pudede ingresar desde la pagina del ideam / pronosticos y alertas /Imágenes y satélites con los 16 canales que envía el satélite
Para revisar radares se ingresa ideam/radares meteorologicos y su animación 
Si la imagen esta atrasada mas de 20 minutos se revisa el servidor si no llegan los datos desde el satélite se verifica otro servicio de los radares o de las estaciones. Si hay falla de energis se apagan los servidores existe fuentes de energía. Se cuentan con fuentes de información adcional como centros de información aeronáutica, Goes 17. Se sigue manteniendo sistemas de información para mantener las alertas. 
Se tienen mesas de servicio en el cual se escriben novedades con las novedades y se atienden remotamente, se pueden escalar debido a las garantías con los proveedores las cuales están vigentes, dependiendo de nivel de dificultad tienen </t>
  </si>
  <si>
    <t xml:space="preserve">*Planillas de programación de turnos (grupos temáticos) </t>
  </si>
  <si>
    <t xml:space="preserve">En la actualidad se cuenta con un grupo de funcionarios y contratistas que mensualmente participan de una programación para cubrir todos los turnos y evitar contingencias en el desarrollo diario de las actividades. La programación se establece a inicio de mes y se socializa con el fin de evitar confusiones en la ejecución del mismo. Si se presenta alguna novedad frente a la realización del turno, se le informa al coordinador quien de forma inmediata cubre el turno con otro contratista.
La evidencia se presentará en el segundo cuatrimestre </t>
  </si>
  <si>
    <t>En la OSPA los funcionarios y contratistas mensualmente participan de una programación para cubrir todos los turnos y evitar contingencias en el desarrollo diario de las actividades. La programación se establece a inicio de mes y se socializa con el fin de evitar confusiones en la ejecución del mismo. Si se presenta alguna novedad frente a la realización del turno, se le informa al coordinador quien de forma inmediata cubre el turno con otro contratista.</t>
  </si>
  <si>
    <t xml:space="preserve">La OSPA presenta como soporte de este riesgo, la programación de turnos para el servicio de pronósticos y alertas del mes de Abril, en el cual asignan un código a cada persona a programar, de igual manera se anexa el soporte de programación de turnos del mes de Mayo, Junio, Julio y Agosto  los cuales constan de 4 formatos en PDF por cada mes y en el que relacionan por fecha y dia de la semana el personal a cargo. 
</t>
  </si>
  <si>
    <t xml:space="preserve">*Realizar respaldos de información de manera periódica en caso de falla de equipo, software o red en un servicio CLOUD o físico no atado a la red de la oficina. </t>
  </si>
  <si>
    <t>* Uso de las herramientas dispuestas en la oficina para lucro personal.</t>
  </si>
  <si>
    <t>* Actos malintencionados frente al manejo de la información que reposa en la oficina
* Entrega de información preliminar para fines privados
* Elaboración de pronósticos dirigidos</t>
  </si>
  <si>
    <t>Manejo inapropiado de la información</t>
  </si>
  <si>
    <t>moderado</t>
  </si>
  <si>
    <t>Contar con profesionales dedicados a la defensa judicial de la entidad.</t>
  </si>
  <si>
    <t>Sin Registro</t>
  </si>
  <si>
    <t xml:space="preserve">Riesgo Finalizado por solicitud del coordinador de la dependencia Agosto 2021, soporte de gestión del cambio </t>
  </si>
  <si>
    <t>Gestión Jurídica y Contractual</t>
  </si>
  <si>
    <t>* Desconocimiento de la normatividad contractual vigente por parte de los abogados de la OAJ.
 * Deficiencias en la revisión de estudios previos.
 * Incumplimiento de los requisitos y tiempos establecidos en el proceso de gestión jurídica y contractual.</t>
  </si>
  <si>
    <t>Falta de actualización de la normatividad vigente y de socialización de procedimientos.</t>
  </si>
  <si>
    <t>Posibilidad de configurar faltas penales, fiscales y disciplinarias por inadecuada aplicación de los principios contractuales en las diferentes etapas de la contratación del Instituto.</t>
  </si>
  <si>
    <t>Los abogados de contratación estarán en actualización permanente de la normatividad contractual, compartiendo al interior del grupo, en especial al promulgarse nuevas normas. 
 Socialización de actualizaciones a los manuales cuando se generen.</t>
  </si>
  <si>
    <t xml:space="preserve">No aplica de acuerdo a la Guia de administración de riesgos </t>
  </si>
  <si>
    <t>OAJ</t>
  </si>
  <si>
    <t>Lista de asistencia-Socialización procedimiento interno de contratación a la OAJ</t>
  </si>
  <si>
    <t>Como soportes de la capacitación permanente de los abogados se envían:  
1.Capacitación sobre contratación y supervisión
-Lista de asistencia
-Grabación zoom
2. Capacitación procedimiento para la contratación, modificaciones y liquidaciones o cierres y formatos actualizados.
-Lista asistencia
-Evaluación de efectividad</t>
  </si>
  <si>
    <t xml:space="preserve">Se presenta por parte de la OAJ lista de asistencia a la capacitación del 28 de Julio 2021 Procedimiento para la contratación, modificaciones y liquidaciones o cierres. Con 14 participantes. 
De igual manera presenta evaluación la cual mide efectividad de la capacitación a 11 colaboradores de la Oficina
De igual manera se anexa lista capacitación de contratación y supervisión de fecha 16 de Junio 2021 al igual que el video de capacitación de la misma
Los anteriores documentos y evidencias soportan la ejecución del control orientado a mantener el equipo de trabajo actualizado en las normas </t>
  </si>
  <si>
    <t>* Falta de profesional encargado de la defensa judicial de la Entidadinformación incompleta.
 *Demoras en la entrega de la información por parte del área que cuenta con la información, o entrega de información incompleta.</t>
  </si>
  <si>
    <t>Falta de generar alertas en actividades asignadas por no contar con profesional para defensa judicial.</t>
  </si>
  <si>
    <t>Probabilidad de incumplir los términos para dar respuesta a los requerimientos judiciales y extrajudiciales por no generar alertas de vencimiento.</t>
  </si>
  <si>
    <t>Entre 50 y 100 SMLMV</t>
  </si>
  <si>
    <t xml:space="preserve">
El profesional encargado de defensa judicial hace el registro en la base de procesos del IDEAM y ante la ANDJE y como control presenta los informes semestrales ante el Comité de Conciliación.</t>
  </si>
  <si>
    <t>Contrato de profesional para la defensa judicial de la Entidad (Contrato 014 de 2021)</t>
  </si>
  <si>
    <t xml:space="preserve">
Se aplica el control definido y se aportan las siguientes evidencias 
1. Base de procesos judiciales IDEAM.
2. Informe semestral de procesos judiciales, conciliaciones extrajudiciales, laudos arbitrales.</t>
  </si>
  <si>
    <t xml:space="preserve">Se verifica el documento  remitido por la OAJ, Se presenta base de procesos judiciales y el informe de procesos judiciales del 1 er semestre, en la base de procesos judiciales se hace el seguimiento de los avances en los procesos (Incluye proximas actuaciones y demás información para que la OAJ surta las determinadas acciones a ejecutar)  
Las evidencias aportan a la debida ejecución del control </t>
  </si>
  <si>
    <t>* Intereses particulares
 * Favorecimiento de intereses a terceros</t>
  </si>
  <si>
    <t>Comportamientos no éticos de los funcionarios y/o contratistas orientado a recibir un beneficio personal o a nombre de terceros</t>
  </si>
  <si>
    <t>Probailidad de realizar los procesos contractuales por parte de funcionario o contratista direccionando los procesos contractuales en favorecimiento de un tercero a cambio de dádivas o beneficios personales</t>
  </si>
  <si>
    <t>El riesgo afecta la imagen de la entidad a nivel nacional, con efecto publicitarios sostenible a nivel país</t>
  </si>
  <si>
    <t>La OAJ realiza la verificación de documentos para la evaluación del Comité de Contratación, que dará aprobación o no a los procesos de selección presentados.
 El control es la solicitud por correo electrónico a la dependencia que solicita la contratación, por parte de la OAJ de las observaciones sobre las especificaciones del proceso a contratar para que realice los ajustes.</t>
  </si>
  <si>
    <t>Verificación de los procesos a contratar en el Comité de Contratación</t>
  </si>
  <si>
    <t>Actas de Comité de Contratación</t>
  </si>
  <si>
    <t xml:space="preserve">1. Actas de Comité de Contratación, el manual de contratación define en la página 6 que el acta debera esta como mínimo suscrita por el secretario técnico del comite, por lo cual se anexan las actas con su firma </t>
  </si>
  <si>
    <r>
      <rPr>
        <sz val="11"/>
        <color theme="1"/>
        <rFont val="Arial Narrow"/>
      </rPr>
      <t>La Oficina Asesora Jurídica presenta actas de comité de contratación, relaciona acta 38 - a acta 57 firmadas por el secretario técnico,  se revisa la pagina 6 del manual de contratacion  - Actas del comité en la cual se escribe: "</t>
    </r>
    <r>
      <rPr>
        <i/>
        <sz val="11"/>
        <color theme="1"/>
        <rFont val="Arial Narrow"/>
      </rPr>
      <t xml:space="preserve"> De las sesiones del Comité, la Secretaría Técnica dejará constancia en acta la cual contendrá la constancia de asistencia de los miembros, las decisiones o determinaciones adoptadas por el Comité, los asistentes y los votos emitidos en cada caso. El acta deberá ser suscrita como mínimo por el Secretario Técnico del Comité. Las actas estarán a disposición de cada uno de los miembros, así como de los servidores públicos e interesados, y reposarán en los archivos de la Secretaría Técnica".
</t>
    </r>
    <r>
      <rPr>
        <sz val="11"/>
        <color theme="1"/>
        <rFont val="Arial Narrow"/>
      </rPr>
      <t>Por lo anterior se aceptan las evidencias como control al riesgo definido por la oficina  Asesora Jurídica</t>
    </r>
  </si>
  <si>
    <t>* Falta de recursos e información
 * Falta de diligencia del apoderado</t>
  </si>
  <si>
    <t>Información incompleta o fuera de términos para ejercer la defensa de la Entidad</t>
  </si>
  <si>
    <t>Posibilidad de obtener un fallo adverso por no contar con las pruebas suficientes para ejercer una defensa técnica y adecuada de la Entidad.</t>
  </si>
  <si>
    <t xml:space="preserve">El abogado de defensa judicial presentará el estudio del caso ante el Comité de Conciliación como requisito previo a la defensa y como control presentará la ficha técnica diligenciada y elaborar  informes de ejecucion de los procesos presentarlos en el comité de conciliación </t>
  </si>
  <si>
    <t xml:space="preserve">Generar la alarma cuando se presente la demora o falta de entrega de información técnica para el ejercicio de la defensa. </t>
  </si>
  <si>
    <t>Actas de Comité de Conciliación</t>
  </si>
  <si>
    <t>1. Fichas técnicas de eKOGUI elaboradas previsamente del estudio del caso.
2. Actas de Comité de Conciliación 
3. Base de procesos judiciales
4. Capacitaciones del abogado de defensa judicial.</t>
  </si>
  <si>
    <t xml:space="preserve">La oficina Asesora Jurídica presenta certificado de estudio y análisis de las pretenciones y fundamentos jurídicos de la demanda por un ciudadano en la cual  se establece que no tiene competencia
legal para adelantar el tipo de intervención solicitada por el actor popular, y le resultan ajenas las pretensiones de la acción de cara a las estrictas funciones que le competen o le han sido asignadas por ley al instituto. De igual manera ficha de conciliación judicial e-kogui con la información del proceso judicial del cual hacen parte la entidad. 
Se presentan actas de comité  de conciliación del mes de Abril 2021( 19/04/2021, 26/04/2021) Mayo (31/05/2021), Junio (15/06/2021, 28/06/2021), Julio  (09/07/2021 y 26/07/2021). En estas reuniones se lleva a cabo la conciliación de demandas. 
Finalmente se presenta base de datos de la relación de procesos judiciales del Ideamen la cual relacionan y llevan el proceso judicial que llega al Ideam 
Estos documentos y las capacitaciones presentadas por la Oficina en la cual el abogado se capacita en Herramientas de gestión para oficinas jurídicas, eKOGUI, PERFIL ABOGADO, MODULOS Y FUNCIONALIDADES, Procesal laboral administrativo: hitos procesales y técnicas de defensa y lenguaje claro para servidores y colaboradores públicos fortalece la ejecución del control y mitiga la materialización del riesgo </t>
  </si>
  <si>
    <t>Evaluación y el Mejoramiento Continuo</t>
  </si>
  <si>
    <t>Presiones indebidas
Abuso de Poder
falta de Conocimiento de la metodología</t>
  </si>
  <si>
    <t>Priorización inadecuada de los procesos a evaluar por parte de la OCI, que conforman el Plan Anual de Auditorias</t>
  </si>
  <si>
    <t xml:space="preserve">
Posibilidad de afectación reputacional por falta de conocimiento de la metodología, presiones indebidas y abuso de poder  para la priorización inadecuada de los procesos a evaluar por parte de la OCI que conforman el plan Anual de Auditorias. </t>
  </si>
  <si>
    <t>El jefe de la Oficina de Control Interno prepara y elabora el plan de auditorias bajo la metodología de riesgos para presentarlo a aprobación del Comité Institucional del Control Interno.</t>
  </si>
  <si>
    <t>Implementar en los CICCI, un acápite especial para informar las etapas de priorización de las auditorias que conforman el Plan anual de auditorias.</t>
  </si>
  <si>
    <t>Jefe Oficina de Control Interno</t>
  </si>
  <si>
    <t>30/04/2021
 31/08/2021
 31/12/2021</t>
  </si>
  <si>
    <t>En el Comité de Control Interno, realizado el 14 de diciembre de 2020 (punto 4 del acta), se informa al Comité la priorización y criterios determinados por la OCI para la determinación de las auditorias que conforman el Plan de Auditorias Vigencia 2021. 
 El Comité aprobó el plan de auditorias propuesto por la OCI, para la vigencia 2021.</t>
  </si>
  <si>
    <t xml:space="preserve">La oficina de control interno presenta como evidencias de la ejecución del control del II cuatrimestre, documento universo de auditorias basado en riesgos, en la cual se presenta la identificación de procesos prioritarios a auditar de acuerdo a los parámetros definidos y la programación anual de las auditorias a realizar. 
Por otra parte presenta acta de comité de comité interno en la cual se presenta Informe de estado de avance de los planes de mejoramiento-internos-CGR-AGN y Presentación ajustes Plan Anual de Auditoría 2021 – Calidad - N. 
Finalmente presenta el plan de auditoria anual con las actualizaciones de acuerdo a la dinamicas del proceso y la entidad. Se identifica en color amarillo los cambios realizados en la tercera versión 
Lo anterior soporta la ejecución y verificación de la efectividad de los controles definidos para el riesgo </t>
  </si>
  <si>
    <t>El jefe de la Oficina de Control Interno presenta los criterios de priorización tenidos en cuenta al Comité Institucional de Control Interno,   para aprobación del Plan de auditorias, quedando evidencia en el acta respectiva</t>
  </si>
  <si>
    <t>Gestión</t>
  </si>
  <si>
    <t>Que las recomendaciones, hallazgos sean formulados de manera subjetiva.</t>
  </si>
  <si>
    <t>Falta de capacitación, formación y debido cuidado profesional del Auditor</t>
  </si>
  <si>
    <t>Posibilidad de afectación reputacional por emisión informes con recomendaciones y/o hallazgos formulados de manera subjetiva, por falta de capacitación, formación y debido cuidado profesional del Auditor</t>
  </si>
  <si>
    <t>El auditor remite de forma previa el Informe de Auditoria al Jefe de la Oficina de Control Interno para aprobación</t>
  </si>
  <si>
    <t>Dar aplicación al Procedimiento de Auditoria Interna C-EM-P001 Actividad 10 Aprobación Informe de Auditoria</t>
  </si>
  <si>
    <t>Para dar cumplimiento al control, la Jefe de la Oficina remite vía correo electrónico las aprobaciones a los informes de auditoria y seguimientos a planes de mejoramiento.</t>
  </si>
  <si>
    <t>La oficina de control interno remite correos electrónicos en los cuales se evidencia planes de mejoramiento con los seguimientos realizados por las dependencias para ser revisado y aprobado por la OCI. De igual manera se puede verificar la aprobación y firma por parte del la Jefe de control Interno.</t>
  </si>
  <si>
    <t>El Jefe de la Oficina de Control interno realiza capacitaciones sobre el Código de Ética del Auditor y conflicto de intereses mínimo cada 6 meses, al equipo de auditores de la Oficina de Control Interno</t>
  </si>
  <si>
    <t>Realización de Capacitaciones sobre el Código de Ética del Auditor y conflicto de intereses</t>
  </si>
  <si>
    <t>31/08/2021
 31/12/2021</t>
  </si>
  <si>
    <t>Actividad programada para ejecutarse en curso del primer semestre 2021</t>
  </si>
  <si>
    <t xml:space="preserve">Se presenta por parte de la OCI la capacitación sobre conflictos de interes y código de integridad  se soportan en la presentacion de la función pública 
Presentación del Código de Ética del Auditor y Conflicto de Intereses a los contratistas y miembros del equipo de OCI 
Lo anterior soporta la ejecución del control para la mitigación del riesgo </t>
  </si>
  <si>
    <t>El auditor previo a la ejecución de la planeación de la auditoria diligencia el formato REPORTE DE CONFLICTOS DE INTERÉS Y CONFIDENCIAL DE AUDITORIA INTERNA Código C-EM-F012 y lo adjunta a sus papeles de trabajo como evidencia de no poseer impedimentos que afecten el desarrollo de la auditoria</t>
  </si>
  <si>
    <t>Para la realización de auditorías de Gestión, el líder y equipo auditor, deben diligenciar el C-EM-F012
 FORMATO REPORTE DE CONFLICTOS DE INTERÉS Y CONFIDENCIAL DE AUDITORIA INTERNA</t>
  </si>
  <si>
    <t>Auditores OCI</t>
  </si>
  <si>
    <t>En el transcurso de la presente vigencia, se han ejecutado las siguientes auditorias: Auditoria Interna al proceso de Generacion de Datos y al Proceso de Gestión de Almacén e Inventarios
 Se adjuntan los respectivos formatos de reporte de conflicto de interés.</t>
  </si>
  <si>
    <t xml:space="preserve">Se presenta formatos de conflictos de interés diligenciados por los auditores en los cuales informan que no prsentan conflictos de interés para realizar las diferentes auditorias. Lo anterior soporta la ejecución del control </t>
  </si>
  <si>
    <t>Los hallazgos y recomendaciones sin la debida justificación jurídica, técnica y financiera para sustentar una toma de decisión</t>
  </si>
  <si>
    <t>Falta personal idóneo para emitir las recomendaciones correspondientes</t>
  </si>
  <si>
    <t>Posibilidad de afectación reputacional, por emitir  hallazgos y recomendaciones sin la debida justificación jurídica, técnica y  financiera para sustentar una toma de decisión, debido a falta de personal idóneo para emitir las recomendaciones correspondientes</t>
  </si>
  <si>
    <t>El Jefe de la Oficina de Control interno establece los requisitos mínimos de estudios y experiencia en los estudios previos para contratar auditores internos que realicen auditorias de gestión en cumplimiento del Plan Anual de Auditorias</t>
  </si>
  <si>
    <t>Definir en los estudios previos de contratación la exigencia como requisito la Certificación de Auditor y experiencia relacionada con el cargo a desempeñar</t>
  </si>
  <si>
    <t>Para la presente vigencia, se contrataron los servicios del Abogado, Contador, Ingenieros Ambientales (Misionales)y la Ingeniera de sistemas; en los estudios previos se determinaron los requisitos mínimos de experiencia y estudios, necesarios para ejecutar el correspondiente objeto contractual.</t>
  </si>
  <si>
    <t xml:space="preserve">Se presenta estudios previos para la contratación de Prestar los servicios profesionales de un abogado, para la realización de auditorías de gestión/seguimientos e informes de Ley a los procesos institucionales, en el nivel central, Áreas Operativas y/o Aeropuertos; apoyar jurídicamente a la Oficina de Control Interno, en la atención a requerimientos internos, externos y pqrs allegados a la Oficina, realizar seguimiento a planes de mejoramiento y demás aspectos relacionados con lo de su competencia, en concordancia con el plan anual de auditorías 2021 y las designaciones que realice la Jefe de la Oficina. 
Estos estudios previos son del mes de Julio , es importante poder aportar el contrato y sus anexos con el fin de verificar que la persona contratada efectivamente cumple con los requisitos definidos en los estudios previos </t>
  </si>
  <si>
    <t>El Jefe de la Oficina de Control interno aprueba los hallazgos y recomendaciones formuladas por el Auditor como mejora continua contenidas en el Informe de auditoria</t>
  </si>
  <si>
    <t xml:space="preserve">La oficina de control interno remite correos electrónicos en los cuales se evidencia planes de mejoramiento con los seguimientos realizados por las dependencias para ser revisado y aprobado por la OCI. De igual manera se puede verificar la aprobación y firma por parte del la Jefe de control Interno. Lo cual soporta la ejecición del control </t>
  </si>
  <si>
    <t>El auditor Proyecta el objetivo, alcance y cronograma del Programa de Auditoria para aprobación del Jefe de la Oficina de Control interno</t>
  </si>
  <si>
    <t>Dar aplicación al Procedimiento de Auditoria Interna C-EM-P001 Actividad 4 Aprobación Programa de Auditoria</t>
  </si>
  <si>
    <t>En el transcurso de la presente vigencia, se han ejecutado las siguientes auditorias: Auditoria Interno al Proceso de Generacion de Datos y Auditoria Interna al Proceso de Gestión de Almacén e Inventarios.
 Se adjuntan los respectivos programas de auditoria, debidamente aprobados por la Jefe de la Ofician de Control Interno</t>
  </si>
  <si>
    <t xml:space="preserve">Se presentan los diferentes programas de auditoria realizadas por la OCI, firmados y aprobados, soportando la ejecución de control  </t>
  </si>
  <si>
    <t>Pérdida de información necesaria para los procesos internos de la Oficina</t>
  </si>
  <si>
    <t>Inadecuada Manipulación de información por parte de personal de la Oficina, bien sea contratistas o funcionarios.</t>
  </si>
  <si>
    <t>Posibilidad de afectación reputacional por Pérdida de información necesaria para los procesos internos de la Oficina  debido a inadecuada Manipulación de información por parte de personal de la Oficina, bien sea contratistas o funcionarios.</t>
  </si>
  <si>
    <t xml:space="preserve">El Jefe de la Oficina de Control interno socializa y capacita a los auditores, sobre la Política de  manejo de la información del repositorio de la Oficina de Control interno </t>
  </si>
  <si>
    <t>Realizar socialización al personal nuevo de la Oficina al momento del ingreso y retroalimentaciones periódicas cada 4 meses</t>
  </si>
  <si>
    <t>En la presente vigencia, se han efectuado dos (2) reuniones de inducción, el dia 27 de enero de 2021 de 8 a 10 am y el dia 7 de abril de 2021 de 8 a 9,30 am. En las citadas reuniones se abordan temas generales del Instituto, mapas de procesos, especialmente el de evaluación y mejoramiento continuo, temas de Orfeo e instrucciones sobre el manejo del repositorio de información de la Oficina (Drive), en donde los auditores deben archivar los documentos de las auditorias y seguimientos, los papeles de trabajo, las evidencias y los informes de las auditorias y seguimientos.</t>
  </si>
  <si>
    <t xml:space="preserve">El proceso presenta acta de fecha 21/7/2021 en la cual tiene como título Reunión de Seguimiento y presentación de compromisos en el desarrollo de actividades por parte de Funcionarios y Contratistas de la OCI,  en la cual cada miembro de la oficina explica avances en la gestión y los compromisos de la OCI. Sin embargo esta evidencia no permite establecer la ejecución del control con respecto a la socialización de la Política de  manejo de la información del repositorio por partte de la Jefe de la OCI </t>
  </si>
  <si>
    <t>Generación de Datos e Información Hidrometeorológica y Ambiental para la Toma de Decisiones 
(Hidrología)</t>
  </si>
  <si>
    <t>*Estaciones fuera de servicio. 
 *Personal técnico insuficiente para labores de campo.</t>
  </si>
  <si>
    <t>*Falla en los equipos.
 * Falta de papelería técnica e insumos.
 *Observador voluntario desmotivado.</t>
  </si>
  <si>
    <t>Probabilidad de incurrir en sanciones, pérdida de la imagen institucional por pérdida de continuidad de la información durante la toma de datos para estaciones hidrologicas convencionales y automáticas.</t>
  </si>
  <si>
    <t>i)Daños Activos Fisicos,</t>
  </si>
  <si>
    <t xml:space="preserve">Planeación operativa gestiona con  las áreas operativas  la cantidad de papelería técnica para las actividades de la operación de la red hidrológica </t>
  </si>
  <si>
    <t xml:space="preserve">Definición de las necesidades por áreas operativas, seguimiento a la gestión de las mismas </t>
  </si>
  <si>
    <t>Subdirector Hidrología</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</si>
  <si>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Este control se incluye como nuevo, por lo cual las evidencias se incluira en el 2 cuatrimestre</t>
  </si>
  <si>
    <t>Se adelantó inventario de necesidades de papelería técnica en las Áreas Operativas para las actividades de la operación de la red hidrológica. Control 1. Papelería técnica.</t>
  </si>
  <si>
    <t xml:space="preserve">Se evidencia como soporte a la gestión de los controles que mitigan la materialización del riesgo correo de fecha 3 de Julio 2021 con asunto: Solicitud insumos planeación en el cual se de remiten  seis (6) formatos correspondientes al levantamiento
de información a ser diligenciados por cada uno de los 13 Grupos de las áreas operativas, solicitan el diligenciamiento de los formatos indicados para la consolidación y establecimiento de necesidades para el año 2022.
De igual manera la dependencia anexa el resumen de materiales e insumos para el programa de operación de redes ambientales para el PAA 2022  y el consolidado nacional de papeleria instrumental - requerimientos de papelería para instrumental anual 
Se anexa borrador de procedimiento. Se recomienda finalizar el proceso de aprobación, publicación y socialización del mismo para presentar una efectividad del control 
Los soportes validan la aplicación del control del riesgo </t>
  </si>
  <si>
    <t>*El Grupo de Monitoreo Hidrologico de la Subdirección de hidrologia y las áreas operativas , realizan auditorias internas de la red, a traves de las listas y verificación de los equipos e instrumentos.</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</si>
  <si>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Se realizó programación de auditorías internas verificar y validar Datos Hidrológicos del año 2020 de la Red Básica Nacional. Evidencias: Programación de Auditorias. En el mes de abril/2021, se realizó auditoría interna de verificación de información hidrológica vigencia 2020 Área Operativa No. 1 0 Ibagué y Área y Área Operativa No. 9 Cali. Evidencia: Control 1. Documentos Auditoria Interna</t>
  </si>
  <si>
    <t>Se adelantaron auditorías para revisar y verificar el emplazamiento, condiciones de infraestructura (limnímetros, limnígrafo, maxímetro, Caseta, sección de aforos, Tarabita, componentes de registrador automático) para su operación, al mismo tiempo que el chequeo de la toma de datos del Observador Voluntario en las estaciones hidrológicas de las Áreas Operativas No. 3, 4, 6 y 8. Evidencia: Control 2. Documentos Auditoria Interna/1. Informe Auditoría Estaciones</t>
  </si>
  <si>
    <t xml:space="preserve">Se presenta 4 informes de auditoria a la red de estaciones hidrológicas: 
1. Area operativa de villavicencio fecha de comisión 24-28 de Mayo 2021 realizada a 10 estaciones del departamento; en el informe se describe entre otras que se logró determinar el estado actual de las estaciones visitadas y se tomó registro de observaciones de cada una de las necesidades de mantenimiento preventivo o correctivo que presentan. Se generan conclusiones y recomendaciones las cuales se recomienda plantear como plan de acción para lograr realizar seguimiento y cierres. 
2. Informe de auditoria a la red de estaciones hidrológicas en el departamento del Huila realizada del 12 al 16 de Julio 2021 Se visitaron 13 estaciones hidrológicas de jurisdicción del Área operativa No. 04 Huila, se evaluó el desempeño de los observadores voluntarios verificando los procedimientos para el registro de información tanto de niveles como de muestras diarias, se determinó las necesidades de mantenimiento preventivo y correctivo de cada estación, y se tomó registro fotográfico. Como conclusiones se evidencio el impacto negativo en las estaciones. Se observó el deterioro en los instrumentos ubicados dentro de las corrientes bien sea por efectos corrosivos del agua o por falta de miras ante eventuales crecientes, generando con ello datos incompletos o dudosos en algunas estaciones, se identificó información hidrológica pendiente por retirar. Se recomienda plantear como plan de acción para lograr realizar seguimiento y cierres. 
3. Informe de comisión de supervisión a la red de hidrológicas en el departamento de la zona oriente boyaca cuyo objetivo es Visitar a cada una de las estaciones hidrológicas teniendo en cuenta el cumplimiento de requerimientos técnicos IDEAM para el emplazamiento de las
estaciones hidrológicas Se recomienda programar algunas visitas de comisiones de campo específicas para atender los trabajos de reinstalación y mantenimiento de miras del IDEAM programando el tiempo y recursos necesarios en aquellos sitios donde necesariamente se tienen  actividades
4. Informe de comisión de supervisión a la red de hidrológicas en el departamentode santander. Comisión realizada entre el 12 y 16 de julio de 2021, cuyas actividades fueronVisita a cada uno de los sitios de emplazamiento de las estaciones hidrológicas verificando que la información
cumpla con los estándares técnicos IDEAM, observando el acceso, entorno de su emplazamiento, sección de miras y aforos, tramo del cauce y que su régimen no este influido, ubicación de las instalaciones Limnimétricas, Limnigráficas, Maxímetro, infraestructura física y componentes automáticos. Dentro de las conclusiones se describe que es necesario programar el retiro de la infraestructura antigua de Limnígrafos y algunas tarabitas que ya están en desuso. También tener en cuenta que debido a diversas circunstancias se presentan retrasos en el cumplimiento del cronograma de comisiones lo que altera la planeación técnica y logística para las visitas de operación y mantenimiento de la red hidrometeorológica, así como la oportunidad en la información hidrológica y por consiguiente la entrega de los productos. 
De acuerdo con lo definido en el control, los anexos deben complementarse con los planes de mejoramiento de las auditorias para que se soporte la efectividad del control, de lo contrario la probabilidad de materialización del riesgo podrá aumentar y se podrán generar hallazgos por no acatar las recomendaciones generadas en el monitoreo y seguimiento a los riesgos del proceso  </t>
  </si>
  <si>
    <t>Mayor a 500 SMLMV</t>
  </si>
  <si>
    <t>El Grupo de redes reporta ante las autoridades competentes el hecho (pérdida del equipo) para realizar la reclamación a los seguros y de esta manera reubicar y establecer una nueva estación o instrumentos de medición.</t>
  </si>
  <si>
    <t>Correctivo</t>
  </si>
  <si>
    <t>Se presenta un caso en Villavicencio de siniestro de la estación Rionegro - (Guayabetal).</t>
  </si>
  <si>
    <t>Se realiza reporte y gestión de siniestro de estaciones estaciones hidrologicas automáticas.
Evidencia: Control 3. Siniestro_estaciones</t>
  </si>
  <si>
    <t xml:space="preserve">Se presentan 3 reportes de automatización:Con fecha 10 de Mayo 2021 de la estación San pedro Libertador, el segundo de la estación san bernardo del viento, los cuales contienen:  Relación de los hechos,  los elementos siniestrados, registro fotográfico y el estado final, reporte de planeación operativa y reporte AOP 
Se presenta formato A-AR-F008 en el cual se relaciona de manera detallada el bien, la denuncia interpuesta a la fiscalia, informe de pérdida parcial de estación lejanías, inventario individual lejanias y memorando informativo del siniestro, si bien estas evidencias se aportan de fechas del anterior cuatrimestre dan cuenta de la ejecución del control con las evidencias
Se recomienda a la dependencia aportar evidencias de acuerdo al periodo evaluado. Sin embargo las evidencias aportadas en los informes dan cuenta de la efectividad en la aplicación del control </t>
  </si>
  <si>
    <t>Generación de Datos e Información Hidrometeorológica y Ambiental para la Toma de Decisiones (Hidrología)</t>
  </si>
  <si>
    <t>*Falta de monitoreo a la operación y mantenimiento de la red.
 *Falta de personal para la captura, procesamiento y verificación de datos.
 *Fallas en la captura, tratamiento, almacenamiento y difusión de la información hidrológica
 *Falta de personal para la captura, procesamiento y verificación de datos.</t>
  </si>
  <si>
    <t>Generación de datos e información hidrológica inexacta e inoportunos, tomados por los observadores voluntarios y por posibles fallas en los instrumentos de medición.</t>
  </si>
  <si>
    <t>Posibilidad de afectación económica y reputacional sobre la misionalidad de la entidad por una generación de datos e información hidrológica inexacta e inoportunos, tomados por los observadores voluntarios y por posibles fallas en los instrumentos de medición.</t>
  </si>
  <si>
    <t xml:space="preserve">Definir planes de acción con el fin de establecer las mejoras con respecto a los resultados de auditorias de la red, resultados de la validación de los datos.  </t>
  </si>
  <si>
    <t>Subdirector Hidrología
 Coordinador Grupo Monitoreo Hidrologico</t>
  </si>
  <si>
    <t>Actualización a la Matriz de riesgos, incluyendo la redacción del riesgo, análisis de la frecuencia e impacto, calificación de cada uno de los controles y aplicación de plan de acción.
Se realizó programación de auditorías internas verificar y validar Datos Hidrológicos del año 2020 de la Red Básica Nacional. Evidencias: Programación de Auditorias. En el mes de abril/2021, se realizó auditoría interna de verificación de información hidrológica vigencia 2020 Área Operativa No. 1 0 Ibagué y Área y Área Operativa No. 9 Cali. Evidencia: Control 1. Documentos Auditoria Interna</t>
  </si>
  <si>
    <t>Se adelantaron auditorías para revisar y verificar el emplazamiento, condiciones de infraestructura (limnímetros, limnígrafo, maxímetro, Caseta, sección de aforos, Tarabita, componentes de registrador automático) para su operación, al mismo tiempo que el chequeo de la toma de datos del Observador Voluntario en las estaciones hidrológicas de las Áreas Operativas No. 3, 4, 6 y 8. Evidencia: Control 1. Documentos Auditoria Interna/1. Informe Auditoría Estaciones
Se desarrollaron auditorías internas de verificación de información hidrológica vigencia 2020 Área las Áreas Operativas No. 1 y 9 Evidencia: Control 1. Documentos Auditoria Interna/ 2. Informe Auditoría Variables Hidrológicas.</t>
  </si>
  <si>
    <t>*El Grupo de Monitoreo Hidrologico realiza verificación y Validación de los datos a través de los sistemas de información del Instituto .</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</si>
  <si>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Actividades relacionadas a la validación de datos Hidrológicos del año 2020 de la Red Básica Nacional, a partir del inventario de la información hidrológica "primaria" registrada y medida en campo; calculada y disponible en cada Área Operativa, diagnóstico y verificación del estado de la información hidrológica registrada por los Observadores Voluntarios y registrada por los LG y estaciones automaticas, evaluación y, análisis de los datos horarios de las estaciones hidrológicas activas , de cada una de las Áreas Operativas que hayan retirado el 100% de los datos de niveles en cada una de las estaciones de su jurisdicción. Evidencia: Control 2. Verificación y Validación de datos</t>
  </si>
  <si>
    <t xml:space="preserve">Se adelantaron actividades  relacionadas a la validación de datos Hidrológicos del año 2020, evaluación y, análisis de los datos horarios de las estaciones hidrológicas activas de cada una de las Áreas Operativas. (Informes - meses (Abril, Mayo y Junio/2021). Evidencia: Control 2. Verificación y Validación de datos </t>
  </si>
  <si>
    <r>
      <rPr>
        <sz val="11"/>
        <color theme="1"/>
        <rFont val="Arial Narrow"/>
      </rPr>
      <t>La subdirección de Hidrología presenta el avance de indicadores Plan de acción grupo de monitoreo Hidrológico. 
Presentación de Análisis, evaluación y validación de la información hidrológica del año 2020 fecha de 30 de Abril 2021, 31 de Mayo 2021 y Junio 
Documento en el cual relacionan los logros de la subdireccion con respecto a la plataforma DHIME: 
Se actualizó el inventario y se realizó el diagnóstico de la información hidrológica del año 2020, capturada y medida en campo calculada y disponible en las 11 Áreas Operativas y gestionada en la
plataforma DHIME proveniente de las 687 estaciones activas de la Red Hidrológica Nacional del IDEAM, en cuanto a niveles, aforos líquidos, aforos sólidos, curvas de gasto, perfiles transversales,
muestras diarias y ecuaciones de concentración y de transporte.
2. Se realizó la evaluación y análisis de la información de 604 estaciones que contaron con Niveles Horarios (LM, LG, RAN) del año</t>
    </r>
    <r>
      <rPr>
        <sz val="11"/>
        <color rgb="FFFF0000"/>
        <rFont val="Arial Narrow"/>
      </rPr>
      <t xml:space="preserve"> 2020</t>
    </r>
    <r>
      <rPr>
        <sz val="11"/>
        <color theme="1"/>
        <rFont val="Arial Narrow"/>
      </rPr>
      <t xml:space="preserve">, capturada por parte de las 11 Áreas Operativas en la
plataforma DHIME provenientes de las 687 estaciones activas de la Red Hidrológica Nacional del IDEAM.
Revisando los documentos se encuentra que la subdirección en sus títulos coloca fechas de 2021, sin embargo en el cuerpo de los documentos se relaciona información del 2020. Por lo cual no se puede soportar como evidencia de la vigencia evaluada y tampoco la efectividad del control aplicado ya que no se puede validar que se esté ejecutando </t>
    </r>
    <r>
      <rPr>
        <sz val="11"/>
        <color rgb="FFFF0000"/>
        <rFont val="Arial Narrow"/>
      </rPr>
      <t xml:space="preserve">
</t>
    </r>
  </si>
  <si>
    <t>* El Grupo de monitoreo hidrologico de la Subdirección de hidrologia, planeación operativa y automatización realizan actividades de entrenamiento a los observadores voluntarios sobre la lectura de información hidrológica</t>
  </si>
  <si>
    <t>Subdirector Hidrología
 Coordinadores de los Grupos: Monitoreo Hidrologico,
  Planeación Operativa y Automatización</t>
  </si>
  <si>
    <t>Durante las visitas de auditoría, se realizaron actividades de reinducción a los observadores voluntarios encargado en estaciones hidrológicas sobre la lectura de nivel en la estación a cargo. Evidencia: Control 2. Reinducción observadores</t>
  </si>
  <si>
    <t>La subdirección presenta formato de inspecciones hidrologicas de la estación Peñalta y la Galera de fecha  9/08/2021, estación  Cañafisto y Magdalena del 10/08/2021, estación salgar y Brasilia del 11/08/2021, estación Pte Iglesias y la pintada de fecha 12/08/2021 y estación Quitasueño del 13/08/2021. En estas actas consta la inspección a las estaciones y en comentarios relaciona la realización de inducción a los observadores en lectura de nivel. 
Por otro lado presenta formato de inspección de estaciones hidrológica de las estaciones Bocatoma cementerio y canal B fecha 24/06/2021, estación Pilwam del 21/06/2021 y estación Universidad del 25/06/2021, en comentarios relaciona la realización de inducción a los observadores en lectura de nivel. 
Lo anterior soporta la ejecución y efectividad del control propuesto para mitigar el riesgo identificado</t>
  </si>
  <si>
    <t>Gestión de Servicios Administrativos</t>
  </si>
  <si>
    <t xml:space="preserve">Fallas en la aplicación del lineamiento interno definido por el grupo </t>
  </si>
  <si>
    <t>Falta de seguimiento a la adquisición de bienes y servicios para el funcionamiento de la Entidad</t>
  </si>
  <si>
    <t xml:space="preserve">Probabilidad de fallas en la prestación del servicios que genera condiciones inadecuadas en el puesto de trabajo por falta de oportunidad en el suministro de bienes y servicios necesarios para el funcionamiento de la Entidad. </t>
  </si>
  <si>
    <t xml:space="preserve">Profesional del grupo de Servicios Administrativos verifica mensualmente la ejecución del plan de adquisiciones, en relación a los bienes y servicios necesarios para el funcionamiento del IDEAM, a través de reuniones grupales, las cuales  quedan contenidas en un acta </t>
  </si>
  <si>
    <t>Se actualizan los controles definidos, realización mensual de seguimiento la adquisición de bienes de la entidad</t>
  </si>
  <si>
    <t>Coordinador de Servicios Adminstrativos</t>
  </si>
  <si>
    <t>Se entregan actas realizadas en fechas:
 02 de febrero de 2021
 26 de marzo de 2021</t>
  </si>
  <si>
    <t>En el segundo cuatrimestre con el fin de verificar el plan de adqusión se entrega actas realizadas en la fecha:
16 de abril de 2021
18 de mayo de 2021
17 de junio de 2021
13 de julio de 2021</t>
  </si>
  <si>
    <t xml:space="preserve">La oficina de servicios administrativos presenta acta de resunión fecha 16/04/2021 con objeto Reunión seguimiento y control de obligaciones del Grupo de Servicios
Administrativos en la cual se trata por cada miembro del grupo las necesidades principales, la cual se encuentra firmada 
De igual manera se presenta acta de reunión 18/05/2021 en la cual se presenta el avance con respecto a la gestión del proceso, acta de 17 de Junio 2021 y acta 13 de Julio 2021 firmadas por los asistentes 
Al revisal las actas se evidencia la aplicación del control definido para la mitigación del riesgo </t>
  </si>
  <si>
    <t>Estratégico</t>
  </si>
  <si>
    <t>Perdida de bienes por objeciones y/o prescripciones en el trámite de siniestros ante la aseguradora.</t>
  </si>
  <si>
    <t>*Incumplimiento al procedimiento A-AR-P0004-PROCEDIMIENTO TRÁMITE DE SINIESTROS</t>
  </si>
  <si>
    <t>Probabilidad de investigaciones penales, administrativas y disciplinarias por la perdida de bienes por objeciones y/o prescripciones en el trámite de siniestros ante la aseguradora debido al incumplimento del procedimiento de tramite de siniestros.</t>
  </si>
  <si>
    <t>Contratista del grupo de Servicios Administrativos verifica mediante base de datos y fisicamente la prescripcion de cada uno de los siniestros reportados.</t>
  </si>
  <si>
    <t>Reuniones bimensuales con la coordinación del grupo, para revisar todos los tramites adelantados por cada siniestro</t>
  </si>
  <si>
    <t>fecha de ingreso</t>
  </si>
  <si>
    <t>Se adjunta base de datos actualizada a 31 de marzo del seguimiento a los mismos.
 Se adjunta actas de reunión de seguimiento mensual en fechas:
 25 de febrero de 2021
 24 de marzo de 2021</t>
  </si>
  <si>
    <t>Se adjunta base de datos actualizada a 31 de julio del seguimiento a los mismos.
Se adjunta actas de reunión de seguimiento mensual en fechas:
 09 de abril de 2021
 11 de mayo de 2021
04 de junio de 2021
09 de julio de 2021</t>
  </si>
  <si>
    <t xml:space="preserve">El grupo de servicios administrativos presenta formato de acta de Howden fecha 9 de Abril 2021, en la cual se evidencia la reunión entre la aseguradora y el Ideam para el proceso de siniestros, inclusión de bienes poliza todo riesgo, y proceso de SOAT colombia eficiente. Se relacionan los siniestros de las estaciones, las cuales al comparar coinciden con las que se relacionan por  Almacén 
Se presenta acta de 11 de Mayo 2021 soporta reunión entre Servicios administrativos y la aseguradora en la cual se trata la expedición de polliza, siniestros pendientes, cruce de cuentas y capacitación seguros.  
Acta de reunion 4 de Junio 2021 en la cual se trata temas de siniestros pendientes, cruce de cuentas y capacitación seguros. 
Acta de reunión 9 de Julio 2021 soporta reunión entre Servicios administrativos y la aseguradora en la cual se tratan los temas de siniestros pendientes
De igual manera se anexa relación de siniestros con las Aseguradoras HDI y CHUBB, fecha de siniestro, estado y soporte de informado a servicios administrativos 
Las evidencias aportadas son adecuadas para soportar la ejecución del control 
</t>
  </si>
  <si>
    <t xml:space="preserve">Carencia de controles en el proceso precontractual </t>
  </si>
  <si>
    <t>Direccionamiento de Estudios Previos para favorecer a terceros</t>
  </si>
  <si>
    <t>Revisar los  estudios previos para la contratación del suministro de materiales, equipos, elementos o servicios que requiera la Entidad, direccionado en beneficio de un tercero  en particular.</t>
  </si>
  <si>
    <t xml:space="preserve">Este riesgo de corrupción se cierra con el último seguimiento a diciembre de 2020 , en el 2021 no se va a realizar seguimiento al riesgo por que este va a ser realizado por la Oficina Asesora Juridica.
</t>
  </si>
  <si>
    <t xml:space="preserve">Riesgo Finalizado </t>
  </si>
  <si>
    <t>Manejo indebido de caja menor del IDEAM</t>
  </si>
  <si>
    <t>Inconsistencias en los documentos soportes (facturas y recibos) para legalizar pagos por caja menor</t>
  </si>
  <si>
    <t>Manejo de la caja menor del IDEAM por parte del cuentadante haciendo uso indebido de la misma en busca de un beneficio personal</t>
  </si>
  <si>
    <t>Realizar arqueo de caja menor de manera trimestral por parte del coordinador del Grupo, quedando la evidencia radicada en el sistema de Gestion Documental.</t>
  </si>
  <si>
    <t>El retiro del dinero se realiza unicamente mediante cheque, el cual debe estar firmado por dos de las personas autorizadas en los bancos.</t>
  </si>
  <si>
    <t>La caja menor del Instituto No. 121, de fecha 10 de febrero de 2021, se le ha realizo arqueo en fecha 24 de marzo de 2021.</t>
  </si>
  <si>
    <t>Se presenta la caja menor con su arqueo correspondiente de Abril a Julio 2021</t>
  </si>
  <si>
    <t xml:space="preserve">Se presenta por parte del grupo arqueo de 2 de Abril 2021 con los soportes de SIIF nación y consignaciones 
Planilla caja menor # 121 de gastos generales de servicios administrativos de Mayo 2021 firmada por los responsables, Arqueo de caja menor de 27 de Mayo 2021
Planilla caja menor # 121 de gastos generales de servicios administrativos de Junio 2021 firmada por los responsables, con el arqueo de caja menor que coincide con la planilla de caja menor 
Planilla caja menor # 121 de gastos generales de servicios administrativos de Julio 2021 firmada por los responsables, con arqueo de caja menor de 9/08/2021
Los soportes aportados por el grupo dan cuenta de la aplicación y efectividad del control para el riesgo identificado </t>
  </si>
  <si>
    <t>Gestión a la Atención al Ciudadano</t>
  </si>
  <si>
    <t xml:space="preserve">
Debilidades en los seguimientos por parte de las dependencias a las cuales se les asignan las PQRS
</t>
  </si>
  <si>
    <t xml:space="preserve">Falta de alertas efectivas que permitan informar al proceso el tiempo restante de respuesta. </t>
  </si>
  <si>
    <t xml:space="preserve">Afectación a la entidad y funcionarios responsables por tutelas o demandas administrativas  impuestas por los ciudadanos al no recibir respuesta de las PQRS en los tiempos establecidos por la norma. </t>
  </si>
  <si>
    <t>*Seguimiento mensual a las PQRS por medio de formato M-AC-F012, verificando el cargue en el sistema de gestión documental ORFEO de la evidencia de respuesta a las PQRS</t>
  </si>
  <si>
    <t>N.A</t>
  </si>
  <si>
    <t>Coordinador Servicio al Ciudadano</t>
  </si>
  <si>
    <t>Actualización de la redacción del riesgo de acuerdo a los lineamientos de la guía de administración del riesgo del IDEAM. Actualizaión de la valoración de los controles. 
 En el primer cuatrimestre El grupo de Servicio al Ciudadano realiza seguimiento permanente por medio de formato M-AC F012, controlando los tiempos de respuesta, en este formato se tienen todos los datos para verificar como y cuando se responde al ciudadano, por medio de esto el funcionario Samuel Campos verifica las solicitudes que no se les ha dado respuesta 
 Evidencia: tres (3) correos electrónicos con el formato M-AC F012 para el seguimiento.</t>
  </si>
  <si>
    <t xml:space="preserve">En el II cuatrimestre cuatrimestre, el grupo de Servicio al Ciudadano realiza seguimiento permanente por medio del formato M-AC F012, controlando los tiempos de respuesta, en este formato se tienen todos los datos para verificar como y cuando se responde al ciudadano, medio por el cual el  funcionario Samuel Campos verifica las solicitudes a las cuales no se les ha dado respuesta. 
Evidencia: Tres (3) correos eléctrónicos con el formato M-AC F012, para el seguimiento.
Se envió el  Informe PQRS a Secretaría General </t>
  </si>
  <si>
    <r>
      <rPr>
        <sz val="11"/>
        <color theme="1"/>
        <rFont val="Arial Narrow"/>
      </rPr>
      <t xml:space="preserve">Servicio al ciudadano aporta como evidencia formato en excel M-AC-F012  Consolidado seguimiento y control PQRSDF, el cual contiene los datos del requerimienro, datos del usuario, postura de requerimiento, resolución del requerimiento y análisis de las respuestas dadas (A tiempo - Fuera de tiempo). 
Otra evidencia aportada por servicio al ciudadano son 4 correos orientados al envio  por parte de los miembros de la dependencia sobre la actualización del formato de PQRS ( M-AC-F-012). 
De igual manera se presenta el informe remitido al secretario general con el análisis de PQRS. Sin embargo no coincide la información que se encuentra en el formato y el informe presentado a la secretaía general, ya que en el documento de seguimiento a PQRSDF presentan 110 requerimientos fuera de tiempo y en el informe a secretaria general presentan 5. </t>
    </r>
    <r>
      <rPr>
        <sz val="11"/>
        <color rgb="FFFF0000"/>
        <rFont val="Arial Narrow"/>
      </rPr>
      <t xml:space="preserve">
</t>
    </r>
    <r>
      <rPr>
        <sz val="11"/>
        <color theme="1"/>
        <rFont val="Arial Narrow"/>
      </rPr>
      <t xml:space="preserve">Se remite el consolidado del seguimiento a las PQRS archivo de seguimiento consolidado que esta debidamente verificado y publicado en la página web del Instituto. 
Los documentos aportados evidencian la aplicación del control </t>
    </r>
  </si>
  <si>
    <t>*Envio de comunicación escrita cuando se encuentre cerca la fecha de vencimiento de la PQRS y aún el funcionarios responsables no haya generado respuesta a la misma.</t>
  </si>
  <si>
    <t>se remiten correos electrónicos alertando a la persona para que realice la respuesta correspondiente en el tiempo de ley.
 Se aporta como evidencia, correos electrónicos de aviso recordatorio emitidos por el grupo de Servicio al Ciudadano a diferentes dependencias, se remite 12 correos, 1)Correo de 14 de abril de 2021, remitido a la subdirección de Meteorología e Hidrología. 2) Correo de 12 de abril de 2021, remitido a la Subdirección de Estudios Ambientales.3) Correo de 7 de abril de 2021 remitido a la Oficina Asesora Jurídica. 4) Correo de 23 de marzo de 2021 remitido a la Subdirección de Estudios Ambientales. 5) Correo de 8 de marzo de 2021 remitido al Grupo de Talento Humano 6) Correo de 8 de marzo de 2021 remitido a la Oficina de Pronósticos y Alertas 7) Correo de 25 de febrero de 2021 remitido al Grupo de Talento Humano 8) Correo de 18 de febrero de 2021 remitido a la Subdirección de Ecosistemas 9) Correo de 15 de febrero de 2021 remitido a la Subdirección de Ecosistemas 10) Correo 14 de enero de 2021 de 2021 remitido a la Subdirección de Hidrología. 11) Correo de 6 de enero de 2021 remitido a la Subdirección de Ecosistemas 12) Correo de 5 de enero de 2021 remitido a la Subdirección de Ecosistemas</t>
  </si>
  <si>
    <t>Se remiten correos electrónicos como medio de alerta para que realice la respuesta pertinente en el tiempo de ley estipulado.
Se evidencian los correos electrónicos de aviso recordatorio emitidos por el Grupo de  Servicio al Ciudadano a las dependencias, ocho (8) correos, así: 
1) Correo del 17 de junio de 2021, remitido a la Subdirección de Estudios Ambientales. 
2) Correo del 13 de mayo de 2021, remitido a la Subdirección de Hidrología. 
3) Correo del 14 de mayo de 2021, remitido a la Dirección General. 
4) Correo del 23 de julio de 2021, remitido al Grupo de Plan eación Operativa.
5) Correo del 15 de julio de 2021, remitido a la Subdirección de Ecosistemas e Infromación Ambiental.  
6) Correo del 22 de julio de 2021, remitido a la Dirección General. 
7) Correo del 13 de mayo de 2021, remitido a la Subdirección de Estudios Ambientales. 
8) Correo del 14 de mayo de 2021, remitido a la Subdirección de Ecosistemas e Información Ambiental.</t>
  </si>
  <si>
    <t>Se verifican la evidencia relacionada con el control, encontrando 8 correos de fecha 17 de Junio 2021 dirigido a  la Subdirección de estudios ambientales, fecha de vencimiento 25 de Junio 2021, Subdirección de hidrología fecha 13 de Mayo con vencimiento del requerimiento 25 de Mayo 2021, dirección general fecha 14 de Mayo con vencimiento del requerimiento 28 de Mayo 2021, Planeación operativa fecha de correo informando vencimiento de requerimiento 13 días atrás, Subdirección de ecosistemas e información ambiental fecha de correo 15 de Julio y fecha de vecimiento de requerimiento 16 de Julio 2021, Dirección general con fecha de 22 de Julio uvencimiento de requerimiento 3 de Agosto 2021  y grupo de cambio global fecha de correo 13 de Mayo y fecha de vencimiento de requermiento 21 de Mayo 2021, Subdirección de ecosistemas de fecha 14 de Mayo y fecha de vencimiento de requerimiento 27 de Mayo 2021. Todos estos correos como parte de la gestión que realiza servicio al ciudadano en la respuesta oportuna a PQRS. 
Con respecto a las evidencias aportadas se logra soportar la aplicacion del control para este riesgo</t>
  </si>
  <si>
    <t>* Realizar requerimientos de manera trimestral con las dependencias en las que se haya materializado el riesgo, para requerir justificación por la cual el proceso no responde en los tiempos indicados por la norma la PQRS asignada.</t>
  </si>
  <si>
    <t>Se requirieron por medio de memorando a las dependencias en las que se materializado el riesgo (respuestas por fuera del termino de ley), se aporta como evidencia los memorandos a las siguientes dependencias: 1) Oficina Asesora Jurídica, 2) Subdirección De Ecosistemas E Información Ambiental, 3) Subdirección De Estudios Ambientales, 4) Subdirección De Meteorología</t>
  </si>
  <si>
    <t xml:space="preserve">Se realizaron requerimientos por medio de memorando a las dependencias en las que se ha materializado el riesgo (respuestas por fuera del término de ley), se aporta como evidencia los memorandos a las siguientes dependencias: 1) Coordinación Grupo de Administración y Desarrollo Talento Humano. 2) Oficina Asesora Jurídica. 3) Subdirección de Meteorología. </t>
  </si>
  <si>
    <t xml:space="preserve">Se evidencian 3 memorandos dirigidos a  
1.Talento Humano, fecha 9 de Agosto 2021, cuyo asunto es: Requerimiento Justificación PQRS por Fuera de Término - segundo trimestre 2021 – Grupo de Administración y Desarrollo del Talento Humano, 
2. Memorando dirigido a la Oficina Asesora Jurídica de fecha 9 de Agosto 2021 cuyo asunto es: Requerimiento Justificación PQRS por Fuera de Término – segundo trimestre 2021 – Oficina Asesora Jurídica. 
3. Memorando dirigido a la Subdirección meteorología  de fecha 9 de Agosto 2021 cuyo asunto es: Requerimiento Justificación PQRS por Fuera de Término – segundo trimestre 2021  – Subdirección de Meteorología
Los anteriores controles dan cuenta de la aplicación del control. 
Se comienda evidenciar la gestión de ese control de manera trimestral como lo definen en el control </t>
  </si>
  <si>
    <t>*Realizar talleres o capacitaciones y evaluación de estos ejercicios, sobre temas de normatividad asociada a PQRS</t>
  </si>
  <si>
    <t>En el I cuatrimestre de 2021, se realizó una capacitación y se dictaran dos más en el mes de abril, sobre los temas de normatividad de PQRS, se aporta como evidencia, 1) lista de asistencia de capacitación a funcionarios del Grupo de Servicio al Ciudadano 2) dos correos electrónicos convocando a las capacitaciones.</t>
  </si>
  <si>
    <t xml:space="preserve">Durante el II cuatrimestre de 2021 se realizaron seis (6) capacitaciónes sobre normatividad de PQRS de las cuales Tres(3) se realizaron en el mes de abril, una (1) en mayo, una (1)en junio y una (1) en el mes de julio. 
Asi mismo se realizó una (1) capacitación de participación ciudadana para los funcionarios y contratistas del Instituto. 
Como me evidencia se aporta las listas de asistencia de las siete (7) capacitaciones y un correo electrónico convocando a la capacitación de participación ciudadana. </t>
  </si>
  <si>
    <t>El proceso aporta listas de asistencia a 7 espacios de capacitación con fechas: 
1. 29/06/2021 tema Participación Ciudadana, numero de asistentes: 34
2. Tema: Protocolos y Fortalecimiento del Servicio al Ciudadano, Trámite oportuno a PQRSD - PIC - 2021. Fecha 29/04/2021, 26 participantes 
3. Tema: Protocolos y Fortalecimiento del Servicio al Ciudadano, Trámite oportuno a PQRSD - PIC - 2021 Fecha 28/04/2021, 20 participantes 
4. Tema Capacitación PQRS - Integrantes Grupo de servicio al ciudadano  Fecha 12/04/2021 8 participantes
5. Tema: Protocolos y Fortalecimiento del Servicio al Ciudadano, Trámite oportuno a PQRSD - PIC - 2021 Fecha 11/06/2021 26 participantes 
6. Tema: Protocolos y Fortalecimiento del Servicio al Ciudadano, Trámite oportuno a PQRSD - PIC - 2021 Fecha 7/05/2021 32 Participantes
7. Tema: Socializacion procedimiento PQRS gestión documental fECHA 6/07/2021 18 Participantes
Estas evidencias permiten verificar la aplicación del control y su eficacia</t>
  </si>
  <si>
    <t>Atención inadecuada o que no siga los protocolos de atención al ciudadano</t>
  </si>
  <si>
    <t>Personal no capacitado en protocolos de atención al ciudadano</t>
  </si>
  <si>
    <t xml:space="preserve">Posibilidad de quejas, reclamos, investigaciones disciplinarias y/o afectación a la credibilidad a la Entidad por atención inadecuada hacia el ciudadano por parte del funcionario o contratista del grupo de atención al ciudadano </t>
  </si>
  <si>
    <t>Realizar talleres o capacitaciones y evaluación de estos ejercicios, sobre temas de Procedimiento de Atención al Ciudadano, Guía Atención al Ciudadano, protocolos de atención y asertividad.</t>
  </si>
  <si>
    <t>Coordinador Servicio al ciudadano</t>
  </si>
  <si>
    <t xml:space="preserve"> Durante el II cuatrimestre de 2021 se realizaron seis (6) capacitaciónes sobre normatividad de PQRS de las cuales Tres(3) se realizaron en el mes de abril, una (1) en mayo, una (1)en junio y una (1) en el mes de julio. 
Asi mismo se realizó una (1) capacitación de participación ciudadana para los funcionarios y contratistas del Instituto. 
Como me evidencia se aporta las listas de asistencia de las siete (7) capacitaciones y un correo electrónico convocando a la capacitación de participación ciudadana. </t>
  </si>
  <si>
    <t>*Funcionarios predispuestos a la materialización de conductas de corrupción.</t>
  </si>
  <si>
    <t>Deficiencia en la aplicación de criterios para la selección de contratistas que hacen parte de servicio al ciudadano</t>
  </si>
  <si>
    <t>Posibilidad que un funcionario o contratista de servicio al ciudadano tenga un trato preferencial con un ciudadano al recibir o solicitar cualquier dádiva a nombre propio o de terceros</t>
  </si>
  <si>
    <t>* Asistir a los talleres o capacitaciones sobre corrupción, codigo de integridad, organizadas por otras dependencias</t>
  </si>
  <si>
    <t>En el I cuatrimestre de 2021 los funcionarios y contratistas del Grupo de Servicio al Ciudadano, no han asistido a capacitaciones sobre corrupción, código de integridad, organizadas por otras dependencias ya que en este periodo no se han dictado este tipo de charlas a los Grupos.</t>
  </si>
  <si>
    <t>En el II cuatrimestre el grupo de Servicio al Ciudadano  participa en Capacitación sobre Conflictos de Interés realizada el día 2 de junio de 2021, convocada por Desarrollo del talento humano. Se adjunta como evidencia la lista de asistencia y cronograma de capacitaciones.
 Se envía correo a Desarrollo del Talento Humano, solicitando capacitaciones en Código de Integridad y Corrupción para el grupo de Servicio al Ciudadano, donde nos dan respuesta que se programan para el 8 octubre y del 2 al 5 de noviembre de 2021.</t>
  </si>
  <si>
    <t>El proceso aporta correo electrónico dirigido a Talento humano solicitando las capcitaciones, de igual manera hay un correo del 16/07/2021 solicitando capacitaciones para el Grupo de Servicio al Ciudadano, referentes a Código de Integridad y Corrupción, lo anterior para soportar evidencias en el Plan Anticorrupción y Riesgos. Esta solicitud fue respondida por Talento humano explicando que se realizarán en el 3 cuatrimestre ( Se tienen programas para el 8 de octubre y otras del 2 al 5 de noviembre)
Se anexo cronograma de capacitaciones en el cual se identifica la planeacion de las mismas, y listado de asistencia a la capacitación sobre conflictos de interés realizada el 2/06/2021 con 16 participantes 
Estas evidencias permiten verificar la aplicación del control y su eficacia</t>
  </si>
  <si>
    <t>El funcionario o contratista tiene falta de previsión, con respecto a los back up que debe realizar</t>
  </si>
  <si>
    <t>Ausencia de back up de la información que ingresa a servicio al ciudadano</t>
  </si>
  <si>
    <t>Probabilidad de procesos disciplinarios, demandas administrativas, tutelas y/o pérdida de la credibilidad hacia la Entidad por pérdida de la información que se registra en el formato consolidado seguimiento y control PQRS, al no guardar back up de este formato.</t>
  </si>
  <si>
    <t>Realizar copia de seguridad mensual de la información que reposa en el formulario de PQRS</t>
  </si>
  <si>
    <r>
      <rPr>
        <u/>
        <sz val="11"/>
        <color rgb="FF000000"/>
        <rFont val="Arial"/>
      </rPr>
      <t xml:space="preserve">Se realiza copia de seguridad en drive de la información que reposa en el formulario de PQRS, para seguimiento de las solicitudes que llegan al Grupo de Servicio al Ciudadano. 
 Evidencia: enlace drive, </t>
    </r>
    <r>
      <rPr>
        <u/>
        <sz val="11"/>
        <color rgb="FF1155CC"/>
        <rFont val="Arial"/>
      </rPr>
      <t>https://drive.google.com/drive/u/1/folders/1T-rIVwFjuBQ-cgseJEf130A5XJ6_15ye</t>
    </r>
  </si>
  <si>
    <t>Se realiza copia de seguridad en drive de la información que reposa en el formulario de PQRS, para seguimiento de las solicitudes que llegan al Grupo de Servicio al Ciudadano. 
Información en el enlace en drive:  https://drive.google.com/drive/u/1/folders/1BV4FkwtbyL-FEr9kL0l8nUp2BhnH6Bx2
Cronograma de capacitaciónes general.</t>
  </si>
  <si>
    <t>Gestión del Control Disciplinario Interno</t>
  </si>
  <si>
    <t>Interes indebido en el expediente disciplinario de quien suscribe.</t>
  </si>
  <si>
    <t>Comportamiento contrario a los deberes que le son propios.</t>
  </si>
  <si>
    <t>Suscribir desde la Secretaria General como primera instancia disciplinaria, decisiones contrarias a los documentos que constituyen el acervo probatorio recaudado de cada expediente disciplinario a cambio de beneficios para favorecer a terceros.</t>
  </si>
  <si>
    <t>Formato A-CID-F005 Control y Seguimiento de expedientes: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siguiente información: El profesional que tiene a cargo el proyecto de la decisión, quién la revisa y la aprueba, así mismo se deberán consignar diferentes modificaciones que hayan surgido luego de las revisiones anteriores.</t>
  </si>
  <si>
    <t xml:space="preserve">Teniendo en cuenta que la zona de riesgo final es alto, el grupo de Control Disciplinario en reuniones previas y conforme consta en actas determino la necesidad de revaluar los atributos de los controles establecidos con el objeto de que su funcion o tipo sea de carácter correctivo. Lo cual se realizara diligenciando el respectivo  formato E-SGI-F010  gestion de cambio. </t>
  </si>
  <si>
    <t>Control Interno Disciplinario</t>
  </si>
  <si>
    <t>Se aplicaron los controles frente a este riesgo verificando la información contenida en el formato: A-CID-F005 Control y Seguimiento de expedientes, obteniendo como resultado la no materialización del riesgo en el periodo comprendido entre el 1 de enero y el 8 de abril del 2021. 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t>
  </si>
  <si>
    <t xml:space="preserve">Se aplicaron los controles frente a este riesgo verificando la información contenida en el  formato: A-CID-F005 Control y Seguimiento de expedientes, obteniendo como resultado la no materialización del riesgo en el periodo comprendido entre  el 9  de abril  y el 10 de  agosto del 2021.
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 </t>
  </si>
  <si>
    <t xml:space="preserve">Presenta Revision documentacion para la auditoría de calidad del 29 de julio  de 2021 en la cual incluyen la verificación de los riesgos y sus controles. 
De acuerdo a lo definido por control interno disciplinario los documentos son confidenciales por lo cual no se puede verificar el control </t>
  </si>
  <si>
    <t>Formato A-CID-F006 Seguimiento y Control a Oficios y/o Memorandos: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asignación de la decisión proyectada para ser revisado por la primera instancia disciplinaria.</t>
  </si>
  <si>
    <t>Se aplicaron los controles frente a este riesgo verificando la información contenida en el formato: A-CID-F006 Seguimiento y Control a Oficios y/o Memorando, Obteniendo como resultado la no materialización del riesgo en el periodo comprendido entre el 1 de enero y el 8 de abril del 2021. Toda la información contenida en el formato A-CID-F006 Seguimiento y Control a Oficios y/o Memorandos, no puede ser puesta a disposición de terceros ajenos al proceso, únicamente se hará con la casilla correspondiente a los soportes documentales inherentes a cada riesgo teniendo en cuenta la reserva disciplinaria prevista en el Artículo 95 del CDU.</t>
  </si>
  <si>
    <t>Se aplicaron los controles frente a este riesgo verificando la información contenida en el  formato: A-CID-F006 Seguimiento y Control a Oficios y/o Memorando, obteniendo como resultado la no materialización del riesgo en el periodo comprendido entre  el 9  de abril  y el 10 de  agosto del 2021.
Toda la información contenida en el formato   A-CID-F006 Seguimiento y Control a Oficios y/o Memorandos, no puede ser puesta a disposición de terceros ajenos al proceso, únicamente se hará con la casilla correspondiente a los soportes documentales inherentes a cada riesgo teniendo en cuenta la reserva disciplinaria prevista en el Artículo 95 del CDU.</t>
  </si>
  <si>
    <t>Formato A-CID-F007 seguimiento a Autos Interlocutorios y/o de Sustanciación: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se evidencia la aprobación de la decisión por parte de la primera instancia Disciplinaria.</t>
  </si>
  <si>
    <t>Se aplicaron los controles frente a este riesgo verificando la información contenida en el formato: A-CID-F007 seguimiento a Autos Interlocutorios y/o de Sustanciación,. Obteniendo como resultado la no materialización del riesgo en el periodo comprendido entre el 1 de enero y el 8 de abril del 2021. Toda la información contenida en el formato A-CID-F007 seguimiento a Autos Interlocutorios y/o de Sustanciación no puede ser puesta a disposición de terceros ajenos al proceso, únicamente se hará con la casilla correspondiente a los soportes documentales inherentes a cada riesgo teniendo en cuenta la reserva disciplinaria prevista en el Artículo 95 del CDU.</t>
  </si>
  <si>
    <t>Se aplicaron los controles frente a este riesgo verificando la información contenida en el  formato:  A-CID-F007 seguimiento a Autos Interlocutorios y/o de Sustanciación, obteniendo como resultado la no materialización del riesgo, en el periodo comprendido entre el 9  de abril  y el 10 de  agosto del 2021.
Toda la información contenida en el formato  A-CID-F007 seguimiento a Autos Interlocutorios y/o de Sustanciación no puede ser puesta a disposición de terceros ajenos al proceso, únicamente se hará con la casilla correspondiente a los soportes documentales inherentes a cada riesgo teniendo en cuenta la reserva disciplinaria prevista en el Artículo 95 del CDU.</t>
  </si>
  <si>
    <t xml:space="preserve">Presenta Revision documentacion para la auditoría de calidad del 29 de julio  de 2021 Revision documentacion para la auditoría de calidad del 29 de julio  de 2021
De acuerdo a lo definido por control interno disciplinario los documentos son confidenciales por lo cual no se puede verificar el control </t>
  </si>
  <si>
    <t>Interes indebido en el expediente disciplinario de quien suscribe y/o quien instruye.</t>
  </si>
  <si>
    <t xml:space="preserve">No declararsen impedidos el Secretario General como primera Instancia Disciplinario y la Coordinadora del GCDI,  cuando exista el deber jurídico de hacerlo, con el ánimo de favorecer o perjudicar a los sujetos procesales. </t>
  </si>
  <si>
    <t>*Formato A-CID-F005 Control y Seguimiento de expedientes: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solicitud de impedimento radicada con el respectivo número de memorando.</t>
  </si>
  <si>
    <r>
      <rPr>
        <sz val="11"/>
        <color theme="1"/>
        <rFont val="Arial Narrow"/>
      </rPr>
      <t>Se aplicaron los controles frente a este riesgo verificando la información contenida en el  formato: A-CID-F005 Control y Seguimiento de expedientes, obteniendo como resultado la no materialización del riesgo y la activacion del control en el periodo comprendido entre   el 9  de abril  y el 10 de  agosto del 2021</t>
    </r>
    <r>
      <rPr>
        <sz val="11"/>
        <color theme="1"/>
        <rFont val="Arial Narrow"/>
      </rPr>
      <t>.  Por cuanto el Secretario General conciente de los deberes que le son propios,  manifestó ante su superior jerarquico su impedimento para adelantar el proceso disciplinario distinguido con el numero SG-01-2021 actuacion contenida en el radicado orfeo 2021201000093, la cual fue resuelta por la Directora General del IDEAM mediente  Resolucion 0400 del 12 de mayo de 2021,  en el sentido de delarar el nombrado  impedimento,  designando como  Secretario Ad Hoc al servidor público LUIS FREDY TORRES.</t>
    </r>
    <r>
      <rPr>
        <sz val="11"/>
        <color rgb="FFFF0000"/>
        <rFont val="Arial Narrow"/>
      </rPr>
      <t xml:space="preserve">
</t>
    </r>
    <r>
      <rPr>
        <sz val="11"/>
        <color theme="1"/>
        <rFont val="Arial Narrow"/>
      </rPr>
      <t xml:space="preserve">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 </t>
    </r>
  </si>
  <si>
    <t>*Formato A-CID-F006 Seguimiento y Control a Oficios y/o Memorandos: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se solicitó aprobar el impedimento al jefe inmediato y deberá quedar registrada la respuesta con numero de Resolucion si es el caso.</t>
  </si>
  <si>
    <r>
      <rPr>
        <sz val="11"/>
        <color theme="1"/>
        <rFont val="Arial Narrow"/>
      </rPr>
      <t xml:space="preserve">Se aplicaron los controles frente a este riesgo verificando la información contenida en el  formato: A-CID-F006 Seguimiento y Control a Oficios y/o Memorando, obteniendo como resultado la no materialización del riesgo  y la activacion del control en el periodo comprendido entre </t>
    </r>
    <r>
      <rPr>
        <sz val="11"/>
        <color theme="1"/>
        <rFont val="Arial Narrow"/>
      </rPr>
      <t xml:space="preserve"> el 9  de abril  y el 10 de  agosto del 2021. tal como se evidencia en el memorando  20212010000931 de 19 abril de 2021 por medio del cual Secretario General manifesto su impedido dentro del proceso disciplinario SG 01 2021.</t>
    </r>
    <r>
      <rPr>
        <sz val="11"/>
        <color theme="1"/>
        <rFont val="Arial Narrow"/>
      </rPr>
      <t xml:space="preserve">
Toda la información contenida en el formato   A-CID-F006 Seguimiento y Control a Oficios y/o Memorandos, no puede ser puesta a disposición de terceros ajenos al proceso, únicamente se hará con la casilla correspondiente a los soportes documentales inherentes a cada riesgo teniendo en cuenta la reserva disciplinaria prevista en el Artículo 95 del CDU.</t>
    </r>
  </si>
  <si>
    <t>*Formato A-CID-F007 seguimiento a Autos Interlocutorios y/o de Sustanciación: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y en el caso de declararse el impedimento quedarán registrados los autos que firme y genere el funcionario que sea comisionado ad-hoc en la instancia respectiva en ese proceso.</t>
  </si>
  <si>
    <r>
      <rPr>
        <sz val="11"/>
        <color theme="1"/>
        <rFont val="Arial Narrow"/>
      </rPr>
      <t xml:space="preserve">Se aplicaron los controles frente a este riesgo verificando la información contenida en el  formato:  A-CID-F007 seguimiento a Autos Interlocutorios y/o de Sustanciación, obteniendo como resultado la no materialización del riesgo y la activacion del control en el periodo comprendido </t>
    </r>
    <r>
      <rPr>
        <sz val="11"/>
        <color theme="1"/>
        <rFont val="Arial Narrow"/>
      </rPr>
      <t>entre  el 9  de abril  y el 10 de  agosto del 2021, tal como se evidencia en el Auto 088 del 21 de junio de 2021 apertura de Investigacion Disciplinaria  expediente SG -01-2021 suscrito por el  SECRETARIO GENERAL ADHOC.</t>
    </r>
    <r>
      <rPr>
        <sz val="11"/>
        <color theme="1"/>
        <rFont val="Arial Narrow"/>
      </rPr>
      <t xml:space="preserve">
Toda la información contenida en el formato  A-CID-F007 seguimiento a Autos Interlocutorios y/o de Sustanciación no puede ser puesta a disposición de terceros ajenos al proceso, únicamente se hará con la casilla correspondiente a los soportes documentales inherentes a cada riesgo teniendo en cuenta la reserva disciplinaria prevista en el Artículo 95 del CDU.</t>
    </r>
  </si>
  <si>
    <t>*Reporte inoportuno de la noticia disciplinaria
 *Inadecuado seguimiento de los tiempos procesales y/o falta de conocimiento de la ley disciplinaria.
 *Sobrecarga laboral.
 *Falta de personal</t>
  </si>
  <si>
    <t>Seguimiento inadecuado a las etapas del proceso disciplinario.</t>
  </si>
  <si>
    <t>Probabilidad de ineficiencia en el desarrollo del proceso e impunidad por Nulidades,Caducidad o Prescripción de la acción disciplinaria.</t>
  </si>
  <si>
    <t>*Formato A-CID-F005 Control y Seguimiento de expedientes: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 nulidad se deben registrar los datos del auto proyectado y sus efectos procesales. En segundo lugar este instrumento nos muestra las fechas en las cuales los diferentes procesos cumplen el tiempo de prescripción o caducidad permitiendo generar las alertas necesarias para la prevención del riesgo; no obstante,de materializarse se deberá registrar el auto por medio del cual se toma la decisión de terminación del proceso ya sea por caducidad o prescripción.</t>
  </si>
  <si>
    <t xml:space="preserve">Se aplicaron los controles frente a este riesgo verificando la información contenida en el  formato: A-CID-F005 Control y Seguimiento de expedientes, obteniendo como resultado la no materialización del riesgo en el periodo comprendido entre  el 9  de abril  y el 10 de  agosto del 2021
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 </t>
  </si>
  <si>
    <t xml:space="preserve">No presenta evidencias 
De acuerdo a lo definido por control interno disciplinario los documentos son confidenciales por lo cual no se puede verificar el control </t>
  </si>
  <si>
    <t>*Formato A-CID-F006 Seguimiento y Control a Oficios y/o Memorandos: En este formato se encuentra a disposición de los funcionarios del grupo y en el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solicitó aprobar la decisión de nulidad o la decisión de terminación del proceso por caducidad o prescripción.</t>
  </si>
  <si>
    <t>Se aplicaron los controles frente a este riesgo verificando la información contenida en el  formato: A-CID-F006 Seguimiento y Control a Oficios y/o Memorando, Obteniendo como resultado la no materialización del riesgo en el periodo comprendido entre   el 9 de abril    y  el 10   de agosto  del 2021.
Toda la información contenida en el formato   A-CID-F006 Seguimiento y Control a Oficios y/o Memorandos, no puede ser puesta a disposición de terceros ajenos al proceso, únicamente se hará con la casilla correspondiente a los soportes documentales inherentes a cada riesgo teniendo en cuenta la reserva disciplinaria prevista en el Artículo 95 del CDU.</t>
  </si>
  <si>
    <t>*Formato A-CID-F007 seguimiento a Autos Interlocutorios y/o de Sustanciación: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quedarán registrados los la autos aprobados bien sea, de nulidad o de terminación del proceso por caducidad o prescripción.</t>
  </si>
  <si>
    <t>Se aplicaron los controles frente a este riesgo verificando la información contenida en el  formato:  A-CID-F007 seguimiento a Autos Interlocutorios y/o de Sustanciación,. Obteniendo como resultado la no materialización del riesgo en el periodo comprendido entre  el 9 de abril    y  el 10   de agosto  del 2021. 
Toda la información contenida en el formato  A-CID-F007 seguimiento a Autos Interlocutorios y/o de Sustanciación no puede ser puesta a disposición de terceros ajenos al proceso, únicamente se hará con la casilla correspondiente a los soportes documentales inherentes a cada riesgo teniendo en cuenta la reserva disciplinaria prevista en el Artículo 95 del CDU.</t>
  </si>
  <si>
    <t xml:space="preserve">Al recibir los soportes de solicitud de CDP, este tenga un valor incorrecto o diferente al aprobado </t>
  </si>
  <si>
    <t xml:space="preserve">Debilidad en la apropiación del conocimiento en los procesos de la gestión presupuestal, frente a la alineación de requerimientos como concordancia en rubro, objeto, valor, renglón etc., establecidos en la Plantilla de seguimiento contractual dispuesta para tal fin. </t>
  </si>
  <si>
    <t>Probabilidad que se generen sanciones disciplinarias, fiscales y penales al expedir el Certificado Disponibilidad Presupuestal y/o Registros Presupuestales  por un valor o Rubro diferente al aprobado por debilidad en la apropiación del conocimiento de la gestión presupuestal.</t>
  </si>
  <si>
    <t xml:space="preserve">Un funcionario y/o contratista del grupo de presupuesto diferente al que expide el certificado o registro, revisa el valor de los rubros afectados, mediante la plantilla de seguimiento contractual. </t>
  </si>
  <si>
    <t>Coordinador de Presupuesto</t>
  </si>
  <si>
    <r>
      <rPr>
        <u/>
        <sz val="11"/>
        <color rgb="FF000000"/>
        <rFont val="Arial"/>
      </rPr>
      <t xml:space="preserve">Actualización de la redacción del riesgo  y del control conforme a lo establecido en la guia de Administración de riesgos del DAFP
Para la expedición de CDP se tienen filtros como: 
Las dependencias solicitantes, envían las inclusiones de nuevos renglones o modificaciones en la plantilla de seguimientos, un funcionario o contratista  valida la información suministrada en el plan de seguimiento contractual (rubro, fuente, saldos de recursos etc.) y emite aprobación o rechazo sobre el mismo. Otro funcionario o contratista genera el certificado basado en el informe de aprobación previo y contrastando la solicitud de  CDP y lo aprobado en la plantilla de seguimiento contractual, verificado por la Oficina de Planeación y aprobada por el Grupo de Presupuesto. 
EVIDENCIA:
</t>
    </r>
    <r>
      <rPr>
        <u/>
        <sz val="11"/>
        <color rgb="FF1155CC"/>
        <rFont val="Arial"/>
      </rPr>
      <t>https://drive.google.com/drive/folders/1dKx_tiu2JO3qfZp4fBBXkrETBittntTL</t>
    </r>
    <r>
      <rPr>
        <u/>
        <sz val="11"/>
        <color rgb="FF000000"/>
        <rFont val="Arial"/>
      </rPr>
      <t xml:space="preserve">
</t>
    </r>
  </si>
  <si>
    <r>
      <rPr>
        <sz val="11"/>
        <color rgb="FF000000"/>
        <rFont val="Arial Narrow"/>
      </rPr>
      <t xml:space="preserve">Para la expedición de CDP se tienen filtros como: las dependencias solicitantes, envían las inclusiones de nuevos renglones o modificaciones en la plantilla de seguimientos, la oficina de Planeación realiza la verificación respectiva y posterior envio al Grupo de Presupuesto, un funcionario o contratista  valida la información suministrada en el plan de seguimiento contractual (rubro, fuente, saldos de recursos etc.) y emite aprobación o rechazo sobre el mismo. Se genera el certificado basado en el informe de aprobación previo y contrastando la solicitud de  CDP y lo aprobado en la plantilla de seguimiento contractual.
EVIDENCIA: 
</t>
    </r>
    <r>
      <rPr>
        <u/>
        <sz val="11"/>
        <color rgb="FF1155CC"/>
        <rFont val="Arial Narrow"/>
      </rPr>
      <t>https://drive.google.com/drive/folders/1B1etaR2asFAJyKll37Ek32YvP84rclCv?usp=sharing</t>
    </r>
  </si>
  <si>
    <t xml:space="preserve">Se presenta carpeta llamada seguimiento contractual la cual contiene el formato A-GF-F-012 seguimiento contractual de la subdirección de hidrologia, Informática, Meteorología y Secretaría general, el cual relaciona por hojas la ejecución presupuestal, Plan de ación anual,  presupuesto vigente, programación de contratos, progrmación resumen de contratos y bases de CDP, Este formato se presenta como parte del seguimiento a la ejecución presupuestal y una vez para aprobados los  CDP que sean solicitados y esrevisado para posteriormente comparar lo aprobado contra el DCP 
La información enviada aporta al control del riesgo, se hace solicitud de acceso a la carpeta., el proceso debe incluir plan de accción de acuerdo a la metodología de gestión de riesgos </t>
  </si>
  <si>
    <t>Retardo en la entrega de soportes para la elaboración de los registros presupuestales (RP)</t>
  </si>
  <si>
    <t xml:space="preserve">Retardo de entrega de los soportes para realizar los registros presupuestales </t>
  </si>
  <si>
    <t>Posibilidad que se generen sanciones disciplinarias, fiscales o penales al no realizar a tiempo y de acuerdo al procedimiento el registro de un compromiso presupuestal, debido al retardo en la entrega de soportes de las áreas correspondientes para realizar el registro.</t>
  </si>
  <si>
    <t>El grupo de presupuesto mantiene comunicación directa y permanente con las dependencias y en especial con la Oficina Asesora Jurídica, sobre los tiempos adecuados de la recepción para expedir certificaciones</t>
  </si>
  <si>
    <t>Actualización de la redacción del riesgo  y del control conforme a lo establecido en la guia de Administración de riesgos del DAFP 
Para la expedición de los RP tanto de servicios públicos, contratos de prestación de servicios y comisiones en su totalidad se registran dentro de las 24 horas de recibida cada solictud, en el entendido de que la entiad debe ejecutar de manera eficiente cada uno de los recursos asignados.
EVIDENCIA:
COMISIONES: 20217130000403 y 20217080000492
SERVICIOS PÚBLICOS: 20217070000693 y 20217060000143
CONTRATOS: 20211040000483 y 20211020000633</t>
  </si>
  <si>
    <t>Para la expedición de los RP tanto de servicios públicos, contratos de prestación de servicios y comisiones en su totalidad se registran dentro de las 24 horas de recibida cada solictud, en el entendido de que la entidad debe ejecutar de manera eficiente cada uno de los recursos asignados.
EVIDENCIA:
COMISIONES: 20217030000952 y 20217130001523
SERVICIOS PÚBLICOS: 20217040002243 y 20217090001373
CONTRATOS: 20212020004653 y 20217080001433</t>
  </si>
  <si>
    <t xml:space="preserve">Presiones indebidas y  carencia de controles en el proceso presupuestal </t>
  </si>
  <si>
    <t xml:space="preserve">Comportamientos no éticos de los funcionarios y/o contratistas orientado a recibir un beneficio personal o a nombre de terceros </t>
  </si>
  <si>
    <t>Inclusión de gastos no autorizados por la dependencia ejecutora del gasto para beneficio personal o de un tercero</t>
  </si>
  <si>
    <t>Muy Baja</t>
  </si>
  <si>
    <t>Verificar la coherencia entre la solicitud y la herramienta de seguimiento contractual para la expedición del CDP</t>
  </si>
  <si>
    <t xml:space="preserve">En caso de materialización del riesgo se dara comunicación a los entes regulatorios de acuerdo al lineamiento anticorrupción socializado en la Entidad </t>
  </si>
  <si>
    <t>Teniendo en cuenta el análisis de la probabilidad de materialización del riesgo y en cuanto los controles establecidos en la entidad para la Aprobación de gastos, se define que este riesgo puede ser eliminado de nuestro mapa debido a que se debe llevar a revisión y aprobación por parte de los jefes de las dependencias, para que se el grupo de presupuesto genere la gestión. A partir del II cuatrimestre este riesgo no será mantenido por el grupo de presupuesto.</t>
  </si>
  <si>
    <t>Gestión de las Comunicaciones</t>
  </si>
  <si>
    <t>Falta de planeación estratégica  
Falta de mecanismos de control efectivos  para el manejo de la información
Omitir divulgar datos que son del interés general de la ciudadanía en los procesos de rendición de cuentas y demás escenarios de participación ciudadana.</t>
  </si>
  <si>
    <t>Falta de actualización de la información en tiempo real por parte de las dependencias para realizar publicación en página web</t>
  </si>
  <si>
    <t xml:space="preserve">Probabilidad de afectación a la imagen, confianza y credibilidad Institucional y/o posibles acciones legales contra la entidad  por ocultar información fundamental para el conocimiento y la toma de decisiones frente a la ciudadanía, con especial énfasis en los procesos de rendición de cuentas, debido a la falta de actualización de la información en la página web.  </t>
  </si>
  <si>
    <t>La oficina Asesora de Planeación realiza con las dependencias mesas de trabajo previo a la socialización de información relevante para el interés general</t>
  </si>
  <si>
    <t>Realizar mesas de trabajo de manera bimensual con las dependencias que no hayan actualizado información en link de ley de transparencia de acuerdo a sus reponsabilidades</t>
  </si>
  <si>
    <t>Jefe de Planeación</t>
  </si>
  <si>
    <t xml:space="preserve">Mesas de trabajo de planeación las cuales se programan para Mayo y de manera bimensual </t>
  </si>
  <si>
    <t>1,En el mes de mayo, la Oficina Asesora de Planeación oranizó una una mesa de trabajo, con el apoyo de una persona experta en Ley de Transparencia, para los líderes de cada  uno de los proecesos, en la cual se explicó su importancía y el por qué es importante mantener una información actualizada (Evidencia control de asistencia y correo de invitación).
2. En el mes de julio La Oficina Asesora de Planeación y el Grupo de Comunicaciones organizaron una segunda mesa de tragajo para tratar tema relacionados con el cumplimiento y trabajos a realizar con Ley de Transparencia (ver evidencias adjuntas)</t>
  </si>
  <si>
    <t xml:space="preserve">Se valida la información sobre las acciones realizadas por comunicaciones encontrando que anexan listas de asistencia sobre capacitación en ley de transparencia fecha 20/05/2021 orientada a jefes de oficina, coordinadores y subdirectores. 
De igual manera se anexa listado de asistencia de fecha 16 de Julio 2021 sobre ley de transparencia dirigida a los responsables de publicación en página web y pantallazos de la ejecución de la reunión.
Se remite solicitud de pieza comunicativa la cual informa desde el Jefe de la OAP para socializar al interior del Ideam 
Se pueden evidenciar ejercicios de capacitación y sensibilización con los responsables de publicación en pagina web, lo anterior valida la ejecución del control 
</t>
  </si>
  <si>
    <t>La oficina de comunicaciones realiza seguimiento a los link de ley de transparencia y remitir un documento (correo electrónico) informando la actualización de dicha información.</t>
  </si>
  <si>
    <t>Coordinador Grupo de Comunicaciones y Prensa</t>
  </si>
  <si>
    <t>Se realizó seguimiento en el mes de febrero a los Link Ley de Transparencia con el fin de verificar los contenidos, enviando a través de correo electronico al la OAP las respectivas novedades 
 Evidencia: https://drive.google.com/drive/folders/1U49BLcEQ-57dLadTkk0NQi5MVVWg4kKS</t>
  </si>
  <si>
    <r>
      <rPr>
        <sz val="11"/>
        <color rgb="FF000000"/>
        <rFont val="&quot;Arial Narrow&quot;, Arial"/>
      </rPr>
      <t>1. El Grupo de Comunicaciones y Prensa, en el mes de mayo adelantó el segundo seguimiento a los link Ley de tranparencia de la Página web del Ideam, encontrando que no se ha actualzado en la mayoría de la información (ver matriz de seguimieto)
2. A través de correo electrónico se remitió la matriz con las respectivas observaciones para que  la OAP para notifique a través de memorando a los lideres de los procesos y se actualice dicha información. 
En vista de que en muchos casos los contendos de los Link Ley de Transparencia no se actualizan en su totalidad dentro de los tiempos establecidos,  en el mismo correo se recomienta a la OAP para el segundo semestre, iniciar a través del Grupo de Comunicaciones, por los canales internos de comunicación, una campaña semanal para la actualización de la  informacion. Ejemplo:</t>
    </r>
    <r>
      <rPr>
        <b/>
        <sz val="11"/>
        <color rgb="FF000000"/>
        <rFont val="&quot;Arial Narrow&quot;"/>
      </rPr>
      <t xml:space="preserve">"Mantener actualizados los contenidos de Ley Transparencia, es informar oportunamente a la opinión pública,  es un compromiso del Ideam y de sus funcionarios. ¡Mantengamos bien informados!, </t>
    </r>
    <r>
      <rPr>
        <sz val="11"/>
        <color rgb="FF000000"/>
        <rFont val="&quot;Arial Narrow&quot;"/>
      </rPr>
      <t>o algo similar Ver correo enviado a Planeación)
3, La OAP a través de correo electrónico de fecha 8 de junio de 2021 notificó la los lideres de procesos para que se actualice todos los contenidos de Ley de Transparencia que estén a cargo de cada uno de las depednecias y desactualizados (ver correo enviado a lideres de procesos).
4. El 16 de julio La OAP y el Grupo de Comunicaciones dictaron una  nueva capacitación sobre Ley de Transparencia a lideres de procesos (ver evidencias)</t>
    </r>
  </si>
  <si>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</si>
  <si>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Actos de corrupción para beneficio personal</t>
  </si>
  <si>
    <t>Probabilidad de Publicación de información en página web de la Entidad, por parte de la dependencia designada, manipulando información de carácter institucional (científica, técnica, misional, presupuestal, administrativa y financiera), a favor de un tercero o al recibir dadidas</t>
  </si>
  <si>
    <t>*Realizar mesas de trabajo previas a la socialización de información relevante para el interés general</t>
  </si>
  <si>
    <t>Actualización del esquema de publicación conjuntamente entre la OAP y comunicaciones</t>
  </si>
  <si>
    <t>Mesas de trabajo de planeación, la cuales se programarán de manera bimensual  a partir del mes de Mayo 2021</t>
  </si>
  <si>
    <t xml:space="preserve">1,En el mes de mayo, la Oficina Asesora de Planeación organizó una una mesa de trabajo, con el apoyo de una persona experta en Ley de Transparencia, para los líderes de cada  uno de los proecesos, en la cual se explicó su importancía y el por qué es importante mantener una información actualizada (Evidencia control de asistencia y correo de invitación).
2. En el mes de julio La Oficina Asesora de Planeación y el Grupo de Comunicaciones organisaros una segunda mesa de tragajo para tratar tema relacionados con el cumplimiento y trabajos a realizar con Ley de Transparencia (ver evidencias adjuntas) </t>
  </si>
  <si>
    <t xml:space="preserve">La dependencia presenta lista de asistencia de mesa de trabajo 20 de Mayo 2021 con los responsables de publicación, la cual se llama Ley de transparencia. 
Listado de asistencia 16 de Julio de mesa de trabajo con los responsables de publicacion en link de ley de transparencia 
Correo posterior a la revisión del esquema de publicación con la solicitud de actualización a los responsables del mismo
Seguimiento ITA Mayo 2021
Las anteriores evidencias soportan la ejecución del control para mitigar el riesgo identificado 
</t>
  </si>
  <si>
    <t>* Implementación de la Politica Editorial publicada en pagina web, gestión de las comunicaciones, revisión de textos que publica la entidad</t>
  </si>
  <si>
    <t>Revisión de textos, corrección de estilos y seguimiento al cumpimiento de las normas editoriales y de identidad visual del sello editoria por parte de un responsable</t>
  </si>
  <si>
    <t xml:space="preserve">Se actualiza el riesgo  los controles de tal manera que os controles establecidos son nuevos por lo cual la evidencia a este riesgo se presenta en la siguiente monitoreo . 
Se publico la politica Editorial en el 2020, este año se iniciará con la implementación, en el 2 semestre del año. </t>
  </si>
  <si>
    <t>1. A partir del 27 de mayo, el Grupo de Comunicaciones contrató a una profesional con el objeto de: "Prestación de servicios profesionales para la revisión de textos, corrección de estilo y seguimiento al cumplimiento de las normas editoriales y de identidad visual del sello editorial. Apoyo a la formulación e implementación del procedimiento editorial” (Ver evidencia contrato 311 en carpeta 48-2)
2. Una vez contratada la profesional, se dio inicia a las atividades de corresccion de texto y estilo, implementado asi el La Política Editorial en la Entidad: Documentos Mayo 3, en junio y lulio se desarrollo más la actividadad en dichas actividades como: Boletines SIAC, comunicaciones internas, Inventario editorial o Plan editor, correos electronicos, cronograma de reuniones,  y revisión de documentos en Dirección, Oficina de Control Interno, Fundación Natura t Subdirección de estudios Ambientales.
Solicitar permiso para ver evidencias: https://drive.google.com/drive/folders/1vrgzMDqylT2YWrSuKKOc1tDA5457P7NT</t>
  </si>
  <si>
    <t>La dependencia presenta contrato de OPS, de ADRIANA PAOLA FORERO OSPINA, cuyo objeto de contrato es PRESTACIÓN DE SERVICIOS PROFESIONALES PARA LA REVISIÓN DE TEXTOS, CORRECCIÓN, DE ESTILO Y SEGUIMIENTO AL CUMPLIMIENTO DE LAS NORMAS EDITORIALES Y DE IDENTIDAD VISUAL  DEL SELLO EDITORIAL. APOYO A LA FORMULACIÓN E IMPLEMENTACIÓN DEL PROCEDIMIENTO  EDITORIAL
Este documento por si mismo no aporta a la ejecución del control definido, es necesario que se aporten evidencias de solicitud de corrección de estilos, respuesta, publicaciones y la gestión que se realiza comunicacion para que el riesgo no se materialice</t>
  </si>
  <si>
    <t>*Llevar a cabo una planeación estratégica de los insumos y contenidos que serán materia de divulgación, máxime cuando se trate de rendiciones de cuentas a la ciudadanía.</t>
  </si>
  <si>
    <t>Tomar las acciones que sean competencia de comunicaciones de acuerdo al MURC, en la puesta en marcha de rendición de cuentas</t>
  </si>
  <si>
    <t>Se requiere contratar una persona que se encargue de realizar dicha actividad, por lo cual se gestionará en el 2021</t>
  </si>
  <si>
    <t xml:space="preserve">1.El Grupode Comunicaciones en el mes de mayo contrató una profesional experta en comunicación externa, cuyo objeto es; ¨restar los servocios profesionales,  para el desarrollo de contenidos de carácter noticioso, periodístico e informativo, con una visión comunicacional estratégica, con el fin de fortalecer los canales de comunicación externos y el posicionamiento de la imagen institucional" así mismo para apoyar actividades, eventos y participación ciudadana (Ver contato Carpeta 48-3
2. Con el apoyo del Grupo de Comunicaciones y la Oficina Asesora de Planeación se realizó sondeo de opinión pública sobre muestra misisonalidad:  
https://twitter.com/IDEAMColombia/status/1406985454780567555?s=20
Encuesta: https://docs.google.com/forms/d/1ZFHBkNyUqeArBimpJAlKEoxPqHktz4kRo7DY0VFcKBk/edit
Resultados:(Ver carpeta 48-3)
3- En el mes de julio se llevaron a cabo 4 talleres sobre huracanes y un seminario denminado el 5° de manera virtual y publicados a través de las redes sociales, donde hubo participación ciudadana
Talleres (4) Temporadas de Huracanes:
1. https://www.facebook.com/watch/live/?v=1038205599921050&amp;ref=watch_permalink
2. https://www.facebook.com/ideam.instituto/videos/216728806709879/
3. https://www.facebook.com/ideam.instituto/videos/277340810758190
4. https://www.facebook.com/ideam.instituto/videos/963285577823205
</t>
  </si>
  <si>
    <t>Se reporta el contrata de JENNY YOLANI RAMOS MARTIN, cuyo objeto contractual es Prestar los servicios profesionales en el Grupo de Comunicaciones para el desarrollo de contenidos de carácter noticioso, periodístico e informativo, con una visión comunicacional estratégica,  con el fin de fortalecer los canales de comunicación externos y el posicionamiento de la imagen institucional.
Se presenta encuesta realizada por el grupo de comunicaciones en el marco de la rendición de cuentas, al igual que las acciones y reuniones realizadas en el marco de rendición de cuentas ( Autodiagnóstico rendición de cuentas y plan de mejoramiento, gestión realizada para el montaje de encuesta sondeo de opinión y su resultado. 
Las anteriores evidencias dan cuenta de la ejecución del control desde la contratación del profesional hasta el acompañamiento en la estrategia de comunicacion de la dependencia en la rendición de cuentas</t>
  </si>
  <si>
    <t xml:space="preserve">Las áreas o dependencias que son responsables de subir y administrar sus propios contenidos (documentos, informes, boletines, reportes, estudios, entre otros), no lo hacen de manera periódica y con la sistematicidad que se requiere.  </t>
  </si>
  <si>
    <t xml:space="preserve">Permanencia de información desactualizada en el sitio web del IDEAM. </t>
  </si>
  <si>
    <t>*Monitorear, verificar y alertar acerca de la información desactualizada, de tal manera que se le notifique a la dependencia que corresponda para que actualice la información</t>
  </si>
  <si>
    <t>El riesgo 49 se fusiona con el 47, ya que las acciones, causa raiz se orienta al mismo riesgo de Ley de transparencia, por lo cual este riesgo se finaliza y la gestión se dará con sus evidencias en el riesgo número 47</t>
  </si>
  <si>
    <t>Generación de Conocimiento e Investigación</t>
  </si>
  <si>
    <t>Imprecisión e inexactitud de la información presentada en los informes y documentos emitidos por el Instituto</t>
  </si>
  <si>
    <t>*No acceso al desarrollo tecnológico que facilite las investigaciones.
*Disponibilidad, oportunidad y calidad de los datos, una vez que depende de fuentes internas y externas.
*Falta de controles y supervisión en la generación y difusión de productos finales.
*Uso de información que no ha sido verificada y oficializada en cuanto a su calidad.
*Desconocimiento de las normas técnicas nacionales e internacionales aplicables en la emisión de informes y productos.
*Falta de capacidad técnica, humana competente y financiera para la elaboración de informes y documentos en las áreas misionales de la institución</t>
  </si>
  <si>
    <t>Probabilidad de afectación en la imagen y credibilidad de la Entidad, sanciones disciplinarias y/o toma de decisiones desacertadas, debido a la imprecisión e inexactitud de la información presentada en los informes y documentos emitidos por el Instituto.</t>
  </si>
  <si>
    <t>Auditorias internas por parte de la OCI / OAP (Informe de auditoría / Plan de mejora).</t>
  </si>
  <si>
    <t>Subdirector (a)</t>
  </si>
  <si>
    <t>Actualizacion de los riesgos de acuerdo a la guia de administraion de riesgos del DAFP. Actualizacion en la redacción del riesgo, calificacion individual, análisis de la frecuencia e impacto, calificación de cada uno de los controles y aplicación de plan de acción.
En el presentre Cuatrimestre no se han realizado auditorías a la Subdirección de Ecosistemas.</t>
  </si>
  <si>
    <t>Reporte Ecosistemas:
Se participó en la auditoría interna realizada por la Oficina Asesora de Planeación. (A la fecha se encuentra pendiente el informe de auditoría).
Se participó en auditoría de re-certificación ISO 9001:2014, realizada por parte de Bureau Veritas.
La auditoría se llevó a cabo el día 28 de julio de 2021; a la fecha, el informe de auditoría no ha sido comunicado por parte de la auditora y, por ende, el plan de mejora no procede hasta tanto se conozca dicho informe.
Evidencia:
Programa de Auditoría Interna; Informe Auditoría Re-certificación: https://drive.google.com/drive/u/1/folders/1GjFqGcMEBBKODkpZd4aoed55AvciL68M
Subdirección Meteorología:  Para este cuatrimestre se realizo la Auditoria de Generación de Conocimiento e Investigación, se anexa programa de auditoria.</t>
  </si>
  <si>
    <r>
      <rPr>
        <sz val="11"/>
        <color theme="1"/>
        <rFont val="Arial Narrow"/>
      </rPr>
      <t>Las subdirecciones responsables remiten las siguientes evidencias: 
Subdirección de Ecosistemas: Presenta Programa de auditoria fecha 28/07/2021, el cual tiene como objetivo Verificar la eficacia de los planes de mejoramiento resultantes del programa de auditoria 2020, sin embargo no anexa  el informe resultante de la auditoria ni las accciones de mejora resultantes de la misma. Por lo cual el documento de programa de auditoria por sí solo no aporta a la mitigación del riesgo de la subdirección. Al solicitar la evidencia el profesional responsable refiere que La auditoría se llevó a cabo el día 28 de julio de 2021; a la fecha, el informe de auditoría no ha sido comunicado por parte de la auditora y, por ende, el plan de mejora no procede hasta tanto se conozca dicho informe</t>
    </r>
    <r>
      <rPr>
        <sz val="11"/>
        <color rgb="FFFF0000"/>
        <rFont val="Arial Narrow"/>
      </rPr>
      <t xml:space="preserve">
</t>
    </r>
    <r>
      <rPr>
        <sz val="11"/>
        <color theme="1"/>
        <rFont val="Arial Narrow"/>
      </rPr>
      <t>Subdirección Meteorología: Presenta Programa de auditoria fecha 28/07/2021, el cual tiene como objetivo Verificar la eficacia de los planes de mejoramiento resultantes del programa de auditoria 2020, sin embargo no anexa  el informe resultante de la auditoria ni las accciones de mejora resultantes de la misma. Por lo cual el documento de programa de auditoria por sí solo no aporta a la mitigación del riesgo de la subdirección. El responsable del reporte de riegos informa que "La auditoria que informamos la realizo otra dependencia en la cual participamos, pero no contamos con el informe final, nos contactamos con el señor German Ahumada pero no logramos comunicarnos con el"
Por lo anterior es necesario solicitar formalmente el informe de auditoria con el fin de poder definir las acciones correctivas y de mejora</t>
    </r>
  </si>
  <si>
    <t>Los subdirectores realizan revisión previa del producto (informe o documento) a publicar. (Correos electrónicos, acta de reunión u otro medio de trazabilidad en revisión).</t>
  </si>
  <si>
    <t>Revisión previa de los informes y/o documentos a publicar.</t>
  </si>
  <si>
    <t>Subdirector (a) / Coordinador de grupo y/o Líder temático</t>
  </si>
  <si>
    <t>Para el caso del Inventario Forestal Nacional -IFN, se presenta como evidencia correos electrónicos que soportan la revisión de los formatos de campo generados por los operadores logísticos del IFN: IIAP- Región pacífico, IAvH (Región orinoquía y región Caribe), y las No conformidades detectadas, revisión de correcciones, acciones correctivas y planes de acción establecidos para la mejora del dato.
Link: Carpeta - Evidencias Control 2. IFN_Revisión previa información a publicar (https://drive.google.com/drive/u/0/folders/1q01XKfuVRwmWwkpm5BQJ2qnXXKyXVheJ)</t>
  </si>
  <si>
    <r>
      <rPr>
        <sz val="11"/>
        <color theme="1"/>
        <rFont val="Arial Narrow"/>
      </rPr>
      <t xml:space="preserve">Reporte Ecosisitemas:
1. Mapa nacional de coberturas: Se sometió a aprobación por parte del comite científico, el mapa nacional de coberturas de la tierra 2018 y el documento de memoria técnica y resultados del mapa de coberturas 2018.
2. Manual de campo del Inventario Forestal Nacional Versión 5.2: Se sometió a revisión por pate de Comité Editorial; se presenta trazabilidad de correos respecto a revisión de estilo, revisión por parte de la subdirectora y remisión para la publicación correspondiente.
Evidencias:
</t>
    </r>
    <r>
      <rPr>
        <u/>
        <sz val="11"/>
        <color rgb="FF1155CC"/>
        <rFont val="Arial Narrow"/>
      </rPr>
      <t xml:space="preserve">https://drive.google.com/drive/u/1/folders/1-mShn-Xs_cq7-CvdkZPW6RayP0bsB1iw
</t>
    </r>
    <r>
      <rPr>
        <sz val="11"/>
        <color theme="1"/>
        <rFont val="Arial Narrow"/>
      </rPr>
      <t xml:space="preserve">Subdirección Meteorología: Se están cumpliendo con los protocolos de elaboración de los boletines y/o productos
</t>
    </r>
    <r>
      <rPr>
        <u/>
        <sz val="11"/>
        <color rgb="FF1155CC"/>
        <rFont val="Arial Narrow"/>
      </rPr>
      <t>http://sgi.ideam.gov.co/generacion-de-datos-e-informacion-hidrometeorologica-y-ambiental-para-la-toma-de-decisiones/-/document_library_display/83A1ZgO3qR2n/view/561097?_110_INSTANCE_83A1ZgO3qR2n_topLink=home&amp;_110_INSTANCE_83A1ZgO3qR2n_delta2=20&amp;_110_INSTANCE_83A1ZgO3qR2n_keywords=&amp;_110_INSTANCE_83A1ZgO3qR2n_advancedSearch=false&amp;_110_INSTANCE_83A1ZgO3qR2n_andOperator=true&amp;p_r_p_564233524_resetCur=false&amp;_110_INSTANCE_83A1ZgO3qR2n_cur2=2</t>
    </r>
  </si>
  <si>
    <t>Validación de datos e información a través de procesamiento estadístico,  por medio de reglas de validación y consistencia que se encuentra definidas en excel  (Medio de validación).</t>
  </si>
  <si>
    <t>Validación de datos e información a través de procesamiento estadístico,  por medio de reglas de validación y consistencia.</t>
  </si>
  <si>
    <t>Profesional del área</t>
  </si>
  <si>
    <t>En el marco del proyecto de actualización del mapa nacional de coberturas de la tierra periodo 2018, se determinó realizar una evaluación de la exactitud del mapa (EET) proceso de carácter estadístico por muestreo estratificado aleatorio que permite obtener un calor de la exactitud del mapa. Este proceso no se ha terminado por lo tanto, se presentarán evidencias en el siguiente reporte.</t>
  </si>
  <si>
    <r>
      <rPr>
        <sz val="11"/>
        <color theme="1"/>
        <rFont val="Arial Narrow"/>
      </rPr>
      <t xml:space="preserve">Reporte Ecosistemas:
1. Operación Estadística Balance de Masa Glacciar: Según lo contemplado en el manual de reglas de validación (M-GCI-E-M028) los datos son "objeto de verificación en oficina con base tanto en los registros de la campaña de campo inmediatamente anterior como con las fotografías o videos que se deben tomar en cada sitio de medición" y "verificación de que la transcripción manual del dato primario al repositorio sea correcta". 
2. Se diseñó e implementó un procedimiento estadístico para la evaluación de la exactitud temática del mapa de coberturas 2018.
3. Se presenta proceso de aplicación de las reglas de validación en el Sistema Nacional de Información Forestal -SNIF.
Evidencias: 
</t>
    </r>
    <r>
      <rPr>
        <u/>
        <sz val="11"/>
        <color rgb="FF1155CC"/>
        <rFont val="Arial Narrow"/>
      </rPr>
      <t xml:space="preserve">https://drive.google.com/drive/u/1/folders/13v4Y3lHYqAXYMbDDNsY7yhtEnGEpkE_t
</t>
    </r>
    <r>
      <rPr>
        <sz val="11"/>
        <color theme="1"/>
        <rFont val="Arial Narrow"/>
      </rPr>
      <t xml:space="preserve">Subdirección Meteorología: Se estan desarrollando metodologías para llevar a cabo el aseguramieno de la calidad de las series de datos meteorológicos que se capturan en el DHIME. Para lo cual, se ha avanzado en la documentación de controles de calidad para las variables humedad relativa, velocidad y dirección del viento y brillo solar.
.Con el fin de optimizar la documentación del proceso de generación de datos meteorológicos provenientes de las estaciones automáticas se identificaron los requerimientos  Avanzando en la consolidación de las bases de datos aseguradas.
https://drive.google.com/drive/u/0/folders/1pgFQHF7v1X2hA6EpQVya4kUYAJC8a1Sl </t>
    </r>
  </si>
  <si>
    <t>*Capacitaciones y gestión con los involucrados de  la generación del dato.
*Capacitaciones dentro del equipo para divulgar en forma correcta la información. 
*Programas de capacitación y entrenamiento a los técnicos y profesionales con mayor frecuencia.
(Listas de asistencia, actas de reunión, material de capacitación y/o agendas de capacitación).</t>
  </si>
  <si>
    <r>
      <rPr>
        <sz val="11"/>
        <color rgb="FF000000"/>
        <rFont val="&quot;Arial Narrow&quot;, Arial"/>
      </rPr>
      <t xml:space="preserve">Capacitaciones y gestión con los involucrados con la generación del dato:
Se presenta evidencias de las capacitaciones impartidas a los operadores logísticos IAvH-Caribe y SINCHI- Amazonas. Estas capacitaciones dirigidas al personal de las brigadas de campo, contemplan los procedimientos y metodologías para la implementación del Inventario Forestal Nacional a fin de mejorar la calidad de la información recolectada durante el operativo de campo. Se anexan listas de asistencia y Agendas de capacitación.
</t>
    </r>
    <r>
      <rPr>
        <i/>
        <sz val="11"/>
        <color rgb="FF000000"/>
        <rFont val="&quot;Arial Narrow&quot;, Arial"/>
      </rPr>
      <t xml:space="preserve">Link: Carpeta - Evidencias Control 4. Capacitaciones / Capacitaciones y gestión con los involucrados con la generación del dato (https://drive.google.com/drive/u/0/folders/1nkjGACfvh3QTBNlgmaM_E2YXQD3WxDRO) </t>
    </r>
    <r>
      <rPr>
        <sz val="11"/>
        <color rgb="FF000000"/>
        <rFont val="&quot;Arial Narrow&quot;, Arial"/>
      </rPr>
      <t xml:space="preserve">
Se presenta revisión de metodologías y procesos realizados para la generación de los datos y del productos final, se anexa una muestra de las reuniones realizadas desde enero hasta marzo de 2021 (Grupo Suelos y Tierras).
En el marco del proyecto de actualización del mapa nacional de coberturas de la tierra periodo 2018, se han realizado varias capacitaciones al grupo de profesionales que van a realizar la calificación de los puntos de muestreo. Se anexan tres actas de las reuniones de capacitación y resumen del proceso de capacitación realizado en el mes de marzo (Grupo Suelos y Tierras).
</t>
    </r>
    <r>
      <rPr>
        <i/>
        <sz val="11"/>
        <color rgb="FF000000"/>
        <rFont val="&quot;Arial Narrow&quot;, Arial"/>
      </rPr>
      <t>Link: Carpeta - Evidencias Control 4. Capacitaciones. (https://drive.google.com/drive/u/0/folders/1AcDzMHSAdZvKd9VRh151_evyrxDF7VLe)</t>
    </r>
    <r>
      <rPr>
        <sz val="11"/>
        <color rgb="FF000000"/>
        <rFont val="&quot;Arial Narrow&quot;, Arial"/>
      </rPr>
      <t xml:space="preserve">
Capacitaciones dentro del equipo para divulgar en forma correcta la información:
Se realizaron 7 capacitaciones sobre manejo de la Plataforma SNIF dirigida a los contratistas del Grupo de Bosques encargados de apoyar los procesos de capacitación con las Autoridades Ambientales en el marco del reporte de información del SNIF.
Se inlcuye como evidencias Listas de asistencia.
</t>
    </r>
    <r>
      <rPr>
        <i/>
        <sz val="11"/>
        <color rgb="FF000000"/>
        <rFont val="&quot;Arial Narrow&quot;, Arial"/>
      </rPr>
      <t xml:space="preserve">Link: Carpeta - Evidencias Control 4. Capacitaciones / Capacitaciones dentro del equipo para divulgar en forma correcta la información (https://drive.google.com/drive/u/0/folders/1hdNDpe3EYYqMJxMtjDKTHfmUbhXZZ1Rl) 
</t>
    </r>
    <r>
      <rPr>
        <sz val="11"/>
        <color rgb="FF000000"/>
        <rFont val="&quot;Arial Narrow&quot;, Arial"/>
      </rPr>
      <t xml:space="preserve">Se anexan las listas de asistencia a las capacitaciones (3 archivos Excel) en las cuales participaron el grupo de coberturas para el proceso de oficialización de la información del mapa nacional de coberturas de la tierra 2018, con el fin de su divulgación cumpliendo los estándares establecidos por el grupo SIA. (Frupo Suelos y Tierras).
</t>
    </r>
    <r>
      <rPr>
        <i/>
        <sz val="11"/>
        <color rgb="FF000000"/>
        <rFont val="&quot;Arial Narrow&quot;, Arial"/>
      </rPr>
      <t>Link: Carpeta - Evidencias Control 4. Capacitaciones. (https://drive.google.com/drive/u/0/folders/1AcDzMHSAdZvKd9VRh151_evyrxDF7VLe)</t>
    </r>
  </si>
  <si>
    <t xml:space="preserve">Reporte Ecosistemas:
Se anexan evidencias de capacitaciones realizadas en temáticas de Sistema Nacional de Información  Forestal (SNIF)  e Invenntario Forestal Nacional (IFN), impartidas a los involucrados en la generación del dato, autoridades ambientales, funcionarios y contratistas del Ideam, con el objetivo de mejorar la calidad de la información recolectada, capacitar en manejo de plataformas y metodologías y reporte de datos, Norma técnica de calidad del proceso estadístico NTC-PE1000, gestión de riesgos, emtre otros temas que garantizan la generación de datos e información de calidad y dan alcance al plan de capacitación y entrenamiento a los técnicos y profesionales.
Se anexan evidencias de Capacitaciones Virtuales sobre subsistemas RUA y RESPEL, cursos virtuales mensuales a entes territoriales y AA en el uso del SIAC. Apoyo en los Encuentros virtuales sobre subsistemas con las AA.
Evidencias:
https://drive.google.com/drive/u/1/folders/1VDwK1VmKakaHR7p5U_iLWpLuquBte_E_
</t>
  </si>
  <si>
    <t>Pérdida de continuidad en la generación de información</t>
  </si>
  <si>
    <t>* No se da cumplimiento del procedimiento de entrega de cargo, en relación a la transferencia de conocimiento y documentación.
* Falta de capacitación al personal que ingresa a laborar en los grupos de trabajo de la Subdirección de Ecosistemas.
* El personal que ingresa a laborar a la entidad requiere mayor tiempo de adaptación y aprendizaje.</t>
  </si>
  <si>
    <t>Probabilidad de afectación en la imagen, confianza en la entidad y limitación en el acceso de la información institucional, por pérdida de continuidad de la información, debido a factores de planeación, transferencia de conocimiento y/o condiciones que imposibiliten la generación de información.</t>
  </si>
  <si>
    <t xml:space="preserve">Aplicación de procedimiento "Vinculación y desvinculación de personal A-GH-P001". Transferencia de conocimientos cuando se presente rotación de personal. (Acta de reunión).
</t>
  </si>
  <si>
    <t>Transferir conocimiento, información y realizar los procesos de empalme cuando se presente rotación de personal.</t>
  </si>
  <si>
    <t>Coordinadores de Grupo</t>
  </si>
  <si>
    <r>
      <rPr>
        <b/>
        <sz val="11"/>
        <color theme="1"/>
        <rFont val="Arial Narrow"/>
      </rPr>
      <t>Reporte Ecosistemas:</t>
    </r>
    <r>
      <rPr>
        <sz val="11"/>
        <color theme="1"/>
        <rFont val="Arial Narrow"/>
      </rPr>
      <t xml:space="preserve">
Se presenta informe de entrega de cargo de la coordinación del grupo Suelos y Tierras, en el cual se describen las líneas de trabajo del grupo, los avances y contexto, con el fin de empalmar y transferir información a la nueva coordinadora.
</t>
    </r>
    <r>
      <rPr>
        <b/>
        <sz val="11"/>
        <color theme="1"/>
        <rFont val="Arial Narrow"/>
      </rPr>
      <t xml:space="preserve">Evidencia: </t>
    </r>
    <r>
      <rPr>
        <sz val="11"/>
        <color theme="1"/>
        <rFont val="Arial Narrow"/>
      </rPr>
      <t xml:space="preserve">
</t>
    </r>
    <r>
      <rPr>
        <u/>
        <sz val="11"/>
        <color rgb="FF1155CC"/>
        <rFont val="Arial Narrow"/>
      </rPr>
      <t>https://drive.google.com/drive/u/1/folders/1UibrRGPbE73RWuyc_ufWq1GtbSXOpG8l</t>
    </r>
  </si>
  <si>
    <t>Capacitación al personal que ingresa a los Grupos de Trabajo de la Subdirección de Ecosistemas y/o las que se requieran en marco del proceso de adaptación y aprendizaje. (Lista de asistencia).</t>
  </si>
  <si>
    <t>Realizar capacitación al personal que ingresa a los Grupos de Trabajo de la Subdirección de Ecosistemas.</t>
  </si>
  <si>
    <r>
      <rPr>
        <b/>
        <sz val="11"/>
        <color theme="1"/>
        <rFont val="Arial Narrow"/>
      </rPr>
      <t>Reporte Ecosistemas:</t>
    </r>
    <r>
      <rPr>
        <sz val="11"/>
        <color theme="1"/>
        <rFont val="Arial Narrow"/>
      </rPr>
      <t xml:space="preserve">
Se realizó capacitación a profesional  del área estadistica que ingresó al Grupo de Alta Montaña, sobre Balance de Masa Glaciar, en marco de la operación estadística correspondiente.
Se realizaron capacitaciones sobre riesgos, Norma NTC PE 1000 - proceso estadístico, trabajo en equipo, a contratistas que ingresaron a los grupos de trabajo de la Subdirección.
</t>
    </r>
    <r>
      <rPr>
        <b/>
        <sz val="11"/>
        <color theme="1"/>
        <rFont val="Arial Narrow"/>
      </rPr>
      <t xml:space="preserve">Evidencia:
</t>
    </r>
    <r>
      <rPr>
        <u/>
        <sz val="11"/>
        <color rgb="FF1155CC"/>
        <rFont val="Arial Narrow"/>
      </rPr>
      <t>https://drive.google.com/drive/u/1/folders/10p61ddoy4GJ6S0K-PYLbnMIYeq7nrzzL</t>
    </r>
  </si>
  <si>
    <t xml:space="preserve">Ecosistemas presenta como evidencia para la gestión del riesgo: 
Capacitación sobre gestón de riesgos la cual incluye talleer para la administración de riesgos con evaluación de asistentes y capacitador
Capacitación NTC-PE1000 la cual incluye evaluación a asistentes y validacion de respuestas.
Entrenamiento BMG realizado por profesional estadístico  
Estos controles aportan a la evidencia de la ejecución del control definido para el riesgo </t>
  </si>
  <si>
    <t xml:space="preserve">Reuniones de seguimiento con la Subdirectora. (Acta de reunión).
</t>
  </si>
  <si>
    <t xml:space="preserve">Revisar los controles a riesgos de la SEIA en reuniones con la subdirectora.
</t>
  </si>
  <si>
    <t>Subdirectora y Coordinadores de Grupo</t>
  </si>
  <si>
    <r>
      <rPr>
        <b/>
        <sz val="11"/>
        <color theme="1"/>
        <rFont val="Arial Narrow"/>
      </rPr>
      <t>Reporte Ecosistemas:</t>
    </r>
    <r>
      <rPr>
        <sz val="11"/>
        <color theme="1"/>
        <rFont val="Arial Narrow"/>
      </rPr>
      <t xml:space="preserve">
En reunión con la subdirectora y coordinadores, uno de los puntos tratados fue el mapa de riesgos a cargo de la subdirección, haciendo énfasis en los controles a ejecutar por cada uno de los grupos de trabajo. 
</t>
    </r>
    <r>
      <rPr>
        <b/>
        <sz val="11"/>
        <color theme="1"/>
        <rFont val="Arial Narrow"/>
      </rPr>
      <t xml:space="preserve">Evidencia:
</t>
    </r>
    <r>
      <rPr>
        <sz val="11"/>
        <color theme="1"/>
        <rFont val="Arial Narrow"/>
      </rPr>
      <t>https://drive.google.com/drive/u/1/folders/1s_aw2qpC4r9fKYryoV3NKmzo_iz3l5BA</t>
    </r>
  </si>
  <si>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</si>
  <si>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Datos hidrometereológicos y ambientales inexactos e inoportunos</t>
  </si>
  <si>
    <t xml:space="preserve">Posibilidad de generar de datos hidrometereológicos y ambientales inexactos e inoportunos 
 </t>
  </si>
  <si>
    <r>
      <rPr>
        <sz val="10"/>
        <color rgb="FFCCCCCC"/>
        <rFont val="Arial"/>
      </rPr>
      <t xml:space="preserve">*Auditorias internas.
</t>
    </r>
    <r>
      <rPr>
        <sz val="10"/>
        <color rgb="FFCCCCCC"/>
        <rFont val="Arial Narrow"/>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</si>
  <si>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t xml:space="preserve">Al analizar el riesgo con el 32, se identifican que las causas y el riesgo en sí tratan de los mismo, por lo cual se toma la decision de fusionar el riesgo y monitorear el avance del riesgo 32, por lo cual este riesgo no continuará siendo monitoreado </t>
  </si>
  <si>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</si>
  <si>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Probabilidad de Manipulación de la información Hidrometeorológica y Ambiental para beneficio particular.</t>
  </si>
  <si>
    <t>Solicitud de configuración de usuarios y roles (capturador, consulta, revisor, validador y administrador). Se asignan permisos especificos por rol. En el sistema DHIME de datos se identifica el ingreso, modificación a datos inclusión de información y acciones que realiza cada rol</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</si>
  <si>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Cada usuario tiene asignado un rol especifico, solicitudes a informatica de usuario y contraseña Kronos, el jefe de la Subdirección envía a mesa de servicio haciendo la solicitud.
Al ser un control nuevo de Hidrología las evidencias se presentarán en el siguiente cuatrimestre</t>
  </si>
  <si>
    <t>Subdirección Meteorología: Cada usuario tiene asignado un rol especifico, se realizan las solicitudes a informatica de usuario y contraseña Kronos, el jefe de la Subdirección envía a mesa de servicio haciendo la solicitud.</t>
  </si>
  <si>
    <t xml:space="preserve">La subdirección de meteorologia presenta evidencia de Octubre 2020, lo cual no aporta a evidenciar la gestión realizada para prevenir la materializacion del riesgo </t>
  </si>
  <si>
    <t>SGI
SGC 17011</t>
  </si>
  <si>
    <t>*Ausencia de sistemas de información efectivos que permitan medir los tiempos de proceso.
*Reprocesos en las diferentes etapas.
*Toma de decisiones de todo el proceso centralizado en una sola persona</t>
  </si>
  <si>
    <t>Necesidad de financiación externa para la implementación de tecnologías adecuadas a la atención de los trámites</t>
  </si>
  <si>
    <t>Probabilidad de detrimento de la imagen institucional por demoras en las respuestas o conceptos hacia el usuario, de los trámites de acreditación y autorización, debido a la falta de herramientas tecnológicas eficaces y eficientes</t>
  </si>
  <si>
    <t xml:space="preserve"> El grupo de acreditación genera o contrata un instrumento informatico donde se pueda realizar el seguimiento y control a las etapas del trámite, controlando la atención a tiempo   </t>
  </si>
  <si>
    <t xml:space="preserve">.Implementación de un sistema de información. </t>
  </si>
  <si>
    <t>Subdirección de Estudios Ambientales</t>
  </si>
  <si>
    <t>Solicitud de asignación presupuestal por $500.000.000 para la primera etapa de la implementación del Sistema de información.</t>
  </si>
  <si>
    <t>Seguimiento y control a las etapas que conforman los trámites de acreditación y autorización (formulario de solicitud, auto de inicio, cotización, programación, informe de visita, plan de acciones correctivas, entrega de evidencias, informe de cierre, resolución, recurso), a través de un sistema de información (archivo en Excel con alimentación manual), denominado P.E.P.Y.T.A (Planeación Estrátegica Proceso y Trámites de Acreditación), donde se consignan los radicados de entrada y salida (Evidencia 1), y se realiza control a los tiempos de respuesta y se generan indicadores de eficacia (Evidencia 2), con el fin de implementar mejoras en el proceso. Este cuadro permite la administración, recolección, procesamiento y distribución de la información, que se requiere para el desarrollo adecuado de los trámites. Se encuentra oficializado en el SGI con el código "E-SGI-AC-F059 FORMATO CUADRO P.E.P.Y.T.A V2".
Sin embargo, y dado que el diligenciamiento y control de la información consignada se realiza de manera manual, se espera poder llevar el proceso a un sistema robusto y programado, a través del cual se realice el seguimiento y generación de alertas en el proceso, y se eviten errores tipográficos, de formato, de escritura, u otros, que afecten el adecuado control. Para ello en anteproyecto de presupuesto de 2022 (Evidencia 3) se solicitó una ampliación del cupo de recursos propios por $500.000.000 para desarrollar la etapa 1 del sistema.
Evidencia: 
1. CUADRO P.E.P.Y.T.A 09_08_2021 (Registros)
2. CUADRO P.E.P.Y.T.A (MACROS) 26_07_2021 TABLAS DINAMICAS - indicadores
3. Formato  identificación recursos propios 2022 V4</t>
  </si>
  <si>
    <r>
      <rPr>
        <sz val="11"/>
        <color rgb="FF000000"/>
        <rFont val="Arial Narrow"/>
      </rPr>
      <t xml:space="preserve">La dependencia presenta versión piloto de identificación de ingresos y gastos por recursos propios - Estudioa ambientales acreditación de laboratorios, documento que inlcuye el objetivo fortalecer el ejercicio de certificación de laboratorios. valor de los ingresos co situación de fondos en el año 2022. 
Presenta cuadro poceso de acreditación Abril, Mayo, Junio y back ups los cuales cuentan con observaciones, describen de manera general el estado de las solicitudes, de igual manera se relacionan correos en los cuales se generan cambios y observaciones al cuadro del mes de Mayo, Agosto,. 
De igual manera presenta el cuadro P.E.P.Y.T.A con los macro que permite revisar información especifica de la solicitud y el instructivo E-SGI-AC-I003 Diligenciamiento cuadro planeación estratégica procesos trámites y acreditacuón fecha 15/08/2021
</t>
    </r>
    <r>
      <rPr>
        <sz val="11"/>
        <color rgb="FF000000"/>
        <rFont val="Arial Narrow"/>
      </rPr>
      <t xml:space="preserve">Si bien se esta incluyendo gestión con respecto al riesgo, se requiere que la OA remite aprobación de presupuesto por Min hacienda para las vigencias futuras </t>
    </r>
  </si>
  <si>
    <t xml:space="preserve">Asignar la responsabilidad en el profesional universitario del grupo para realizar este seguimiento y fijar como objetivo de desempeño laboral soportado en el sistema e información 
</t>
  </si>
  <si>
    <r>
      <rPr>
        <sz val="11"/>
        <color theme="1"/>
        <rFont val="Arial"/>
      </rPr>
      <t xml:space="preserve">Dado que el sistema de información actual (Hoja en excel P.E.P.Y.T.A) se diligencia de manera manual, es necesario asignar la responsabilidad del seguimiento en el profesional universitario del grupo, da manera que se garantice el diligenciamiento y la trazabilidad. Para ello, se realizan back-up (Evidencia 1)y se realizan llamados de atención o alertas (Evidencia 2), para corregir los errores detectados y evitar fallas en tiempos de respuesta y en el reporte de indicadores del proceso.  
Adicionalmente, y con el objetivo de estandarizar el diligenciamiento se genera el documento "E-SGI-AC-I003 INSTRUCTIVO CUADRO P.E.P.Y.T.A V1", el cual se encuentra en el sistema integrado de gestión
Evidencia: 
1. Carpeta "Backup cuadro P.E.P.Y.T.A."
2. Carpeta "Correos y observaciones cuadro P.E.P.Y.T.A"
3. E-SGI-AC-I003 INSTRUCTIVO CUADRO P.E.P.Y.T V1 (verificar en </t>
    </r>
    <r>
      <rPr>
        <u/>
        <sz val="11"/>
        <color rgb="FF1155CC"/>
        <rFont val="Calibri"/>
      </rPr>
      <t>https://acortar.link/QaLLz1)</t>
    </r>
  </si>
  <si>
    <t>*Deficiencias en la revisión preliminar del trámite.
*Asignación de tareas jurídicas al equipo técnico.
*Ausencia de políticas sobre las que se tomen decisiones sobre el trámite</t>
  </si>
  <si>
    <t>Dificultad en la generación de espacios para unificar los criterios tanto internos como externos del grupo de acreditación</t>
  </si>
  <si>
    <t>Probabilidad de generar detrimento de la imagen por respuestas en contravención con la normatividad vigente, o con el proceso o con los conceptos científicos, debido a la variabilidad de conceptos técnicos de la normatividad ambiental colombiana y a los diferentes conceptos que esto puede generar en el grupo evaluador, a cambio de dávidas</t>
  </si>
  <si>
    <r>
      <rPr>
        <sz val="11"/>
        <color theme="1"/>
        <rFont val="Arial"/>
      </rPr>
      <t xml:space="preserve">
* Asignación de grupos de trabajo en temas específicos de cada etapa del trámite, con seguimiento periódico y socialización de resultados. </t>
    </r>
    <r>
      <rPr>
        <b/>
        <sz val="11"/>
        <color theme="1"/>
        <rFont val="Arial"/>
      </rPr>
      <t>Evidencia:</t>
    </r>
    <r>
      <rPr>
        <sz val="11"/>
        <color theme="1"/>
        <rFont val="Arial"/>
      </rPr>
      <t xml:space="preserve"> Correo - Matriz de criterios de interpretación.pdf</t>
    </r>
  </si>
  <si>
    <t xml:space="preserve">Ampliar el Documento de criterios de ACREDITACIÓN/AUTORIZACIÓN de acuerdo con la NTC 17011, a puntos críticos del trámite como por ejemplo la solicitud de acreditación. </t>
  </si>
  <si>
    <t>Coordinador Grupo Acreditación</t>
  </si>
  <si>
    <r>
      <rPr>
        <sz val="11"/>
        <color rgb="FF000000"/>
        <rFont val="&quot;Arial Narrow&quot;, Arial"/>
      </rPr>
      <t xml:space="preserve">Se consolidadan los documentos de criterios del grupo en estos archivos. </t>
    </r>
    <r>
      <rPr>
        <b/>
        <sz val="11"/>
        <color rgb="FF000000"/>
        <rFont val="&quot;Arial Narrow&quot;, Arial"/>
      </rPr>
      <t>Evidencia:</t>
    </r>
    <r>
      <rPr>
        <sz val="11"/>
        <color rgb="FF000000"/>
        <rFont val="&quot;Arial Narrow&quot;, Arial"/>
      </rPr>
      <t xml:space="preserve"> MATRIZ CRITERIOS VISITA IN SITU VERIFICACIÓN ACCIONES CORRECTIVAS.xls; MATRIZ INTERPRETACION DE REQUISITOS NTC-ISO 17025-2017 V1.xls</t>
    </r>
  </si>
  <si>
    <t>* Asignación de grupos de trabajo en temas específicos de cada etapa del trámite, con seguimiento periódico y socialización de resultados. 
* Realización de comités técnicos con diferentes expertos para evaluar las decisiones adoptadas y peticiones particulares de los usuarios.
Evidencia: 
Rspuesta al usuario con decisiones de comité o reunión técnica</t>
  </si>
  <si>
    <t>Se presenta estudio 2021, solicitud de modificación de informe de evaluación In Situ proceso de renovación de acreditación. Fecha 20/04/2021
Dentro de la modificación se establece que en reunión conjunta de Marzo de 2021 se exponen opiniones de los miembros de certificacion, con respecto a la No conformidad. 
La evidencia aporta la evidencia en la cual las decisiones de conceptos se toman de manera concertada para tener una unificación de procesos, se verifica por otro evaluador que no ha realizado visita</t>
  </si>
  <si>
    <t>*Retrasos en transporte hacia el laboratorio evaluado.
*Incapacidad del evaluador.
*Retrasos en pagos de viáticos al evaluador.</t>
  </si>
  <si>
    <t>Demora en el pago a los contratistas del grupo, que son los evaluadores</t>
  </si>
  <si>
    <t>Probabilidad de la no realización de visita de evaluación por parte del evaluador, por no contar con el los medios para llegar al lugar asignado</t>
  </si>
  <si>
    <r>
      <rPr>
        <sz val="11"/>
        <color rgb="FF000000"/>
        <rFont val="Arial"/>
      </rPr>
      <t xml:space="preserve">*Cotizaciones revisadas por parte de un evaluador líder para confirmar tiempos según los muestreos, o el desplazamiento. </t>
    </r>
    <r>
      <rPr>
        <sz val="11"/>
        <color rgb="FF000000"/>
        <rFont val="Arial"/>
      </rPr>
      <t xml:space="preserve">Evidencia: </t>
    </r>
    <r>
      <rPr>
        <sz val="11"/>
        <color rgb="FF000000"/>
        <rFont val="Arial"/>
      </rPr>
      <t>Revisión de cotización por un líder.jpg</t>
    </r>
  </si>
  <si>
    <t>Seguir aplicando los controles de programación.</t>
  </si>
  <si>
    <r>
      <rPr>
        <sz val="11"/>
        <color rgb="FF000000"/>
        <rFont val="&quot;Arial Narrow&quot;, Arial"/>
      </rPr>
      <t xml:space="preserve">La necesidad de cumplir con las programación mensual de PAC, lleva al grupo a programar con meses de anterioridad. Desde la declaratoria de la emergencia sanitaria en el año 2020 se implementó la evaluación remota para los trámites de acreditación y autorización. </t>
    </r>
    <r>
      <rPr>
        <b/>
        <sz val="11"/>
        <color rgb="FF000000"/>
        <rFont val="&quot;Arial Narrow&quot;, Arial"/>
      </rPr>
      <t>Evidencia:</t>
    </r>
    <r>
      <rPr>
        <sz val="11"/>
        <color rgb="FF000000"/>
        <rFont val="&quot;Arial Narrow&quot;, Arial"/>
      </rPr>
      <t xml:space="preserve"> PROGRAMACION AUDITORIAS 2021 Febrero-agosto.xls</t>
    </r>
  </si>
  <si>
    <t>Cotizaciones revisadas por parte de un evaluador líder para confirmar tiempos según la duración de los muestreos o el desplazamiento. Esta revisión se realiza en casos particulares donde se incluyen variables que no han sido trabajadas con anterioridad por el instituto (por ejemplo las solicitadas en la normativa de YNC), o en donde haya que realizar desplazamientos entre estaciones (por ejemplo en Sistemas de Vigilancia de Calidad del Aire), o donde el número de equipos a evaluar influya en la correspondiente evlauación. Esto evita subestimaciones de tiempos, que termina viendose reflejados en términos de traslados y transporte.
Evidencia:
1. Carpeta "Revisión Cotizaciones"</t>
  </si>
  <si>
    <t xml:space="preserve">Se anexa programación de Mayo, Junio y Julio 2021 
PAC Por dependencias, PAC Mensual  en el formato A-GF-F012 de Abril, Mayo, Junio, Julio. 
De igual manera se presenta la programación de auditorias bimensual con la realación de auditor, laboratorio ciudad y tipo de auditoria a realizar. 
Lo anterior soporta la ejecución del control </t>
  </si>
  <si>
    <r>
      <rPr>
        <sz val="11"/>
        <color rgb="FF000000"/>
        <rFont val="&quot;Arial Narrow&quot;, Arial"/>
      </rPr>
      <t>*Programación con dos meses de anticipación, programación a tiempo del PAC y de las comisiones.</t>
    </r>
    <r>
      <rPr>
        <b/>
        <sz val="11"/>
        <color rgb="FF000000"/>
        <rFont val="&quot;Arial Narrow&quot;, Arial"/>
      </rPr>
      <t xml:space="preserve"> Evidencia:</t>
    </r>
    <r>
      <rPr>
        <sz val="11"/>
        <color rgb="FF000000"/>
        <rFont val="&quot;Arial Narrow&quot;, Arial"/>
      </rPr>
      <t xml:space="preserve"> Correo de IDEAM - PROGRAMACIÓN AUDITORÍAS ABRIL V.1 2021-03-15.pdf</t>
    </r>
  </si>
  <si>
    <t>Se realiza programación de auditorias con dos meses de anticipación, de manera que se confirme la disponibilidad de recursos por parte de los laboratorios  (personal, tiempo, reactivos, equipos) para recibir las visitas y evitar reprogramaciones (Evidencia 1 y 2). Esto conlleva a que se realice programación a tiempo del PAC (Evidencia 3) y de las comisiones correspondientes. (Es importante aclarar que con ocasión de la declaratoria de emergencia sanitaria declarada con ocasión de la pandemia del COVID-19, las visitas de acreditación se han realizado de manera remota dada la vigencia de la Resolución 504 de 2020, proferida por el instituto). 
1. Carpeta "Correos programación auditoria"
2. Carpeta "PAC 2021"
3. Carpeta "Programación auditorías".</t>
  </si>
  <si>
    <t xml:space="preserve">*Falta de estímulos profesionales y meritorios al interior del grupo de trabajo.
*Problemas económicos financieros de los miembros del grupo de acreditación.
*Deseo de éxito sobrepasando los límites profesionales y éticos. </t>
  </si>
  <si>
    <t>No se han identificado o no se han manifestado los conflictos de interés previsibles</t>
  </si>
  <si>
    <t xml:space="preserve">Probabilidad de generar acciones jurídicas contra el IDEAM por decisiones ajustadas a intereses particulares debido a posibles comportamientos no éticos a cambio de dádivas </t>
  </si>
  <si>
    <r>
      <rPr>
        <sz val="11"/>
        <color rgb="FF000000"/>
        <rFont val="&quot;Arial Narrow&quot;, Arial"/>
      </rPr>
      <t xml:space="preserve">*Registro activo de conflicto de intereses, más el registro de compromiso de confidencialidad, imparcialidad e independencia de todo el grupo. 
*Confirmación de impedimentos previo a la visita in situ.
</t>
    </r>
    <r>
      <rPr>
        <b/>
        <sz val="11"/>
        <color rgb="FF000000"/>
        <rFont val="&quot;Arial Narrow&quot;, Arial"/>
      </rPr>
      <t xml:space="preserve">Evidencia: </t>
    </r>
    <r>
      <rPr>
        <sz val="11"/>
        <color rgb="FF000000"/>
        <rFont val="&quot;Arial Narrow&quot;, Arial"/>
      </rPr>
      <t>MATRIZ DE Impedimentos Auditores 2021.xls; Compromisos de confidencialidad 2021.zip</t>
    </r>
  </si>
  <si>
    <t>Mantener registro de los auditores y asesores de los laboratorios, durante los 5 años previos a la solicitud de trámite.</t>
  </si>
  <si>
    <r>
      <rPr>
        <sz val="11"/>
        <color rgb="FF000000"/>
        <rFont val="&quot;Arial Narrow&quot;, Arial"/>
      </rPr>
      <t xml:space="preserve">La información presentada por los laboratorios en las solicitudes de acreditación, puede ser otra fuente externa de las relaciones profesionales de los evaluadores con los laboratorios. la información se encuentra dispersa en el ORFEO, por lo que se requiere establecer el registro de segumineto. </t>
    </r>
    <r>
      <rPr>
        <b/>
        <sz val="11"/>
        <color rgb="FF000000"/>
        <rFont val="&quot;Arial Narrow&quot;, Arial"/>
      </rPr>
      <t>Evidencia:</t>
    </r>
    <r>
      <rPr>
        <sz val="11"/>
        <color rgb="FF000000"/>
        <rFont val="&quot;Arial Narrow&quot;, Arial"/>
      </rPr>
      <t xml:space="preserve"> Por establecer a partir del mes de mayo de 2021 a partir de las solicitudes ingresadas año 2020</t>
    </r>
  </si>
  <si>
    <t>*Registro activo de conflicto de intereses, más el registro de compromiso de confidencialidad, imparcialidad e independencia de todo el grupo. 
*Confirmación de impedimentos previo a la visita in situ.
*Formato E-SGI-AC-F015 CÓDIGO DE ÉTICA PARA AUDITORES DEL GRUPO DE ACREDITACIÓN DEL IDEAM el cual es un requisito obligatorio antes de firmar contrato por parte de los evaluadores asistentes y líderes del grupo de acreditación 
Evidencia: 
MATRIZ DE Impedimentos Auditores 2021.xls; 
Carpeta "compromisos de confidencialidad 2021"
Carpeta "código de ética"
Carpeta "FORMATO CONFLICTO DE INTERES 2021"</t>
  </si>
  <si>
    <t xml:space="preserve">Se presenta por acreditación de laboratorios documento código de ética para auditorores del  grupo E-SGI-AC-F-015 20/09/2017, firmado por los 24 auditores del proceso. 
Compromiso de confidencialidad formato E-SGI-AC-F006 de abogados, administrativos, auditores, archivo, lideres y norma ISO 17011 En muchos documentos las fechas de firma de compromiso es de Enero y Febrero. 
Memorandos cambio de lider por renuncia y solicitud del Laboratorio
Formato E-SGI-AC-F004 evaluación requisito previo visita de evaluadores por  conflictos de interés 
Matriz de impedimentos de auditores discriminado por laboratorio y evaluadores líderes sin emabargo la fecha de actualizacion es de Febrero 2021, por lo cual se solicita al responsable del proceso y explica que es un requisito  contratual, si cambia algun tipo de impedimento se vuelve a firmar el documento y se actualiza la matriz, para esto está el formato conflicto de interés el cual se diligencia antes de cada visita. 
Con lo anterior se soporta la ejecución del control </t>
  </si>
  <si>
    <r>
      <rPr>
        <sz val="11"/>
        <color rgb="FF000000"/>
        <rFont val="&quot;Arial Narrow&quot;, Arial"/>
      </rPr>
      <t xml:space="preserve">*Disminución en los potenciales conflictos de interés que se presenten luego de la toma de decisión de la acreditación o luego de la emisión del acto administrativo. </t>
    </r>
    <r>
      <rPr>
        <b/>
        <sz val="11"/>
        <color rgb="FF000000"/>
        <rFont val="&quot;Arial Narrow&quot;, Arial"/>
      </rPr>
      <t>Evidencia:</t>
    </r>
    <r>
      <rPr>
        <sz val="11"/>
        <color rgb="FF000000"/>
        <rFont val="&quot;Arial Narrow&quot;, Arial"/>
      </rPr>
      <t xml:space="preserve"> Asignación a otro lider.jpg</t>
    </r>
  </si>
  <si>
    <t>*Disminución en los potenciales conflictos de interés que se presenten luego de la toma de decisión de la acreditación o luego de la emisión del acto administrativo.
Evidencia:
Carpeta "Asignación a otro líder"</t>
  </si>
  <si>
    <t>Gestión del SGI</t>
  </si>
  <si>
    <t>*Falta de seguimiento y control.
*Falta de personal idóneo o capacitado.
*Falta de compromiso de los Lideres de los procesos.
*Falta de compromiso de los colaboradores con la sostenibilidad del SGI
*Desconocimiento  en los cambios de la normatividad respectiva.
*Desconocimiento de los retos y exigencias externas de la Entidad.
*Desconocimiento del SGI por parte de los usuarios del sistema</t>
  </si>
  <si>
    <t xml:space="preserve">Falta de seguimiento y control a la actualización de la información documentada de la Entidad </t>
  </si>
  <si>
    <t xml:space="preserve">Probabilidad de deterioro de imagen institucional por el  incumplimiento de los objetivos debido al inadecuado manejo y conservación de la información documentada en la Entidad </t>
  </si>
  <si>
    <t xml:space="preserve">Actualizar de manera permanente de acuerdo a la solicitud de los procesos, el listado maestro de documentos y realizar control a los documentos publicados </t>
  </si>
  <si>
    <t xml:space="preserve">Actualización del E-SGI-P001 Procedimiento control documentos y registros V8, teniendo en cuenta que se ha identificado la necesidad de hacer aclaraciones generales para la eliminación, creación y actualización de documentos.  </t>
  </si>
  <si>
    <t xml:space="preserve">Jefe Oficina Asesora de Planeación </t>
  </si>
  <si>
    <t xml:space="preserve">Se realizaron las actualizaciones pertinentes a las solicitudes allegadas por las dependencias de la entidad. Así mismo fueron actualizados y publicados en la página web. Las evidencias reposan en la carpeta destinada para tal fin. </t>
  </si>
  <si>
    <r>
      <rPr>
        <sz val="11"/>
        <color theme="1"/>
        <rFont val="Arial Narrow"/>
      </rPr>
      <t xml:space="preserve">Se realizaron las actualizaciones pertinentes a las solicitudes allegadas por las dependencias de la entidad. Así mismo fueron actualizados y publicados en la página web. Las evidencias reposan en la carpeta destinada para tal fin. 
Se anexan los links que contienen la evidencia del control de documentos publicados:
Listado Maestro de Documentos:
</t>
    </r>
    <r>
      <rPr>
        <u/>
        <sz val="11"/>
        <color rgb="FF1155CC"/>
        <rFont val="Arial Narrow"/>
      </rPr>
      <t>https://drive.google.com/drive/u/1/folders/1CSF-RkIpfiQzpK3FA6_UxaGnZjzS8LDu</t>
    </r>
    <r>
      <rPr>
        <sz val="11"/>
        <color theme="1"/>
        <rFont val="Arial Narrow"/>
      </rPr>
      <t xml:space="preserve">
Control de documentos publicados:
https://drive.google.com/drive/u/1/folders/1HxAhz9dilpa-lEzU0fhEJvFcG55daNcb
https://drive.google.com/drive/u/1/folders/1qY7jqYETFKkeTaqNvAgW6abvxt0KsZWc</t>
    </r>
  </si>
  <si>
    <t xml:space="preserve">La OAP presenta como evidencia listados maestros de documentos con la actualizaciones por procesos: Estratégico, Misional, Apoyo y Evaluación y seguimiento. 
De igual manera se presenta los formatos de control de cambio por proceso el cual se presenta como soporte de la solicitud y justificación de los cambios aplicados  
De igual manera presenta los correos electrónicos por parte de las dependencias que solicitan la actualización de documentos y la respuesta de la OAP de publicación 
Lo anterior soporta la ejecución de controles para la mitigación del riesgo </t>
  </si>
  <si>
    <t>Jornadas de socialización y sensibilización que fortalezcan la cultura institucional, en lo referente al manejo de la infromación documentada del SGI</t>
  </si>
  <si>
    <t>Teniendo en cuenta que la contratación de la persona responsable del SGC se realizó en Marzo, las evidencias al control establecido se presentará en el monitoreo II</t>
  </si>
  <si>
    <t xml:space="preserve">Se realizan jornadas de capacitación y sensibilización a funcionarios  y contratistas orientadas a de informar la estructura de los sistemas que hacen parte del SIG. Cada profesional de sistema de gestión explica los punto que se ejecutan y las acciones que aportan a la implementación del sistema integrado de gestión.  Se anexa presentaciones, listados de asistencia, socialización de memorias de la capacitación y video de la capacitación </t>
  </si>
  <si>
    <t xml:space="preserve">Se verifican 2 listas de asistencia del 30/07/2021 y 28/07/2021 presentaciones de la ISO 14001, SGC y seguridad de la información. 
Video de la capacitación 
Correo emitido por el grupo de comunicaciones en el cual socializa las memorias de la capacitación 
Las evidencias  soportan la ejecución de controles para la mitigación del riesgo </t>
  </si>
  <si>
    <t>*Desconocimiento del SGI por parte de los usuarios del sistema
*Desaparición de la información.</t>
  </si>
  <si>
    <t>Manejo y conservación inadecuada de la información en la Entidad.</t>
  </si>
  <si>
    <t>Control de los documentos del SGI</t>
  </si>
  <si>
    <t xml:space="preserve">Se verifican los riesgos del SGI encontrando que el riesgo 58 y 59 tienen una relación estrecha en el sentido que su objeto es el mismo y los controles definidos para su mitigacion son los mismos, por lo cual se articulan dejando únicamente al riesgo 58, el riesgo 59 se incluye y se finaliza su seguimiento </t>
  </si>
  <si>
    <t>Identificación y valoración incorrecta de los riesgos de los procesos.</t>
  </si>
  <si>
    <t>Materialización de los riesgos asociados a los procesos</t>
  </si>
  <si>
    <t>Verificación y seguimiento a los riesgos asociados a los procesos</t>
  </si>
  <si>
    <t xml:space="preserve">Se establece que este riesgo no es propio de incluir  ya que no es posible que un riesgo sea la materializacion de un riesgo, es redundante por lo cual no se llevará monitoreo al mismo </t>
  </si>
  <si>
    <t>Gestión de la Planeación</t>
  </si>
  <si>
    <t>*Desconocimiento de las políticas gubernamentales y del sector
*Inadecuado planteamiento de las actividades propuestas para los planes
*Desconocimiento de las herramientas de planeación
* Disminución de los recursos por políticas gubernamentales</t>
  </si>
  <si>
    <t xml:space="preserve">Desconocimimiento por parte de los líderes de proceso en los componentes relacionados con los compromisos Nacionales e Internacionales que suscribe el Instituto.  
Desconocimiento por parte de las dependencias de los compromisos y normativa aplicable a la entidad definidos en los planes de Gobierno y sectoriales  
</t>
  </si>
  <si>
    <t xml:space="preserve">Probabilidad  de incumplimiento total o parcial de las metas y objetivos,  al no identificar por parte de las dependencias responsables el contexto estrategico y/o no estar alineados en términos de recursos y objetivos con la alta dirección durante la formulación de los planes institucionales a ejecutar. </t>
  </si>
  <si>
    <t xml:space="preserve">*Realizar mesas de trabajo y talleres orientados a formular indicadores, metas, objetivos y plan de acción trabajo con los líderes de proceso, por parte de la oficina Asesora de Planeación    </t>
  </si>
  <si>
    <t xml:space="preserve">Se proyectan 3 talleres en el año para la formulación  de planes, indicadores, metas, objetivos y plan de acción  </t>
  </si>
  <si>
    <t xml:space="preserve">Se actualiza  el control de acuerdo a la guía de gestión de riesgos la redacción de del riesgo y sus controles, se identifican necesidades adicionales de control incluyendo el definido en la columna S. La realización de estos talleres se dará en el segundo cuatrimestre del año.  </t>
  </si>
  <si>
    <r>
      <rPr>
        <sz val="11"/>
        <color theme="1"/>
        <rFont val="Arial Narrow"/>
      </rPr>
      <t xml:space="preserve">Se tienen programados tres talleres relacionados con el fortalecimiento de indicadores, de los cuales se han desarrollado 2: 10 de junio de 2021 y 20 de agosto de 2021. Se encuentra pendiente el tercer taller a desarrollarse el 09 de septiembre:
De igual manera se realizaron mesas de trabajo con los procesos con el fin de adelantar el segumiento al Plan de acción del cual se genera un informe trimestral de avance el cual se publica en la página web de la entidad </t>
    </r>
    <r>
      <rPr>
        <u/>
        <sz val="11"/>
        <color rgb="FF1155CC"/>
        <rFont val="Arial Narrow"/>
      </rPr>
      <t xml:space="preserve">
</t>
    </r>
  </si>
  <si>
    <t xml:space="preserve">Se identifican por parte de la OAP dos talleres de indicadores realizados en el mes de Junio y Agosto de 2021, por parte del responsable del tema, por otra parte se identifica 
memorandos orientados a los procesos de la entidad solicitando cuenta de .los avances al PAA , Listas de asistencia de reunión a mesa de trabajo para Modificación fechas e indicador PAA de la actividad del Grupo de Modelamiento Recibidos del 8/07/2021, Seguimiento PAA - Solicitud de Modificacion - Informatica de fecha 2/07/2021 y la presentación de comunicaciones con el informe de II trimestre. Se identifica el informe de PAA II semestre 
Las evidencias aportadas dan respuesta a la ejecución del control </t>
  </si>
  <si>
    <t xml:space="preserve">* Realizar seguimiento estricto a la ejecución de los planes de acción, planes de MIPG, plan anticorrupción de acuerdo a la periodicidad de cada uno </t>
  </si>
  <si>
    <t xml:space="preserve">No aplica al ser el riesgo residual Bajo, de acuerdo politica de Gestión de riesgos </t>
  </si>
  <si>
    <r>
      <rPr>
        <sz val="11"/>
        <color rgb="FF000000"/>
        <rFont val="&quot;Arial Narrow&quot;, Arial"/>
      </rPr>
      <t xml:space="preserve">Seguimiento trimestral del plan de acción, monitoreo cuatrimestral al plan anticorrupción y monitoreo trimestral a los demás planes de MIPG. 
Evidencia: 
Memorandos solicitando el avance de plan de acción a las diferentes dependencias 
</t>
    </r>
    <r>
      <rPr>
        <u/>
        <sz val="11"/>
        <color rgb="FF1155CC"/>
        <rFont val="&quot;Arial Narrow&quot;, Arial"/>
      </rPr>
      <t>https://drive.google.com/drive/u/3/folders/1wWwdWEJDHGUT6DlJ2nX9bPXdRJphCQT3</t>
    </r>
    <r>
      <rPr>
        <sz val="11"/>
        <color rgb="FF000000"/>
        <rFont val="&quot;Arial Narrow&quot;, Arial"/>
      </rPr>
      <t xml:space="preserve">
Informe seguimiento trimestral a plan de acción 
Memorando solicitud de avance a plan anticorrupción 
Informe de monitoreo plan anticorrupción</t>
    </r>
  </si>
  <si>
    <t xml:space="preserve">Se presenta memorandos solicitando información para realizar el informe MIPG del primer semestre, al igual que las reuniones realizadas para resolver dudas y completar el informe. Se presenta informe MIPG primer semestre, el cual se preentará al comité institucional de gestión y desempeño </t>
  </si>
  <si>
    <t xml:space="preserve">Con el fin de realizar el informe semestral MIPG, se realiza memorandos a las diferentes dependencias solicitando información del avance en las politicas del primer semestre.  Se presenta por parte de la OAP, matrices de seguimiento y avance a MIPG de las dimensiones: Gestión del conocimiento de las subdirecciones, Gobierno digital y seguridad digital, defensa Jurídica, transparencia, servicio  al ciudadano, participación ciudadana,  seguimiento y evaluación de desempeño institucional, gestión de la información estadística, Talento  humano e integridad 
De igual manera se realizaron  reuniones con Talento Humano, Planeación, Comunicaciones, gestión documental, juridica con el fin de solucionar dudas sobre el informe. 
La OAP presenta informe MIPG y correo remisorio del mismo al jefe de la OAP para aprobación. 
Es necesario socializar el informe al comite institucional de gestión y desempeño, y una vez aprobado socializar internamente con la Entidad 
Las evidencias soportan la ejecución del control </t>
  </si>
  <si>
    <t>* Revisión, actualización y socialización del procedimiento de Plan de acción</t>
  </si>
  <si>
    <t xml:space="preserve">Se actualiza  el control de acuerdo a la guía de gestión de riesgos la redacción de del riesgo y sus controles, se identifican necesidades adicionales de control incluyendo el definido en la columna S. La actualización y socialización del procedimiento se realizará en el segundo cuatrimestre </t>
  </si>
  <si>
    <t xml:space="preserve">Se realizaron mesas de trabajo con el objetivo de revisar los procedimientos y ajustar los controles y demás contenido. Se realizaron mesas orientadas a informar la actualización del procedimiento de Plan de Acción, se anexa presentación general y listas de asistencia 
</t>
  </si>
  <si>
    <t xml:space="preserve">Se presenta listas de asistencia a reuniones, presentación de contexto estratégico para la formulación de la actualización del procedimiento del PAA
Las evidencias soportan la ejecución del control </t>
  </si>
  <si>
    <t>*Falta de revisión de las actividades propuestas
*Falta de conocimiento de la estrategia</t>
  </si>
  <si>
    <t>Planes operativos o de acción poco coherentes con los objetivos estratégicos del IDEAM</t>
  </si>
  <si>
    <t>*Revisión a las actividades propuestas por las áreas en  la fase de formulación</t>
  </si>
  <si>
    <t xml:space="preserve">Se verifican los riesgos de la Oficina Asesora de planeación econtrando que el riesgo 61 y 62 tienen una relación estrecha en el sentido que su objeto es el mismo y los controles definidos para su mitigacion son los mismos, por lo cual se articulan dejando únicamente al riesgo 58, el riesgo 59 se incluye y se finaliza su seguimiento </t>
  </si>
  <si>
    <t>*Realizar Talleres metodológicos para explicar la estrategia</t>
  </si>
  <si>
    <t>Tráfico de influencias</t>
  </si>
  <si>
    <t>Clientelismo
Falta de conocimiento y aplicación de los procedimientos de apropiación presupuestal y formulación del plan de acción del año  y procedimiento de formulación y seguimiento de programas, planes y proyectos 
Permitir contratación en casos de conflictos de interes, inhabilidades o incompatibilidad</t>
  </si>
  <si>
    <t xml:space="preserve">Probabilidad que se genere una influencia en la  toma de decisiones de la dirección en la asignación de recursos a determinados proyectos con el fin de recibir algún beneficio personal o beneficiar a terceros </t>
  </si>
  <si>
    <t xml:space="preserve">Actualización de los procedimientos: Apropiación presupuestal y formulación del plan de acción del año  y Procedimiento de formulación y seguimiento de programas, planes y proyectos, incluyendo especificamente la revisión de las solicitudes CDP con las actividades de plan de acción. </t>
  </si>
  <si>
    <t>Implementar los controles nuevos definidos para el riesgo de corrupción en el siguiente cuatrimestre, evidenciando avances de los mismos</t>
  </si>
  <si>
    <t xml:space="preserve">Se actualiza  el control de acuerdo a la guía de gestión de riesgos la redacción de del riesgo y sus controles, se identifican necesidades adicionales de control incluyendo el definido en la columna S. La actualización y socialización del  se realizará en el segundo cuatrimestre </t>
  </si>
  <si>
    <r>
      <rPr>
        <sz val="11"/>
        <color theme="1"/>
        <rFont val="Arial Narrow"/>
      </rPr>
      <t xml:space="preserve">Se realizaron mesas de trabajo con el objetivo de revisar los procedimientos y ajustar los controles y demás contenido.
EVIDENCIA:
</t>
    </r>
    <r>
      <rPr>
        <u/>
        <sz val="11"/>
        <color rgb="FF1155CC"/>
        <rFont val="Arial Narrow"/>
      </rPr>
      <t>https://drive.google.com/drive/folders/1Cg4ZFtmA4mOTZHVn9RDxn6ugQUtjTp-N?usp=sharing</t>
    </r>
  </si>
  <si>
    <t xml:space="preserve">Se presenta listas de asistencia a reuniones,  con el fin de verificar la actualización del procedimiento de apropiación presupuestal y formulación del plan de acción 12/05/2021, lista de asistencia procedimiento formulación y seguimiento programas planes y proyectos de fecha 27/05/2021. 
Documentos en excel con observaciones y en borrador 
Se recomienda realizar la actualización de estos procedimientos con el fin de hacer efectiva la aplicación del control  </t>
  </si>
  <si>
    <t xml:space="preserve">Monitoreo del plan anticorrupción en su componente iniciativas adicionales orientadas a los avances en la implementación del código de integridad y la estrategia de conflictos de interés </t>
  </si>
  <si>
    <t>Plan Anticorrupción componente Iniciativas adicionales</t>
  </si>
  <si>
    <t xml:space="preserve">Se realiza monitoreo al Plan anticorrupción en el cual se establece las acciones para el componente iniciativas adicionales por parte de los procesos responsables (Talento Humano, Juridica, comunicaciones, Planeación, se realiza el monitoreo y se dejan las observaciones correspondientes </t>
  </si>
  <si>
    <t xml:space="preserve">Se evidencia PAAC con el monitoreo al componente 7 iniciativas adicionales </t>
  </si>
  <si>
    <t>Servicios</t>
  </si>
  <si>
    <t>Tiempo de rezago de información en la verificación y validación de los datos generados para la toma de decisiones.</t>
  </si>
  <si>
    <t xml:space="preserve">El personal de planta no cuenta con las competencias técnicas para la validación y verificación de los datos generados, la realiza personal de contratato de prestación de servicios. </t>
  </si>
  <si>
    <t>Probabilidad que los resultados generados por el laboratorio no sean verificados y validados opotunamente.</t>
  </si>
  <si>
    <t>El líder fisicoquímico y el líder técnico validan, verifican la información y firman los registros de datos primarios.</t>
  </si>
  <si>
    <t xml:space="preserve">Coordinador de Laboratorio </t>
  </si>
  <si>
    <t xml:space="preserve">Registros de Laboratorio </t>
  </si>
  <si>
    <t xml:space="preserve">La dependencia no presenta evidencias ni monitoreo </t>
  </si>
  <si>
    <t>Deficiencias en la información suministrada a las partes interesadas</t>
  </si>
  <si>
    <t>El personal desconoce de los canales autorizados para suministrar información a las partes interesadas.</t>
  </si>
  <si>
    <t>Probabilidad de Suministro de información de calidad de agua de las muestras provenientes de la Red Básica de Monitoreo del instituto  para beneficio particular.</t>
  </si>
  <si>
    <t>El funcionario autorizado revisa las solicitudes de las partes intresadas, verifica que se  realicen por medio de los canales aurorizados y da respuesta a las mismas.</t>
  </si>
  <si>
    <t>Registros de Orfeo y canales de atención al ciudadano</t>
  </si>
  <si>
    <t>Administrativo</t>
  </si>
  <si>
    <t>Gestión de Tecnología de Información y Comunicaciones</t>
  </si>
  <si>
    <t xml:space="preserve">Desalineación entre las estrategias del negocio de la entidad con las de TI
incumplimientos de las metas, estrategias, objetivos institucionales </t>
  </si>
  <si>
    <t xml:space="preserve">Planificación estrategica que no se cumple de acuerdo a los objetivos institucionales </t>
  </si>
  <si>
    <t>Probabilidad de Afectación a la Imagen Institucional por  Incumplimiento de las estrategias y objetivos institucionales relacionados con tecnologías de la información  incumplimientos de las metas, estrategias y desalineación entre las estrategias del negocio de la entidad con las de TI</t>
  </si>
  <si>
    <t>Realización de Ejercicios de Arquitectura Empresarial en todos los dominios de la política de Gobierno Digital</t>
  </si>
  <si>
    <t xml:space="preserve">Medición de control, seguimiento periódico </t>
  </si>
  <si>
    <t>Grupo Arquitectura empresarial y seguridad de la información GAESI</t>
  </si>
  <si>
    <t>1. Realización de Ejercicios de Arquitectura Empresarial en todos los dominios de la política de Gobierno Digital
 A la fecha se adelantan estudios de mercado y alternativas para concretar la contratación de consultorías para la realización de ejercicos de arquitectura. Además se ha gestionado el apoyo con la tercerización de RENATA para tratar de realizar ejercicios de arquitectura en el contexto que se acuerde con dicho contratista. Sin embargo es importante resaltar que se debe contratar los servicos especializados en Arquitectura Empresarial, a través de una consultoría para ello, dado que el IDEAM debe madurar sus capacidades para Arquitectura Empresarial y lograr su transformación digital y organizacional para el cumplimiento de sus estrategias, objetivos, misión y alcence de su visión institucional.
 Evidencias:
 1.1. Reuniones para estudio de mercado y socialización en comite directivo.</t>
  </si>
  <si>
    <t>1. Realización de Ejercicios de Arquitectura Empresarial en todos los dominios de la política de Gobierno Digital
  A la fecha se han culminado las reuniones con las empresas consultoras expertas en servicios de Arquitectura Empresarial, las cuales han permitido:
 1. Colaborar al GAESI con la detrminación del alcance y objetivos en la ejecución de los ejercicios de Arquitectura Empresarial.
 2. Determinar las actividades que se ejecutarían en el proyecto contratado a travez de una consultoría especializada en Arquitectura Empresarial.
 3. Definir el conbtenido de la propuesta tecnico-económica que se le debe solicitar a las empresas consultoras, para lo cual se invitarán como mínimo a tres firmas especializadas para la realización y culminación del estudio de mercado.
 Para el tercer cuatrimestre, a inicios de septiembre se harán las invitaciones las cuales incluyen las actividades alcance y objetivos para la implementación de la Arquitectura Empresarial y sus ejercicios para el logro de la transformación digital del IDEAM. Así como la presentación de la propuesta con sus valores definidos de la implementación de la Arquitectura empresarial a la alta directiva del IDEAM.
 Nuevamente es importante resaltar que se debe contratar los servicos especializados en Arquitectura Empresarial, a través de una consultoría para ello, dado que el IDEAM debe madurar sus capacidades para Arquitectura Empresarial y lograr su transformación digital y organizacional para el cumplimiento de sus estrategias, objetivos, misión y alcence de su visión institucional.
  Evidencias: Ver ruta en el drive
 https://drive.google.com/drive/folders/1Cjpo9Z1Ioa7vLE-oRUslVz-nMkftK2Rj?usp=sharing</t>
  </si>
  <si>
    <t>La evidencia presentada no permite evidenciar cuales son los ejercicios que se están desarrollando de Arquitectura Empresarial en todos los dominios de la política de Gobierno Digital, dado que solo muestran pantallazos de reuniones sin ningún documento avance que soporte dicha actividad.</t>
  </si>
  <si>
    <t>Aplicación e implementación de buenas practicas basadas en estándares internacionales - EJ. ITIL</t>
  </si>
  <si>
    <t>Jefe Oficina Informática</t>
  </si>
  <si>
    <t>2. Aplicación e implementación de buenas practicas basadas en estándares internacionales - EJ. ITIL
 Mediante la tercerización IMPRETICS se han programado sesiones de capacitación de conceptosa básicos de ITIL a los funcionarios de la Oficina de Informática, para el conocimiento y aplicación de esta buena práctica de ingeniería en los proceo de gestión de esta dependencia. Sin embargo es de alta necesidad que la alta directiva del IDEAM disponga del pressupuesto para madurar la implementación de ITIL en los procesos de la Oficina de Informática para optimizar sus servicios TI y las capacidades y habilidades de los funcionarios de dicha dependencia para ser mas edicientes y eficases en la gestión de TI del IDEAM.
 Evidencias:
 2.1. Cronograma de capacitación en conceptosa básicos de ITIL para la oficna de Informática y correos relacionados</t>
  </si>
  <si>
    <r>
      <rPr>
        <sz val="11"/>
        <color rgb="FF000000"/>
        <rFont val="&quot;Arial Narrow&quot;"/>
      </rPr>
      <t xml:space="preserve">2. Aplicación e implementación de buenas practicas basadas en estándares internacionales - ITIL
 Mediante la tercerización IMPRETICS se han implementado las siguientes:
 2.1. Soporte y operación de los servicos de TI, para lo cual se hace uso de una mesa de servicios de tercer nivel.
 2.2. Instalación y ejecución de la herramienta denominada ProactivaNet con su catálogo de servicios TI y su base de conocimiento
 El GAESI ha implementado:
 2.3. CAB o comité de gestión de cambios para la ejecución del procedimiento de Gestión de cambios
  Evidencias: Ver ruta en el drive
 </t>
    </r>
    <r>
      <rPr>
        <u/>
        <sz val="11"/>
        <color rgb="FF1155CC"/>
        <rFont val="&quot;Arial Narrow&quot;"/>
      </rPr>
      <t>https://drive.google.com/drive/folders/1O8GJqR7rzFdOm-MFqc0EhMTkftiLiY9h?usp=sharing</t>
    </r>
  </si>
  <si>
    <t>presenta el procedimiento de gestión de cambios de la entidad, pero las buenas practicas de como las ITIL no son solo ese documento. Se recomienda poder mostrar cual será la documentación base con el fin de tener claro que debe ser creado o ajustado según los estándares internacionales que se basen.</t>
  </si>
  <si>
    <t>Establecer de forma adecuada el Plan Estratégico de Tecnología de Información - PETI, que contemple las necesidades de la Entidad, apalancando las estrategias de la Entidad</t>
  </si>
  <si>
    <t>3. Establecer de forma adecuada el Plan Estratégico de Tecnología de Información - PETI
 Evidencias:
 3.1. Ver imagen de documento PETI publicado en la web institucional del IDEAM. Se relacionba URL de acceso al documento en la evidencia.</t>
  </si>
  <si>
    <t>3. Establecer de forma adecuada el Plan Estratégico de Tecnología de Información - PETI
  Evidencias:
  3.1. Ver imagen de documento PETI publicado en la web institucional del IDEAM. Se relacionba URL de acceso al documento en la evidencia.
  Evidencias: Ver ruta en el drive
 https://drive.google.com/drive/folders/1MHW3BzdPmfuKkhlioOC4kl-EdUeX8yDh?usp=sharing</t>
  </si>
  <si>
    <t>Se evidencia la publicación y actualización del PETI, per se recomienda mostrar los avances de su ejecución y cumplimiento de indicadores de gestión a la fecha.</t>
  </si>
  <si>
    <t>Inadecuada implementación de la estrategia de TI con la estrategia institucional
 Falta de estandarización de procesos y Procedimientos 
 Carencia de capacidades y recursos para la gestión de TI</t>
  </si>
  <si>
    <t>Fallas en la planeacion estrategica de TI</t>
  </si>
  <si>
    <t xml:space="preserve">Probabilidad que existan fallas en la planeacion estratégico debido a la Inadecuada gestión en el cumplimiento de los niveles de servicio, acordados con el negocio para la correcta operación de los procesos críticos institucionales </t>
  </si>
  <si>
    <t>Lograr un nivel de madurez en la implementación de buenas practicas internacionales de TI - ITIL</t>
  </si>
  <si>
    <t>sesiones de capacitación de conceptosa básicos de ITIL a los funcionarios de la Oficina de Informática, para el conocimiento y aplicación de esta buena práctica de ingeniería en los proceo de gestión de esta dependencia</t>
  </si>
  <si>
    <t>1, A la fecha se han culminado las reuniones con las empresas consultoras expertas en servicios de Arquitectura Empresarial, quienes colaboraron al GAESI con:
 1.1. Determinación del alcance, estrategia, objetivos y actividades que se deben definir en la solicitud de las propuestas técnico-económicas a las firmas consultoras, para la implementación de la Arquitectura empresarial y la ejecución de los ejercicios de Arquitectura Empresarial.
 Para el tercer cuatrimestre:
 1.3. Se invitarán Se invitarán como mínimo a tres (3) firmas especializadas para la realización y culminación del estudio de mercado.
 1.4. Presentación de la propuesta con su costo definitivo para la contratación de la implementación de la Arquitectura empresarial a la alta directiva del IDEAM.
  Evidencias: Ver Imágenes de las reuniones en la ruta del drive. 
 https://drive.google.com/drive/folders/1UPkcZmWw5G2uK4OFG5-1NfKPeqfJyMYl?usp=sharing</t>
  </si>
  <si>
    <t>La evidencia presentada, no permite demostrar o identificar que avances se tienen frente al proceso de implementación dado que se encuentran en una etapa de inicial de ver propuestas de empresas consultoras. Se recomienda aplicar una herramienta de análisis de brechas con el fin de poder conocer el estado de la entidad.</t>
  </si>
  <si>
    <t>Desarrollo de Ejercicios de Arquitectura Empresarial</t>
  </si>
  <si>
    <t>estudios de mercado y alternativas para concretar la contratación de consultorías para la realización de ejercicos de arquitectura</t>
  </si>
  <si>
    <t>Grupo Arquitectura empresarial y seguridad de la información GAESI / Jefe Oficina Informática</t>
  </si>
  <si>
    <t>La tercerización IMPRETICS impartió las capacitaciones en conceptos básicos de ITIL a los funcionarios de la Oficina de Informática, para la aplicación de esta buena práctica de ingeniería en los procesos de gestión de esta dependencia. 
 Evidencias: Evidencias: Ver Imágenes de las capacitaciones en la ruta del drive. 
 https://drive.google.com/drive/folders/1usbLKIxDS-90cKNwMIHpgDKW358f8_Wf?usp=sharing</t>
  </si>
  <si>
    <t>Las evidencias presentadas, contienen la programación de charlas realizadas el 11/08/2021, pero no se muestran cuales fueron los temas tratados en dichas capacitaciones o los listados de asistencia de las mismas.</t>
  </si>
  <si>
    <t>Seguridad de la Información</t>
  </si>
  <si>
    <t>Obsolescencia Tecnológica
 Carencia de Recursos Económicos
 Carencia de Mantenimientos preventivos y correctivos
 Errores en la actualización de componentes</t>
  </si>
  <si>
    <t>Vencimiento de soporte de garantía para el mantenimiento de equipos por no contar con presupuesto para ampliar las mismas</t>
  </si>
  <si>
    <t>Posibles fallas en la plataforma de TI por degradación y afectación en los  servicios esenciales de la entidad soportados en la operación de TI.</t>
  </si>
  <si>
    <t>Crear e Implementar el Plan de Mantenimiento de Servicios Tecnológicos, y su cronograma relacionado</t>
  </si>
  <si>
    <t>1. Actualización de plan de mantenimiento de servicios tecnológicos. 
 2. Remisión al comité de dirección el cuadro de proceso desfinanciados de la oficina de informática
 3. Construcción del plan de renovación (4 meses) 
 4. Inventario de equipos a los cuales no se extiende soporte de garantía, gestión con la fábrica para realizar la renovación de infraestructura tecnológica.</t>
  </si>
  <si>
    <t>1. Crear e Implementar el Plan de Mantenimiento de Servicios Tecnológicos, y su cronograma relacionado 
 Evidencias:
 1.1. Plan de Mantenimiento de Servicios Tecnológicos vigencia 2021.</t>
  </si>
  <si>
    <t>No presento evidencias de la ejecución o cumplimiento de la actividad.</t>
  </si>
  <si>
    <t>Implementar y Ejecutar un Plan de Recuperación de Desastres, acorde a contexto real de la infraestructura tecnológica del IDEAM</t>
  </si>
  <si>
    <t>2. Implementar y Ejecutar un Plan de Recuperación de Desastres, acorde a contexto real de la infraestructura tecnológica del IDEAM: Actualmente el IDEAM tiene contratado en tercerización el servicio de DRP con IMPRETICS. Dicho servicio soporta la réplica de 22 servidores identificados como críticos del Data center principal del IDEAM. Como actividad de actualización la OI adelanta el análisis de impacto de negocio - BIA para la vigencia 2021.
 Evidencias:
 2.1. Informe de la gestión mensual del DRP.
 2.2. Informe de pruebas del DRP.
 2.3. Reuniones para la construcción del BIA con los responsables de entregar los insumos que exige el mismo.</t>
  </si>
  <si>
    <t>2. Implementar y Ejecutar un Plan de Recuperación de Desastres, acorde a contexto real de la infraestructura tecnológica del IDEAM: Actualmente el IDEAM tiene contratado en tercerización el servicio de DRP con IMPRETICS. Dicho servicio soporta la réplica de 22 servidores identificados como críticos del Data center principal del IDEAM. Como actividad de actualización la OI adelanta el análisis de impacto de negocio - BIA para la vigencia 2021.
  Evidencias:
  2.1. Informe de la gestión mensual del DRP.
  2.2. Informe de pruebas del DRP.
  2.3. Reuniones para la construcción del BIA con los responsables de entregar los insumos que exige el mismo.
 2.4 Catalogo de sistemas de informacion sobre le que se aplica el BIA
 2.5 Plan de recuperacion de desastres vigencia 2020 -2021</t>
  </si>
  <si>
    <t>Las evidencias presentadas, muestran un avance significativo frente al proceso de implementación y ejecución del Plan de Recuperación de Desastres de la entidad. Encontrado evidencias como:
 • El Informe de la gestión mensual del DRP, pendiente julio.
 • Los informes de pruebas del DRP.
 • Las reuniones para la construcción del BIA con los responsables de entregar los insumos que exige el mismo.
 • El catálogo de sistemas de información sobre el que se aplica el BIA
 • El plan de recuperación de desastres vigencia 2020 -2021</t>
  </si>
  <si>
    <t>3. Desarrollo de Ejercicios de Arquitectura Empresarial: A la fecha se adelantan estudios de mercado y alternativas para concretar la contratación de consultorías para la realización de ejercicos de arquitectura. Además se ha gestionado el apoyo con la tercerización de RENATA para tratar de realizar ejercicios de arquitectura en el contexto que se acuerde con dicho contratista.
 Evidencias:
 3.1. Reuniones para estudio de mercado y socialización en comite directivo.</t>
  </si>
  <si>
    <t>Exposición de vulnerabilidades
 Acciones Hostiles
 Ataques cibernéticos
 Carencia de recursos económicos para gestionar controles de seguridad</t>
  </si>
  <si>
    <t>Debilidades en los controles de seguridad y continuidad de sevicios en los portales web</t>
  </si>
  <si>
    <t>Probabilidad de Afectación en la reputación de la entidad por falta de disponibilidad de los servicios web  de la entidad.</t>
  </si>
  <si>
    <t>Estudio de necesidades sobre herramientas robustas para la detección y mitigación de vulnerabilidad en sistemas información, software e Infraestructura de TI</t>
  </si>
  <si>
    <t>Realizar estudio de mercado y pruebas de concepto de herramientas que permitan realizar analisis de vulnerabilidades y remediacion de las mismas</t>
  </si>
  <si>
    <t>1. Estudio de necesidades sobre herramientas robustas para la detección y mitigación de vulnerabilidad en sistemas información, software e Infraestructura de TI:
 Evidencias:
 1.1. Reuniones con consultores para estudio de mercado para adquirir herramientas de detección y mitigación de vulnerabilidad.</t>
  </si>
  <si>
    <t>1. Estudio de necesidades sobre herramientas robustas para la detección y mitigación de vulnerabilidad en sistemas información, software e Infraestructura de TI:
  Evidencias:
  1.1. Reuniones con consultores para estudio de mercado para adquirir herramientas de detección y mitigación de vulnerabilidad.</t>
  </si>
  <si>
    <t>La evidencia presentada, contiene las presentaciones de las diferentes empresas consultoras sobre herramientas para la mitigación y detección de vulnerabilidades. Pero a la fecha no se tiene definido cual seria la herramienta que se utilizara.</t>
  </si>
  <si>
    <t>Adquisición de certificados de seguridad para los portales web TLS</t>
  </si>
  <si>
    <t>Adquirir certificados digitales para el 100% de los sitios web del IDEAM</t>
  </si>
  <si>
    <t>Jefe Oficina Informatica / Coordinador Infraestructura y Comunicaciones</t>
  </si>
  <si>
    <t>2. Adquisición de certificados de seguridad para los portales web TLS 
 Evidencias:
 2.1. Contrato de adquisición de certificados TLS para diferentes portales del Ideam.</t>
  </si>
  <si>
    <t>Crear e implementar la base de conocimientos</t>
  </si>
  <si>
    <t>Crear y alimentar la base de conocimientos por parte de los especialistas y mesa de servicios</t>
  </si>
  <si>
    <t>Jefe Oficina Informatica</t>
  </si>
  <si>
    <t>3.Crear e implementar la base de conocimientos
 Evidencias:
 3.1. Archivo en excel de base de conocimiento de proactivanet.</t>
  </si>
  <si>
    <t>Presento evidencias de capacitaciones relacionadas con RFC, Proactivanet y Wordflow. Pero no se cuenta con una evidencia que permita determinar el nivel de apropiación de los participantes.</t>
  </si>
  <si>
    <t>Fortalecer alianzas estratégicas con organismos nacionales de seguridad informática y ciberseguridad</t>
  </si>
  <si>
    <t>Realizar alianzas estrategicas con el sector, CSIRT Nacionales y Regionales, Policia y entes que permitan la colaboracion en areas de ciberseguridad</t>
  </si>
  <si>
    <t>4. Fortalecer alianzas estratégicas con organismos nacionales de seguridad informática y ciberseguridad
 Evidencias:
 4.1. asisatencia al EVENTO LXVII Reunión de infraestructura crítica para implementar MISP.Organizado por CSIRT Colombia.</t>
  </si>
  <si>
    <t>4. Fortalecer alianzas estratégicas con organismos nacionales de seguridad informática y ciberseguridad
  Evidencias:
 4.1. Reunion CCOCI sector ambiente
 4.2. Boletines CSIRT Gobierno</t>
  </si>
  <si>
    <t>De las reuniones realizadas y los boletines que compartes estos grupos de interés, las evidencias presentadas no muestran como la entidad esta utilizando estos conocimientos para robustecer o fortalecer la infraestructura de la entidad.</t>
  </si>
  <si>
    <t>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t>
  </si>
  <si>
    <t>Inadecuada custodia y preservación de la información Física</t>
  </si>
  <si>
    <t>Probbabilidad de que se genere Daño y/o pérdida de información física de la entidad</t>
  </si>
  <si>
    <t>Controles de acceso físico - nuevos alcances a las políticas de seguridad</t>
  </si>
  <si>
    <t>Implementacion de controles de acceso fisicos, mantenimiento seguridad fisica e implementacion de bitacoras digitales</t>
  </si>
  <si>
    <t>Grupo Tecnologia y Comunicaciones / Jefe Ofician Informatica</t>
  </si>
  <si>
    <t>1. Controles de acceso físico - nuevos alcances a las políticas de seguridad:
 Evidencias:
 1.1. Imágen de la realización comité de gestión y desempeño institucional donde se aprueba la nueva política de seguridad digital del IDEAM.</t>
  </si>
  <si>
    <t>1. Controles de acceso físico - nuevos alcances a las políticas de seguridad:
  Evidencias:
  1.1. Acta de la realización comité de gestión y desempeño institucional donde se aprueba la nueva política de seguridad digital del IDEAM.
 1.2 Manual de politicas de seguridad de la informacion para el IDEAM actualizado</t>
  </si>
  <si>
    <t>No se encontró evidencia de los avances realizados durante los meses de mayo, junio y julio dado que solo se encuentra la nueva resolución 0371 sobre la política de seguridad, una reunión del comité institucional de marzo y la actualización del manual de políticas en mayo.</t>
  </si>
  <si>
    <t>Clasificación de la información - Creación de procedimientos</t>
  </si>
  <si>
    <t>Creacion e implementacion de procedimientos respectoa custodia de informacion y activos fisicos</t>
  </si>
  <si>
    <t>Grupo Tecnologia y Comunicaciones / Jefe Oficina Informatica</t>
  </si>
  <si>
    <t>2. Clasificación de la información - Creación de procedimientos
 La creación de este procedimiento debe ser crado por el grupo de gestión documental del IDEAM bajo los lineamientos de la nueva política de seguridad digital del IDEAM, en lo previsto en la Página 8 título POLITICA DE GESTIÓN DE ACTIVOS.
 Evidencias
 2.1. Ver documento de política digital aprobada, en la Página 8 título POLITICA DE GESTIÓN DE ACTIVOS.</t>
  </si>
  <si>
    <t>2. Clasificación de la información - Creación de procedimientos
  La creación de este procedimiento debe ser crado por el grupo de gestión documental del IDEAM bajo los lineamientos de la nueva política de seguridad digital del IDEAM, en lo previsto en la Página 8 título POLITICA DE GESTIÓN DE ACTIVOS.
  Evidencias
  2.1. Ver documento de política digital aprobada, en la Página 8 título POLITICA DE GESTIÓN DE ACTIVOS.
 2.2. Proceso actualizacion del documento clasificacion e inventario de activos de informacion</t>
  </si>
  <si>
    <t>La actividad hace referencia a la creación o actualización de un procedimiento de activos de información, no se encontró el procedimiento pero si un instructivo de inventario y clasificación de activos de información.</t>
  </si>
  <si>
    <t>Entrenamiento y sensibilización SGSI orientados a los servidores públicos</t>
  </si>
  <si>
    <t>Plan de entrenamiento a funcionarios y contratistas, campañas de informacion sobre el SGSI</t>
  </si>
  <si>
    <t>3. Entrenamiento y sensibilización SGSI orientados a los servidores públicos:
 Definición del plan de capacitación para la vigencia 2021 sobre el SGSI para los funcionarios del IDEAM. En cual se implementará y ejecutará en los posteriores cuatrimestres.
 Evidencias
 3.1. Ver documento PLANTILLAS_USO_APROPIACIÓN_SGSI.</t>
  </si>
  <si>
    <t>3. Entrenamiento y sensibilización SGSI orientados a los servidores públicos:
  Definición del plan de capacitación para la vigencia 2021 sobre el SGSI para los funcionarios del IDEAM. En cual se implementará y ejecutará en los posteriores cuatrimestres.
  Evidencias
  3.1. Ver documento PLANTILLAS_USO_APROPIACIÓN_SGSI.</t>
  </si>
  <si>
    <t>Se encontraron evidencias de capacitación realizadas, pero no se cuenta con listados de asistencia del personal que participo en dicha actividad.</t>
  </si>
  <si>
    <t>Plan de Conservación y Preservación</t>
  </si>
  <si>
    <t>Creacion e implementacion Plan de Conservación y Preservación</t>
  </si>
  <si>
    <t>4. Plan de Conservación y Preservación:
 En los posteriores cuatrimestres se retomará reuniones con el Coordinador del Grupo de Gestión Documental y Centro de Documentación, Correspondencia y Archivo del IDEAM para validar la construcción de dichos planes.
 Evidencias:
 Ninguna - N/A</t>
  </si>
  <si>
    <t>En el tercer cuatrimestre se retomará la reunión con el Coordinador del Grupo de Gestión Documental y Centro de Documentación, Correspondencia y Archivo del IDEAM para validar la construcción de dichos planes.</t>
  </si>
  <si>
    <t>Proliferación de malware
 Fallas en la plataforma de TI
 Ataques de ransomware 
 Ataques de Phising
 Descuido por parte de los colaboradores 
 Personal mal intencionado
 Sabotajes internos y externos</t>
  </si>
  <si>
    <t>Inadecuada custodia y preservación de la información Digital</t>
  </si>
  <si>
    <t>Probabilidad de tener Daño, Fuga y/o pérdida de información digital</t>
  </si>
  <si>
    <t>Políticas para el control del uso de medios de almacenamiento externos</t>
  </si>
  <si>
    <t>Aplicar la politica de SGSI y el manual de politicas y generar politica sobre medios de almacenamiento externo</t>
  </si>
  <si>
    <t>Grupo de Tecnologia y Comunicaciones / Grupo Arquitectura empresarial y seguridad de la información GAESI / Jefe Oficina Informática</t>
  </si>
  <si>
    <t>1. Políticas para el control del uso de medios de almacenamiento externos:
 Evidencias:
 1.1. Ver documento de política digital aprobada, en la Página 8 título POLITICA DE GESTIÓN DE ACTIVOS y Página 12 ALMACENAMIENTO Y RESPALDO.</t>
  </si>
  <si>
    <t>1. Políticas para el control del uso de medios de almacenamiento externos:
  Evidencias:
  1.1. Ver documento de política digital aprobada, en la Página 8 título POLITICA DE GESTIÓN DE ACTIVOS y Página 12 ALMACENAMIENTO Y RESPALDO.</t>
  </si>
  <si>
    <t>El documento presentado de la resolución contiene lineamiento para el control del uso de medios de almacenamiento externos.</t>
  </si>
  <si>
    <t>Control de transferencia de información digital institucional</t>
  </si>
  <si>
    <t>Aplicar controles sobre el transito de informacion en la nube e informacion en las instalaciones del IDEAM, realizar auditorias al area Comunicaciones</t>
  </si>
  <si>
    <t>2. Control de transferencia de información digital institucional 
 Evidencias:
 2.1. Ver documento Manual de políticas Página 36 CRIPTOGRAFÍA y Páginas 57 y 58 TRANSFERENCIA DE LA INFORMACIÓN .</t>
  </si>
  <si>
    <t>2. Control de transferencia de información digital institucional 
  Evidencias:
  2.1. Ver documento Manual de políticas Página 36 CRIPTOGRAFÍA y Páginas 57 y 58 TRANSFERENCIA DE LA INFORMACIÓN .</t>
  </si>
  <si>
    <t>El documento presentado del manual de políticas contiene lineamientos para realizar transferencias de información en la entidad.</t>
  </si>
  <si>
    <t>Activar e implementar las funcionalidades de auditoria de los motores de bases de datos para el control transaccionalidad de la información almacenada en estos</t>
  </si>
  <si>
    <t>Activar e implementar las funcionalidades de auditoria de los motores de bases de datos para el control transaccionalidad de la información</t>
  </si>
  <si>
    <t>3. Activar e implementar las funcionalidades de auditoria de los motores de bases de datos para el control transaccionalidad de la información almacenada en estos:
 Realización de reunión de auditoría el 78 de junio de 2021 a partir de las 8:00 am a 10.00 am para ejecutar auditoría al administrador de la base de datos del IDEAM parac determinar la existencia o no de funcionalidades de auditoria de los motores de bases de datos para el control de su transaccionalidad. 
 Evidencias:
 3.1. ver evidencia de la reunión programada.</t>
  </si>
  <si>
    <t>3. Activar e implementar las funcionalidades de auditoria de los motores de bases de datos para el control transaccionalidad de la información almacenada en estos:
  Realización de reunión de auditoría el 7 de junio de 2021 a partir de las 8:00 am a 10.00 am para ejecutar auditoría al administrador de la base de datos del IDEAM para determinar la existencia o no de funcionalidades de auditoria de los motores de bases de datos para el control de su transaccionalidad. 
  Evidencias:
  3.1. Actas de las 3 sesiones realizadas con el especialista de bases de datos Mauricio Daza con el fin de evidenciar las tablas de auditoria y registro de logs</t>
  </si>
  <si>
    <t>Las evidencias presentadas son de reuniones realizadas, pero no se encuentran documentación o soportes de la implementación de las auditorias a las base de datos.</t>
  </si>
  <si>
    <t>Implementación de herramientas DLP - Data Los Prevención</t>
  </si>
  <si>
    <t>Analisis de mercado pruebas de concepto eimplementacion de la herramienta de DLP</t>
  </si>
  <si>
    <t>4. Implementación de herramientas DLP - Data Los Prevención
 En los posteriores cuatrimestres de la vigencia 2021 se realizará estudios de mercado para la factibilidad de adquirir esta herrameinta por parte del IDEAM.
 Evidencias:
 Ninguna - N/A</t>
  </si>
  <si>
    <t>4. Implementación de herramientas DLP - Data Los Prevención
  Durante la vigencia 2021 se han realizado estudios de mercado para la factibilidad de adquirir esta herrameinta por parte del IDEAM.
  Evidencias:
 4.1 Presentacion de proveedores de herramientas de seguridad</t>
  </si>
  <si>
    <t>La evidencia presentada muestra una ruta, a la cual no se tiene acceso.</t>
  </si>
  <si>
    <t>Proceso de generación y restauración de Backups</t>
  </si>
  <si>
    <t>Actualizacion proceso de resplado y resturacion copias de seguridad, pruebas de restauracion y auditorias al proceso</t>
  </si>
  <si>
    <t>5. Proceso de generación y restauración de Backups
 Generación del plan de mejoramiento para backups y levantamiento del riesgo paraherramientas y procesos de backup.
 Evidencias:
 5.1. Ver documento denominado C-EM-F005 FORMULACION PLAN DE MEJORAMIENTO COPIAS DE SEGUIRDAD</t>
  </si>
  <si>
    <t>5. Proceso de generación y restauración de Backups
  Generación del plan de mejoramiento para backups y levantamiento del riesgo para herramientas y procesos de backup.
  Evidencias:
  5.1. Ver documento denominado C-EM-F005 FORMULACION PLAN DE MEJORAMIENTO COPIAS DE SEGUIRDAD</t>
  </si>
  <si>
    <t>Las evidencias presentadas es un informe del mes de enero, no se cuenta con seguimiento para los demás meses.</t>
  </si>
  <si>
    <t>Indisponibilidad de las instalaciones 
 Colisión aérea
 Incendio
 Asonadas
 Vandalismo
 Ataques cibernéticos
 daños en la infraestructura de TI</t>
  </si>
  <si>
    <t>Afectacion sobre la Infraestructura Tecnologica del IDEAM</t>
  </si>
  <si>
    <t>Probabilidad de tener una Falla total o parcial en la operación de los servicios institucionales críticos.</t>
  </si>
  <si>
    <t>Actualización de las estrategias de continuidad de negocio establecidas en el Plan de Recuperación de Desastres</t>
  </si>
  <si>
    <t>1. Actualización de las estrategias de continuidad de negocio establecidas en el Plan de Recuperación de Desastres:
 Ver sección de acftividades ejecutadas y novedadaes en cada informe mensual del DRP, en las cuales se describe las estrategías y novedades tomadas respecto a la gestión de replicación, capacidad y disponibilidad del DRP.
 Evidencias:
 1.1. Informes de DRP de los meses de Enero, Febbrero y Marzo de 2021.</t>
  </si>
  <si>
    <t>1. Actualización de las estrategias de continuidad de negocio establecidas en el Plan de Recuperación de Desastres:
  Ver sección de acftividades ejecutadas y novedadaes en cada informe mensual del DRP, en las cuales se describe las estrategías y novedades tomadas respecto a la gestión de replicación, capacidad y disponibilidad del DRP.
  Evidencias:
  1.1. Informes de DRP de los meses de Enero, Febbrero, Marzo, Abril, Mayo, Junio de 2021.</t>
  </si>
  <si>
    <t>No se cuenta con un documento que soporte las estrategias de continuidad del negocio, los documentos presentados son informes de gestión del DRP desde diciembre a junio.</t>
  </si>
  <si>
    <t>Ejecución de pruebas con escenarios de falla reales</t>
  </si>
  <si>
    <t>Grupo Arquitectura empresarial y seguridad de la información GAESI / Jefe Oficina Informática / Proveedor DRP</t>
  </si>
  <si>
    <t>2. Ejecución de pruebas con escenarios de falla reales:
 Ver informes de pruebas del DHIME y del servicio Orfeo.
 Evidencias: 
 2.1. Iformes de pruebas del DHIME y y del servicio Orfeo.</t>
  </si>
  <si>
    <t>2. Ejecución de pruebas con escenarios de falla reales:
  Ver informes de pruebas del DHIME y del servicio Orfeo.
  Evidencias: 
  2.1. Iformes de pruebas del DHIME y y del servicio Orfeo.</t>
  </si>
  <si>
    <t>Las evidencias presentadas son formatos de control de los cambios realizados a la plataforma. Se recomienda elaborar un documento o informe sobre cada de las pruebas ejecutadas, además de presentar un plan de las posibles pruebas que se ejecuten.</t>
  </si>
  <si>
    <t>Actualización del BIA - Análisis de Impacto de Negocio</t>
  </si>
  <si>
    <t>3. Actualización del BIA - Análisis de Impacto de Negocio:
  Actualmente la Oficina de Informática a través del GAESI adelanta el análisis de impacto de negocio - BIA para la vigencia 2021.
 Evidencias:
 3.1. Reuniones para la construcción del BIA con los responsables de entregar los insumos que exige el mismo.</t>
  </si>
  <si>
    <t>3. Actualización del BIA - Análisis de Impacto de Negocio:
  Actualmente la Oficina de Informática a través del GAESI adelanta el análisis de impacto de negocio - BIA para la vigencia 2021.
  Evidencias:
  3.1. Reuniones para la construcción del BIA con los responsables de entregar los insumos que exige el mismo.</t>
  </si>
  <si>
    <t>Gestión de Cooperación y Asuntos Internacionales</t>
  </si>
  <si>
    <t xml:space="preserve">*Desconocimiento de los documentos base asociados a las actividades y mecanismos acordados.
*Cambio de personal encargado del seguimiento y la gestión de las actividades y mecanismos acordados.
*Personal insuficiente de acuerdo con las cargas laborales para atender las acuerdos con los diferentes actores internacionales.
</t>
  </si>
  <si>
    <t>Inadeacuada actualización de la información relacionada con las actividades a cargo del personal en un servidor compartido para el seguimiento de la información.</t>
  </si>
  <si>
    <t>Posible incumplimiento de acuerdos suscritos por medio de instrumentos de cooperación internacional debido a la falta de seguimiento que evidencie las gestiones adelantadas para promover la misión del Instituto con alcance internacional.</t>
  </si>
  <si>
    <t xml:space="preserve">*El asesor de Cooperación y Asuntos Internacionales participa en comités directivos y/o técnicos, y reuniones de alto nivel, dejando evidencia en actas de reunión. </t>
  </si>
  <si>
    <r>
      <rPr>
        <sz val="11"/>
        <color rgb="FF000000"/>
        <rFont val="&quot;Arial Narrow&quot;, Arial"/>
      </rPr>
      <t>Realiza de manera</t>
    </r>
    <r>
      <rPr>
        <sz val="11"/>
        <color rgb="FF000000"/>
        <rFont val="&quot;Arial Narrow&quot;, Arial"/>
      </rPr>
      <t xml:space="preserve"> semestral, </t>
    </r>
    <r>
      <rPr>
        <sz val="11"/>
        <color rgb="FF000000"/>
        <rFont val="&quot;Arial Narrow&quot;, Arial"/>
      </rPr>
      <t>las reuniones que se establecen en el control.</t>
    </r>
  </si>
  <si>
    <t>Asesor de cooperación y asuntos internacionales</t>
  </si>
  <si>
    <t>Semestral</t>
  </si>
  <si>
    <r>
      <rPr>
        <sz val="11"/>
        <color rgb="FF000000"/>
        <rFont val="&quot;Arial Narrow&quot;, Arial"/>
      </rPr>
      <t xml:space="preserve">Se incluye el presente como un nuevo riesgo, en el cual se actualiza el control, y su plan de acción, y se comparten las evidencias en la carpeta compartida dispuesta para el equipo de Cooperación y Asuntos Internacionales en la cual se evidencia la participación en 4 comités de alto nivel:  </t>
    </r>
    <r>
      <rPr>
        <u/>
        <sz val="11"/>
        <color rgb="FF1155CC"/>
        <rFont val="&quot;Arial Narrow&quot;, Arial"/>
      </rPr>
      <t>https://drive.google.com/drive/folders/14bmdWGcjLlhR0FssTqK1szndt93FCx9r?usp=sharing</t>
    </r>
    <r>
      <rPr>
        <sz val="11"/>
        <color rgb="FF000000"/>
        <rFont val="&quot;Arial Narrow&quot;, Arial"/>
      </rPr>
      <t xml:space="preserve"> </t>
    </r>
  </si>
  <si>
    <r>
      <rPr>
        <sz val="11"/>
        <color theme="1"/>
        <rFont val="Arial Narrow"/>
      </rPr>
      <t xml:space="preserve">Se ha tenido participación en reuniones técnicas y de alto nivel con el fin de realizar seguimiento y contar con la debida articulación para el cumplimiento de los compromisos en los cuales el ideam cuente con un papel relevante en los proyectos y acuerdos de cooperación Internacional: 
</t>
    </r>
    <r>
      <rPr>
        <u/>
        <sz val="11"/>
        <color rgb="FF1155CC"/>
        <rFont val="Arial Narrow"/>
      </rPr>
      <t>https://drive.google.com/drive/u/1/folders/1o-Fk0LXPwFWRo6_3Ab0xWq9mkcgrv6ej</t>
    </r>
  </si>
  <si>
    <t xml:space="preserve">La dependencia de cooperación y asuntos internacionales remite Acta Comité Técnico Extraordinario - 09 Proyecto “Mojana Clima y Vida” Junio 23 de 2021cuyo objeto es Presentar las propuestas técnicas y financieras para avanzar en la ejecución de los componentes de restauración y sistemas productivos: i) Corporación Paisajes Rurales para adelantar actividades de restauración, ii) Corporación Tiempos de Vida para la formación en extensionismo e implementación de agroecosistemas y iii) Universidad de Sucre para la implementación de sistemas de riego en los agroecosistemas.
Acta de fecha 15 de Julio 2021 Acta de Comité Directivo Nacional Colombia – CDNC - Proyecto Binacional del Fondo de Adaptación, en la cual se evidencia participación Andres Felipe Marmolejo 
Acta de reunión Segundo Comité Técnico Operativo TEFOS Pilar II Fortalecimiento del Estado de Derecho Ambiental  21/05/2021
De igual manera presenta Matriz de seguimiento de proyectos de Cooperación y Asuntos Internacionales, esta matriz incluye la relación del contratista o responsable, la modalidad de cooperación, año de inicio, nombre del proyecto, objetivo del proyecto, entidad ejecutora, estado del proyecto, inicio de proyecto, componentes, presupuesto ejecutado, áreas responsables, responsable Ideam, ruta en M. En la siguiente hoja se encuentra el reporte mes a mes de los proyectos por contratista con sus avances 
Los soportes y documentos aportados soportan la ejecución del control por parte de la dependencia 
</t>
  </si>
  <si>
    <t>*El asesor de Cooperación y Asuntos Internacionales realiza seguimiento a la base de información de proyectos por medio del formato de "seguimiento de proyectos de cooperación y asuntos internacionales".</t>
  </si>
  <si>
    <t xml:space="preserve">Realiza de manera semestral, la actualización de información de la matriz formato de seguimiento de proyectos de cooperación y asuntos internacionales.  </t>
  </si>
  <si>
    <r>
      <rPr>
        <sz val="11"/>
        <color rgb="FF000000"/>
        <rFont val="&quot;Arial Narrow&quot;, Arial"/>
      </rPr>
      <t xml:space="preserve">Se incluye el presente como un nuevo riesgo, en cual se realiza una mejora al control del seguimiento de proyectos de cooperación y asuntos internacionales, actualizando la información que se consolida, y el seguimiento requerido por parte del equipo de Cooperación y Asuntos Internacionales. Esta actualización va en línea con los esfuerzos del Ministerio de Ambiente y Desarrollo Sostenible con el fin de generar uniformidad en los reportes y consolidados de información en materia de cooperación de los actores del SINA.
La nueva versión que se implementará y diligenciará para el segundo cuatrimestre y cuyo reporte de cambio se realiza a planeación se puede encontrar en: 
</t>
    </r>
    <r>
      <rPr>
        <u/>
        <sz val="11"/>
        <color rgb="FF1155CC"/>
        <rFont val="&quot;Arial Narrow&quot;, Arial"/>
      </rPr>
      <t>https://drive.google.com/drive/folders/1_iMtCrNK-YOFrGsCR7jQIXFe85556dmN?usp=shari</t>
    </r>
    <r>
      <rPr>
        <sz val="11"/>
        <color rgb="FF000000"/>
        <rFont val="&quot;Arial Narrow&quot;, Arial"/>
      </rPr>
      <t xml:space="preserve">ng </t>
    </r>
  </si>
  <si>
    <r>
      <rPr>
        <sz val="11"/>
        <color theme="1"/>
        <rFont val="Arial Narrow"/>
      </rPr>
      <t xml:space="preserve">Se diseña y envía para codificación bajo el SGI la nueva versión de la matriz de "Seguimiento de proyectos de cooperación y asuntos internacionales", a la cual se le asigna el código E-RI-F007.
Se realiza la actualización de la información relacionada con los proyectos y se reportan los avances y/o actividades desarrollados para cada proyecto de manera mensual. A la fecha se encuentra completa la información hasta julio, y en algunos casos se reporta agosto siendo este aún el mes en curso.
Esta herramienta mitiga el posible incumplimiento de acuerdos suscritos por medio de instrumentos de cooperación internacional debido a la falta de seguimiento toda vez que se hace un monitoreo mensual a los proyectos y sus respectivos compromisos.
La matrriz se puede encontrar en el siguiente vínculo: </t>
    </r>
    <r>
      <rPr>
        <u/>
        <sz val="11"/>
        <color rgb="FF1155CC"/>
        <rFont val="Arial Narrow"/>
      </rPr>
      <t>https://docs.google.com/spreadsheets/d/1SMqjUD9_UFdqnlbEyIGCUVR5eQouvqBu/edit?rtpof=true</t>
    </r>
  </si>
  <si>
    <t xml:space="preserve"> Se presenta  el documento  E-RI-F007 Matriz de seguimiento de proyectos de Cooperación y Asuntos Internacionales, esta matriz incluye la relación del contratista o responsable, la modalidad de cooperación, año de inicio, nombre del proyecto, objetivo del proyecto, entidad ejecutora, estado del proyecto, inicio de proyecto, componentes, presupuesto ejecutado, áreas responsables, responsable Ideam, ruta en M. En la siguiente hoja se encuentra el reporte mes a mes de los proyectos por contratista, la clasificación del proyecto/acuerdo, el nombre del proyecto y el segumiento mes a mes  con sus avances </t>
  </si>
  <si>
    <t>*Mala imagen del Instituto.
*Pérdida de la memoria Institucional.
*Influencia de terceras personas para la vinculación del personal.
*Intereses personales para favorecer un tercero.
*Reprocesos de actividades y desgaste administrativo.</t>
  </si>
  <si>
    <t>Influencia de servidores públicos para favorecer a terceros con recursos de cooperación internacional ofrecidos al Ideam.</t>
  </si>
  <si>
    <t>Probabilidad de que en el ofrecimiento de nuevas propuestas a convocatorias de financiación internacional se manipule el interés de cooperación de un actor internacional para beneficiar a un tercero.</t>
  </si>
  <si>
    <t>*El asesor de Cooperación y Asuntos Internacionales realiza seguimiento a la base de información de instrumentos de cooperación internacional por medio del formato de "Instrumentos de cooperación internacional"</t>
  </si>
  <si>
    <t>Realiza de manera semestral, la actualización de información del formato de instrumentos de cooperación internacional.</t>
  </si>
  <si>
    <t xml:space="preserve">Semestral </t>
  </si>
  <si>
    <r>
      <rPr>
        <sz val="11"/>
        <color rgb="FF000000"/>
        <rFont val="&quot;Arial Narrow&quot;, Arial"/>
      </rPr>
      <t xml:space="preserve">Con el fin de mitigar el presente riesgo de "Inadecuado registro de la información y documentación asociada a los intrumentos de cooperación suscritos por la entidad", se ha diseñado un nuevo formato que permite hacer seguimiento a los instrumentos de cooperación suscritos. 
Este formato surge como una mejora de acuerdo con los procesos de calidad, y está en proceso de revisión por parte de la Oficina Asesora de Planeación para su implementación.
El formato propuesto puede ser encontrado en el siguiente vínculo:
</t>
    </r>
    <r>
      <rPr>
        <u/>
        <sz val="11"/>
        <color rgb="FF000000"/>
        <rFont val="&quot;Arial Narrow&quot;, Arial"/>
      </rPr>
      <t>https://drive.google.com/drive/folders/1My5cUV2PqjT1sUyCBzc1UmwalM7PCW0y?usp=sharing</t>
    </r>
  </si>
  <si>
    <r>
      <rPr>
        <sz val="11"/>
        <color theme="1"/>
        <rFont val="Arial Narrow"/>
      </rPr>
      <t xml:space="preserve">Se diseña y envía para codificación bajo el SGI la nueva versión de la matriz de "Instrumentos de cooperación internacional", a la cual se le asigna el código E-RI-F009.
Se realiza la actualización de los instrumentos suscritos durante el año 2021, siendo estos un instrumento.
Esta matriz permite observar los instrumentos suscritos, y para este caso vigentes, de tal manera que haya un control adecuado a la firma de instrumentos y sea posible hacerle un seguimiento transparente mitigando una posible manipulación de interés de cooperación de un actor internacional para beneficiar a un tercero. 
La matriz se puede encontrar en el siguiente vínculo:
</t>
    </r>
    <r>
      <rPr>
        <u/>
        <sz val="11"/>
        <color rgb="FF1155CC"/>
        <rFont val="Arial Narrow"/>
      </rPr>
      <t>https://docs.google.com/spreadsheets/d/1kWxYMZYaihpz22365e5iKII9WTuHmCgp/edit?usp=sharing&amp;ouid=102608422029062426999&amp;rtpof=true&amp;sd=true</t>
    </r>
  </si>
  <si>
    <t xml:space="preserve">Se realiza verificación al formato E-RI-F009 Instrumentos de cooperación internacional, del 31/05/2021, el cual relaciona el país, año, temáticas,numero de acuerdo, titulode istrumento, objeto, fecha entrada en vigor, fecha de terminación, duración, estado, canal de cooperación, contrato aportes. En este formato se relaciona un registro corespondiente al año 2021 describe la tematica del acuerdo y su objeto 
 Se presenta  el documento  E-RI-F007 Matriz de seguimiento de proyectos de Cooperación y Asuntos Internacionales, esta matriz incluye la relación del contratista o responsable, la modalidad de cooperación, año de inicio, nombre del proyecto, objetivo del proyecto, entidad ejecutora, estado del proyecto, inicio de proyecto, componentes, presupuesto ejecutado, áreas responsables, responsable Ideam, ruta en M. En la siguiente hoja se encuentra el reporte mes a mes de los proyectos por contratista, la clasificación del proyecto/acuerdo, el nombre del proyecto y el segumiento mes a mes  con sus avances 
Los soportes y documentos aportados soportan la ejecución del control por parte de la dependencia </t>
  </si>
  <si>
    <r>
      <rPr>
        <sz val="11"/>
        <color rgb="FF000000"/>
        <rFont val="&quot;Arial Narrow&quot;, Arial"/>
      </rPr>
      <t xml:space="preserve">Se incluye el presente riesgo, en cual se realiza una mejora al control, actualizando la información que se consolida, y el seguimiento requerido por parte del equipo de Cooperación y Asuntos Internacionales. Esta actualización va en línea con los esfuerzos del Ministerio de Ambiente y Desarrollo Sostenible con el fin de generar uniformidad en los reportes y consolidados de información en materia de cooperación de los actores del SINA.
La nueva versión que se implementará y diligenciará para el segundo cuatrimestre y cuyo reporte de cambio se realiza a planeación se puede encontrar en: 
</t>
    </r>
    <r>
      <rPr>
        <u/>
        <sz val="11"/>
        <color rgb="FF000000"/>
        <rFont val="&quot;Arial Narrow&quot;, Arial"/>
      </rPr>
      <t>https://drive.google.com/drive/folders/1fF7tjTNwWjEKE3SXEbLjOrnH6X7YXNlY?usp=sharing</t>
    </r>
  </si>
  <si>
    <r>
      <rPr>
        <sz val="11"/>
        <color theme="1"/>
        <rFont val="Arial Narrow"/>
      </rPr>
      <t xml:space="preserve">Se diseña y envía para codificación bajo el SGI la nueva versión de la matriz de "Seguimiento de proyectos de cooperación y asuntos internacionales", a la cual se le asigna el código E-RI-F007.
Se realiza la actualización de la información relacionada con los proyectos y se reportan los avances y/o actividades desarrollados para cada proyecto de manera mensual. A la fecha se encuentra completa la información hasta julio, y en algunos casos se reporta agosto siendo este aún el mes en curso.
Esta herramienta mitiga la posible manipulación de interés de cooperación de un actor internacional para beneficiar a un tercero toda vez que se hace un monitoreo mensual a los proyectos y sus respectivos compromisos así como un seguimiento transparente a las acciones vigentes.
La matrriz se puede encontrar en el siguiente vínculo: </t>
    </r>
    <r>
      <rPr>
        <u/>
        <sz val="11"/>
        <color rgb="FF1155CC"/>
        <rFont val="Arial Narrow"/>
      </rPr>
      <t>https://docs.google.com/spreadsheets/d/1SMqjUD9_UFdqnlbEyIGCUVR5eQouvqBu/edit?rtpof=true</t>
    </r>
  </si>
  <si>
    <t xml:space="preserve"> Se presenta  el documento  E-RI-F007 Matriz de seguimiento de proyectos de Cooperación y Asuntos Internacionales, esta matriz incluye la relación del contratista o responsable, la modalidad de cooperación, año de inicio, nombre del proyecto, objetivo del proyecto, entidad ejecutora, estado del proyecto, inicio de proyecto, componentes, presupuesto ejecutado, áreas responsables, responsable Ideam, ruta en M. En la siguiente hoja se encuentra el reporte mes a mes de los proyectos por contratista, la clasificación del proyecto/acuerdo, el nombre del proyecto y el segumiento mes a mes  con sus avances</t>
  </si>
  <si>
    <t>* Insuficentes herramientras digitales en caso de daño en los servidores de acceso compartido del Ideam.
*Desconocimiento de uso y herramientas de google y/u Orfeo. 
*Manipuación de documentos sin autorización previa del asesor de cooperación y asuntos internacionales.
*Falta de desactivación de cuentas asociadas a personal desvinculado de la entidad.</t>
  </si>
  <si>
    <t xml:space="preserve">Inadecuado registro de la información y documentación asociada a los intrumentos de cooperación suscritos por la entidad. </t>
  </si>
  <si>
    <t>Posible pérdida de información y/o documentos que evidencien las gestiones adelantadas para la suscripción de instrumentos de cooperación con el fin de impulsar la misión del Ideam a nivel internacional.</t>
  </si>
  <si>
    <r>
      <rPr>
        <sz val="11"/>
        <color rgb="FF000000"/>
        <rFont val="Arial"/>
      </rPr>
      <t xml:space="preserve">*El asesor de Cooperación y Asuntos Internacionales realiza seguimiento a la base de información de instrumentos de cooperación internacional por medio del formato de  </t>
    </r>
    <r>
      <rPr>
        <i/>
        <sz val="11"/>
        <color rgb="FF000000"/>
        <rFont val="Arial"/>
      </rPr>
      <t xml:space="preserve">"Instrumentos de cooperación internacional"  </t>
    </r>
  </si>
  <si>
    <r>
      <rPr>
        <sz val="11"/>
        <color rgb="FF000000"/>
        <rFont val="&quot;Arial Narrow&quot;, Arial"/>
      </rPr>
      <t xml:space="preserve">Con el fin de mitigar el presente riesgo de "Inadecuado registro de la información y documentación asociada a los intrumentos de cooperación suscritos por la entidad", se ha diseñado un nuevo formato que permite hacer seguimiento a los instrumentos de cooperación suscritos. 
Este formato surge como una mejora de acuerdo con los procesos de calidad, y está en proceso de revisión por parte de la Oficina Asesora de Planeación para su implementación.
El formato propuesto puede ser encontrado en el siguiente vínculo:
</t>
    </r>
    <r>
      <rPr>
        <u/>
        <sz val="11"/>
        <color rgb="FF000000"/>
        <rFont val="&quot;Arial Narrow&quot;, Arial"/>
      </rPr>
      <t>https://drive.google.com/drive/folders/1ozlmWiRHagKAJR-DDaN0FcZYqzSBVQZ5?usp=shar</t>
    </r>
    <r>
      <rPr>
        <sz val="11"/>
        <color rgb="FF000000"/>
        <rFont val="&quot;Arial Narrow&quot;, Arial"/>
      </rPr>
      <t xml:space="preserve">ing </t>
    </r>
  </si>
  <si>
    <t>"Se diseña y envía para codificación bajo el SGI la nueva versión de la matriz de ""Instrumentos de cooperación internacional"", a la cual se le asigna el código E-RI-F009.
Se realiza la actualización de los instrumentos suscritos durante el año 2021, siendo estos un instrumento.
Esta matriz permite observar los instrumentos suscritos, y para este caso vigentes, de tal manera que haya un control adecuado a la firma de instrumentos y sea posible hacerle un seguimiento transparente mitigando una posible pérdida de información y/o documentos que evidencien las gestiones adelantadas para la suscripción de instrumentos de cooperación con el fin de impulsar la misión del Ideam a nivel internacional.
La matriz se puede encontrar en el siguiente vínculo:
https://docs.google.com/spreadsheets/d/1kWxYMZYaihpz22365e5iKII9WTuHmCgp/edit?usp=sharing&amp;ouid=102608422029062426999&amp;rtpof=true&amp;sd=true"</t>
  </si>
  <si>
    <r>
      <rPr>
        <sz val="11"/>
        <color theme="1"/>
        <rFont val="Arial Narrow"/>
      </rPr>
      <t xml:space="preserve">Se realiza verificación al formato E-RI-F009 Instrumentos de cooperación internacional, del 31/05/2021, el cual relaciona el país, año, temáticas,numero de acuerdo, titulode istrumento, objeto, fecha entrada en vigor, fecha de terminación, duración, estado, canal de cooperación, contrato aportes. En este formato se relaciona un registro corespondiente al año 2021 describe la tematica del acuerdo y su objeto 
 Se presenta  el documento  E-RI-F007 Matriz de seguimiento de proyectos de Cooperación y Asuntos Internacionales, esta matriz incluye la relación del contratista o responsable, la modalidad de cooperación, año de inicio, nombre del proyecto, objetivo del proyecto, entidad ejecutora, estado del proyecto, inicio de proyecto, componentes, presupuesto ejecutado, áreas responsables, responsable Ideam, ruta en M. En la siguiente hoja se encuentra el reporte mes a mes de los proyectos por contratista, la clasificación del proyecto/acuerdo, el nombre del proyecto y el segumiento mes a mes  con sus avances
Los soportes y documentos aportados soportan la ejecución del control </t>
    </r>
    <r>
      <rPr>
        <i/>
        <sz val="11"/>
        <color theme="1"/>
        <rFont val="Arial Narrow"/>
      </rPr>
      <t>El asesor de Cooperación y Asuntos Internacionales realiza seguimiento a la base de información de instrumentos de cooperación internacional por medio del formato de  "Instrumentos de cooperación internacional</t>
    </r>
    <r>
      <rPr>
        <sz val="11"/>
        <color theme="1"/>
        <rFont val="Arial Narrow"/>
      </rPr>
      <t xml:space="preserve">"  por parte de la dependencia </t>
    </r>
  </si>
  <si>
    <t>El asesor de Cooperación y Asuntos Internacionales realiza la actualización de los activos de información y los remite a la Oficina de Informática.</t>
  </si>
  <si>
    <t>Realizar la actualización de los activos de información de manera anual y remitirlos a la oficina de informática.</t>
  </si>
  <si>
    <t>Anual</t>
  </si>
  <si>
    <r>
      <rPr>
        <sz val="11"/>
        <color rgb="FF000000"/>
        <rFont val="&quot;Arial Narrow&quot;, Arial"/>
      </rPr>
      <t xml:space="preserve">El 24 de marzo de 2021 se remitió por medio de correo electrónico al profesional especializado de la Oficina de Informática, Eduardo Emilio Ramírez, la actualización de los activos de información de acuerdo con la solicitud realizada.
Las evidencias de la matriz actualizada y del correo de remisión pueden ser encontradas en el siguiente vínculo: </t>
    </r>
    <r>
      <rPr>
        <sz val="11"/>
        <color rgb="FF000000"/>
        <rFont val="&quot;Arial Narrow&quot;, Arial"/>
      </rPr>
      <t xml:space="preserve">
</t>
    </r>
    <r>
      <rPr>
        <u/>
        <sz val="11"/>
        <color rgb="FF000000"/>
        <rFont val="&quot;Arial Narrow&quot;, Arial"/>
      </rPr>
      <t>https://drive.google.com/drive/folders/1DzUM7atnKC_NeIbAmOR8G_jym5N5TMmN?usp=shari</t>
    </r>
    <r>
      <rPr>
        <sz val="11"/>
        <color rgb="FF000000"/>
        <rFont val="&quot;Arial Narrow&quot;, Arial"/>
      </rPr>
      <t xml:space="preserve">ng </t>
    </r>
  </si>
  <si>
    <t xml:space="preserve">El 24 de marzo de 2021 se remitió por medio de correo electrónico al profesional especializado de la Oficina de Informática, Eduardo Emilio Ramírez, la actualización de los activos de información de acuerdo con la solicitud realizada.
Las evidencias de la matriz actualizada y del correo de remisión pueden ser encontradas en el siguiente vínculo: 
https://drive.google.com/drive/folders/1DzUM7atnKC_NeIbAmOR8G_jym5N5TMmN?usp=sharing </t>
  </si>
  <si>
    <t xml:space="preserve">La dependencia remite carpeta activos de información en la cual se relaciona correo electrónico de fecha 24 de Marzo 2021 en el cual remite el ejercicio con subsecciones diligenciadas de activos de información. También se anexa el formato de inventarios de información fecha 23/03/2021
</t>
  </si>
  <si>
    <t>Incumplimiento frente a los tiempos de respuesta de las PQRS</t>
  </si>
  <si>
    <t>* Debilidad en los controles y seguimiento de PQRs, por parte de las subdirecciones.
* Asignación de trámite de atención a PRQs en tiempos próximos a su vencimiento.</t>
  </si>
  <si>
    <t>Probabilidad de pérdida de credibilidad del instituto, inicio de acciones disciplinarias por parte de los entes de control y posibles tutelas, además de hallazgos por parte de control interno debido al incumplimiento de los tiempos de respuesta de las PQRs, en las Subdirecciones del IDEAM.</t>
  </si>
  <si>
    <t>Seguimiento quincenal a las PQRS por medio de formato predeterminado, verificando evidencia de respuesta a las PQRs en cada subdirección, llamado matriz semáforo  e informe mensual sobre el estado del seguimiento . 
Evidencia: Matriz Semáforo de seguimiento a PQRS. En esta, y una vez atención al ciudadano remite el recordatorio sobre respuesta y cercanía al vencimiento, se procede a realizar el seguimiento para que la respuesta o prórroga se emita dentro de los términos establecidos. 
https://drive.google.com/file/d/1fmf4tyWKxNgIs2jKe4aaC3Fda9snDABW/view?usp=sharing</t>
  </si>
  <si>
    <t>Realizar el seguimiento correspondiente a la Matriz Semáforo PQRS de la Subdirección y capacitar al personal en el manejo de Orfeo para dar respuesta y gestión  a las mismas.</t>
  </si>
  <si>
    <t xml:space="preserve">Profesional del área
Subdirección de Estudios Ambientales </t>
  </si>
  <si>
    <t xml:space="preserve">1/1/2021
Semanal
</t>
  </si>
  <si>
    <t>Se reporta seguimiento quincenal de las PQRS (matriz excel) e informes remitidos a la Subdirectora (correo electrónico).
Link: Carpeta Riesgo 76 / Subdirección ECOSISTEMAS / Seguimiento quincenal PQRS (https://drive.google.com/drive/u/0/folders/1PJM5jo54nihYWq1GY6X2Rve03Kf64Zwt)
Se realiza el seguimiento a las PQRS de la Subdirección por medio de la Matriz Semáforo. Última actualización 14-04-2021</t>
  </si>
  <si>
    <r>
      <rPr>
        <sz val="11"/>
        <color theme="1"/>
        <rFont val="Arial Narrow"/>
      </rPr>
      <t>"Hidrología: Se realizó seguimiento a las PQRS asignadas a la Subdirección con el uso de la Matriz semaforo. Evidencia:
 Matriz semaforo para los meses de abril, mayo, Junio y Juilo/2021 e informe mensual seguimiento de las PQRS pendientes y atendidas para los meses de abril, mayo y Junio/2021 - Evidencia: Control 1. Seguimiento PQRS."
Reporte Ecosistemas:
Se presenta matriz de seguimiento a PQRS de la Subdirección de Ecosistemas, correpsondiente al periodo abril-ajulio 2021. Se presentan correos remitidos a la Subdirectora y Coordinadores, por parte del Secretario, como punto de control de PQRS; en dichos correos se remite la matriz de seguimiento con las respectivas alertas y se describen las novedades correpsondientes.
Reporte  :
Se realizó solicitud de capacitación sobre trámite oportuno de PQRS al Grupo Atención al Cuidadano. Dicha capacitación fue realizada el día 11-06-2021 a funcionarios y contratistas de la Subdirección de Ecosistemas.
Evidencias:</t>
    </r>
    <r>
      <rPr>
        <sz val="11"/>
        <color rgb="FF000000"/>
        <rFont val="Arial Narrow"/>
      </rPr>
      <t xml:space="preserve"> </t>
    </r>
    <r>
      <rPr>
        <u/>
        <sz val="11"/>
        <color rgb="FF1155CC"/>
        <rFont val="Arial Narrow"/>
      </rPr>
      <t>https://drive.google.com/drive/u/1/folders/1UZNnU_HPXCxE07G5KuLPEGNpSuA5wuY7</t>
    </r>
    <r>
      <rPr>
        <sz val="11"/>
        <color theme="1"/>
        <rFont val="Arial Narrow"/>
      </rPr>
      <t xml:space="preserve">
Se anexa plan de mejora formulado con el fin de fortalecer el control y seguimiento a PQRS de la Subdirección de Ecosisitemas.
Evidencia</t>
    </r>
    <r>
      <rPr>
        <sz val="11"/>
        <color rgb="FF000000"/>
        <rFont val="Arial Narrow"/>
      </rPr>
      <t xml:space="preserve">s: </t>
    </r>
    <r>
      <rPr>
        <u/>
        <sz val="11"/>
        <color rgb="FF1155CC"/>
        <rFont val="Arial Narrow"/>
      </rPr>
      <t xml:space="preserve">https://drive.google.com/drive/u/1/folders/1J2WF7-9MhAIqIpT7Ko6t3cNy_IBpU1_6
</t>
    </r>
    <r>
      <rPr>
        <sz val="11"/>
        <color theme="1"/>
        <rFont val="Arial Narrow"/>
      </rPr>
      <t>Subdiección de estudios ambientales: En el mes de agosto, se da inicio a la modificación de la Matriz semáforo para el reporte de las PQRS. Se realiza una modificación de forma en la matriz excel, para dar alertas sobre los tiempos de respuesta en las PQRS aociadas a la Subdirección de Estudios Ambientales. Como actividad pendiente, se tiene la socialización e implementación del mismo instrumento, la cual se tiene prevsta para los meses de agosto y septiembre del presente año.
Respecto a las PQRS contestadas por fuera de tiempo, la Subdirección de Estudios Ambientales, se encuentra en la formulación y aplicación de un Plan de Mejoramiento para corregir las causas de dicha falencia (5 PQRS contestadas por fuera de tiempo). El PM tiene previsto ser desarrollado desde el mes de agosto hasta octubre de 2021</t>
    </r>
  </si>
  <si>
    <t xml:space="preserve">Subdirección Meteorología. Presenta matriz semáforo, no se encuentran datos completos de respuesta  a 74 requerimientos. 
Subdirección  Hidrología: Presenta matriz semáforo de los meses Abril, Mayo, Junio y Julio. En la hoja 2 se presenta el resumen de las PQRS a tiempo fuera de tiempo y total.
En Abril 11 fuera de Tiempo, Mayo 11 fuera de tiempo, en Junio 1 fuera de tiempo, en Julio 5 fuera de tiempo. En el consolidado de radicados se relacionan el mes, requerimiento, entidad, producto al cual se refiere el requerimiento, se identifica el semáforo y las fechas de recibo de requerimiento y fecha de respuesta, observaciones con respecto a las respuestas. 
De igual manera se presentan informes de seguimiento mensual con el resultado de las PQRS atendidas.
Subdirección Estudios Ambientales: Presenta matriz, el cual no se identifica el semáforo, se identifica que desde Marzo a Junio 2 de las PQRS no se les ha dado respuesta en el tiempo establecido. Se toma como acción de mejora por parte de la subdirección el cambio del formato a partir de Agosto de tal manera que se evidencie el semáforo. Sin embargo en el formato adjunto se muestra que la totalidad de PQRS se encuentran retrasadas. 
Subdirección Ecosistemas: Se presenta matriz PQRS el cual incluye fecha de asignación, radicad, fecha, asunto, y semaforo, en el cual se relaciona la fecha de vencimiento de acuerdo a la columna observaciones se dio respuesta a 8 requerimientos fuera de tiempo. 
De igual manera la subdirección presenta Seguimiento PQRS, del periodo comprendido entre el 28 de junio y el 08 de julio, fecha 9 de Julio;  Reporte control PQRS General Ecosistemas del 21 al 28 de junio fecha 28 Junio 2021 y seguimiento control PQRS del 13 ABR al 19 ABR de 2021, fecha 20 Abril 2021. 
La subdirección de Ecosistemas reporta formato C-EM-F005 Plan de mejoramiento por hallazgo  Inoportunidad en los tiempos de respuesta a las solicitudes presentadas por los usuarios. 
Es importante que se tomen acciones correctivas con respecto a las PQRS no atendidas a tiempo, ya que a pesar que se han ejecutado controles,  la probabilidad de materiaizacion del riesgo se mantiene y puede aumentarse al identificar que los controles no son efectivos.  En varias subdirecciones se han contratado personas cuyo objeto contractual se orienta al manejo de las PQRS sin embargo no se evidencia la disminución de requerimientos con respuesta fuera de tiempo 
</t>
  </si>
  <si>
    <t>Realizar un (1) taller o capacitación a responsables de los trámites de PQRs en el proceso de GCI. Evidencia: La capacitación se encuentra en proceso de preparación, teniendo en cuenta que la totalidad del personal contratado en la Subdirección, inicio labores contractuales a inicio del mes de abril.</t>
  </si>
  <si>
    <t>Realizar capacitación a los responsables de los trámites de PQRS</t>
  </si>
  <si>
    <t>La evidencia se presentará en el siguiente Cuatrimestre.</t>
  </si>
  <si>
    <t xml:space="preserve">Subdirección Meteorología: Como parte de las acciones del Plan de Mejoramiento de la auditoria N° INPQRS-2021- 24 se realizará capacitación por parte del gruo de Atención al ciudadano a los Coordinadores en temas relacionados con los tiempos de respuesta, cargues a ORFEO e importania del cumplimiento en la respuesta oportuna de las PQRS..
Durante el II cuatrimestre de 2021 se realizaron seis (6) capacitaciónes sobre normatividad de PQRS de las cuales Tres(3) se realizaron en el mes de abril, una (1) en mayo, una (1)en junio y una (1) en el mes de julio.  </t>
  </si>
  <si>
    <t>El proceso aporta listas de asistencia a 7 espacios de capacitación con fechas: 
1. 29/06/2021 tema Participación Ciudadana, numero de asistentes: 34
2. Tema: Protocolos y Fortalecimiento del Servicio al Ciudadano, Trámite oportuno a PQRSD - PIC - 2021. Fecha 29/04/2021, 26 participantes 
3. Tema: Protocolos y Fortalecimiento del Servicio al Ciudadano, Trámite oportuno a PQRSD - PIC - 2021 Fecha 28/04/2021, 20 participantes 
4. Tema Capacitación PQRS - Integrantes Grupo de servicio al ciudadano  Fecha 12/04/2021 8 participantes
5. Tema: Protocolos y Fortalecimiento del Servicio al Ciudadano, Trámite oportuno a PQRSD - PIC - 2021 Fecha 11/06/2021 26 participantes 
6. Tema: Protocolos y Fortalecimiento del Servicio al Ciudadano, Trámite oportuno a PQRSD - PIC - 2021 Fecha 7/05/2021 32 Participantes
7. Tema: Socializacion procedimiento PQRS gestión documental fECHA 6/07/2021 18 Participantes
Reiteración - Convocatoria - Capacitación, Protocolos y Fortalecimiento del Servicio al Ciudadano, Trámite oportuno a PQRSD - PIC - 2021.Fecha 26 de Abril 2021
Corrreo electrónico solicitando capacitación en PQRS la cual de acuerdo al calendario se realizó el 18 de Agosto 2021
Estas evidencias permiten verificar la aplicación del control y su eficacia</t>
  </si>
  <si>
    <t>Gestionar recursos para la contratación de  personal de apoyo para la atención de PQRs</t>
  </si>
  <si>
    <t xml:space="preserve">Verificar los documentos para solicitud de contratación </t>
  </si>
  <si>
    <t xml:space="preserve">1. Se solicitó a la Oficina Asesora Jurídica del instituto la elaboración de minuta para el contrato de Prestación de Servicio Profesional del personal de apoyo a la Subdirección en atención a PQRs. Evidencia: Archivo comprimido - Un (1) memorando, un (1) formato estudio previo, una (1) Minuta Contrato No. 113, una (1) Póliza de Cumplimiento y un (1) documento de aprobación de poliza a nombre del profesional contratista Raúl Niño. Evidencia: Control 3. Contrato_Profesional </t>
  </si>
  <si>
    <r>
      <rPr>
        <sz val="11"/>
        <color theme="1"/>
        <rFont val="Arial Narrow"/>
      </rPr>
      <t xml:space="preserve">La subdirección de meteorología remite como soporte a la ejecución del control para el riesgo "Probabilidad de pérdida de credibilidad del instituto, inicio de acciones disciplinarias por parte de los entes de control y posibles tutelas, además de hallazgos por parte de control interno debido al incumplimiento de los tiempos de respuesta de las PQRs, en las Subdirecciones del IDEAM." Contrato de prestación de servicios Jhoan Suarez cuyo objeto es: Prestar los servicios profesionales para adelantar las actividades tecnicas previas a la elaboración de las certificaciones del estado del tiempo y del clima y para la atención de PQRS, así como prestar el apoyo en los procesos de aseguramiento de la calidad de las variables meteorológicas y seguimiento del banco de Datos.
De igual manera se encuentra el contrato de Erika Stephanie Tocuacuyo objeto es:  Prestar los servicios profesionales a la subdireccion de meteorología para compilar los datos e información necesaria para la atención y solución a las PQRS requeridas al instituto en el proceso de meteorología 
La subdirección de Hidrología presenta proceso de contratación de Raul NIño 113 de 2021, cuyo objeto es: Prestar los servicios profesionales para analizar, evaluar, validar la calidad de la información hidrológica procesar y publicar en el sistema de informacion hidrológica oficial del Ideam (DHIME), las series de niveles, caudales, y sedimentos del año 2020 y elaborar las certificaciones hidrológicas y PQRS solicitadas a la Subdirección de Hidrología. 
</t>
    </r>
    <r>
      <rPr>
        <sz val="11"/>
        <color rgb="FFFF0000"/>
        <rFont val="Arial Narrow"/>
      </rPr>
      <t xml:space="preserve">
</t>
    </r>
    <r>
      <rPr>
        <sz val="11"/>
        <color theme="1"/>
        <rFont val="Arial Narrow"/>
      </rPr>
      <t>Es importante demostrar que en el análisis de causas por las cuales se mantiene la respuesta fuera de tiempo a las PQRS incluye la efectividad en la contratación y de que manera las personas que apoyan este proceso llevan un seguimiento para que no se presenten mas vencimientos</t>
    </r>
    <r>
      <rPr>
        <sz val="11"/>
        <color rgb="FFFF0000"/>
        <rFont val="Arial Narrow"/>
      </rPr>
      <t xml:space="preserve"> </t>
    </r>
  </si>
  <si>
    <t>Generación de Datos e Información Hidrometeorológica y Ambiental para la Toma de Decisiones</t>
  </si>
  <si>
    <t xml:space="preserve">
* Fallas en el seguimiento a los tiempos oportunos para dar respuesta a las PQRS
* Asignación de la PQRS a la Subdirección encargada en tiempos próximos a su vencimiento</t>
  </si>
  <si>
    <t>*Varias respuestas de PQR dependen de la solución de problemas de las plataformas por parte de la Oficina de Informática del Ideam, lo que genera alta demanda en soporte.</t>
  </si>
  <si>
    <t>Incumplimiento en los tiempos establecidos para dar respuesta a las PQRS en las Subdirecciones del IDEAM</t>
  </si>
  <si>
    <r>
      <rPr>
        <sz val="11"/>
        <color rgb="FFEFEFEF"/>
        <rFont val="&quot;Arial Narrow&quot;, Arial"/>
      </rPr>
      <t xml:space="preserve">* Hacer seguimiento periódico a la atención oportuna a las PQRS a través del formato denominado matriz semáforo </t>
    </r>
    <r>
      <rPr>
        <b/>
        <sz val="11"/>
        <color rgb="FFEFEFEF"/>
        <rFont val="&quot;Arial Narrow&quot;, Arial"/>
      </rPr>
      <t>Evidencia:</t>
    </r>
    <r>
      <rPr>
        <sz val="11"/>
        <color rgb="FFEFEFEF"/>
        <rFont val="&quot;Arial Narrow&quot;, Arial"/>
      </rPr>
      <t xml:space="preserve"> Matriz Semáforo de seguimiento a PQRS. En esta, y una vez atención al ciudadano remite el recordatorio sobre respuesta y cercanía al vencimiento, se procede a realizar el seguimiento para que la respuesta o prórroga se emita dentro de los términos establecidos. </t>
    </r>
    <r>
      <rPr>
        <u/>
        <sz val="11"/>
        <color rgb="FFEFEFEF"/>
        <rFont val="&quot;Arial Narrow&quot;, Arial"/>
      </rPr>
      <t>https://drive.google.com/file/d/1fmf4tyWKxNgIs2jKe4aaC3Fda9snDABW/view?usp=sharing</t>
    </r>
  </si>
  <si>
    <t xml:space="preserve">Realizar el seguimiento correspondiente a la Matriz Semáforo PQRS de la Subdirección y capacitar al personal en el manejo de Orfeo para dar respuesta y gestión  a las mismas.
</t>
  </si>
  <si>
    <t>Subdirección de Estudios Ambientales - Transversal</t>
  </si>
  <si>
    <t>30/1/2021 - Monitoreo Matriz Semáfoto PQRS</t>
  </si>
  <si>
    <t>Semanal</t>
  </si>
  <si>
    <t>Riesgo Finalizado  ya que se fusiona con el riesgo 76, ya que se orientan a los mismos controles y causas de riesgos</t>
  </si>
  <si>
    <r>
      <rPr>
        <sz val="11"/>
        <color rgb="FFEFEFEF"/>
        <rFont val="&quot;Arial Narrow&quot;, Arial"/>
      </rPr>
      <t xml:space="preserve">* Capacitar al personal encargado de dar respuesta y seguimiento a los requerimientos en aspectos relacionados con los tiempos de respuesta a las PQRS. </t>
    </r>
    <r>
      <rPr>
        <b/>
        <sz val="11"/>
        <color rgb="FFEFEFEF"/>
        <rFont val="&quot;Arial Narrow&quot;, Arial"/>
      </rPr>
      <t>Evidencia:</t>
    </r>
    <r>
      <rPr>
        <sz val="11"/>
        <color rgb="FFEFEFEF"/>
        <rFont val="&quot;Arial Narrow&quot;, Arial"/>
      </rPr>
      <t xml:space="preserve"> La capacitación se encuentra en proceso de preparación, teniendo en cuenta que la totalidad del personal contratado en la Subdirección, inicio labores contractuales a inicio del mes de abril.</t>
    </r>
  </si>
  <si>
    <r>
      <rPr>
        <sz val="11"/>
        <color rgb="FFEFEFEF"/>
        <rFont val="Arial"/>
      </rPr>
      <t xml:space="preserve">* Capacitar al personal encargado de dar respuesta y seguimiento a los requerimientos en aspectos relacionados con los tiempos de respuesta a las PQRS. 
</t>
    </r>
    <r>
      <rPr>
        <b/>
        <sz val="11"/>
        <color rgb="FFEFEFEF"/>
        <rFont val="Arial"/>
      </rPr>
      <t>Evidencia:</t>
    </r>
    <r>
      <rPr>
        <sz val="11"/>
        <color rgb="FFEFEFEF"/>
        <rFont val="Arial"/>
      </rPr>
      <t xml:space="preserve"> La capacitación se encuentra en proceso de preparación, teniendo en cuenta que la totalidad del personal contratado en la Subdirección, inicio labores contractuales a inicio del mes de abril.</t>
    </r>
  </si>
  <si>
    <t>* Falta de conocimiento de las normas en materia ambiental</t>
  </si>
  <si>
    <t>* Falta de revisión y seguimiento periódico de la matriz legal, falta de aplicacion y seguimiento al plan anual de trabajo</t>
  </si>
  <si>
    <t xml:space="preserve">Probabilidad de generar Incumplimiento de requisitos legales en el Sistema de Gestión de Calidad y el Sistema de Gestión Ambiental aplicables a la Entidad </t>
  </si>
  <si>
    <t>* Definir Manual para contratistas del IDEAM el cual establezca los requisitos a cumplir en temas de gestión ambiental para los servicios y productos entregados por terceros</t>
  </si>
  <si>
    <t xml:space="preserve">Definir los parámetros a tener en cuenta para el levantamiento del manual para contratistas del Ideam </t>
  </si>
  <si>
    <t>Jefe de la OAP</t>
  </si>
  <si>
    <t>Se realizan reuniones en el 2020 para conocer los aspectos e impactos que tienen las áreas operativas y se establece borrador del manual de contratistas del SIG, el documento se encuentra actualmente en borrador para revisión por parte de Gestión administrativa y de la oficina Asesora Jurídica</t>
  </si>
  <si>
    <t xml:space="preserve">Se actualiza el procedimiento de gestión de contratistas, se remite a la Oficina Asesora Juridica para su revisión, posteriormente se sostiene una reunión con el Jefe de la oficina Asesora Juridica quien realiza observaciones al documento y recomienda llevarlo al comité de contratación, en esta reunión se establece que el documento será un anexo al manual de contratación. Se aplican las modificaciones al documento y se remite para aprobación del Jefe de la OAP para que sea llevado al comite de contratación </t>
  </si>
  <si>
    <t xml:space="preserve">Se presenta correo electrónico en el  cual se comparte el documento de manual de contratistas con la oficina asesora Jurídica, posterior envio de documento al Jefe de la OAP y asi mismo al comité de contratación para revisión y aprobación 
Se anexa el documento de Manual de contratistas . 
El soporte es acorde con lo definido en el control </t>
  </si>
  <si>
    <t>* Actualización, seguimiento y evaluación a la matriz de requisitos legales</t>
  </si>
  <si>
    <t>Actualización de la matriz de requisitos legales</t>
  </si>
  <si>
    <t xml:space="preserve">Se actualiza la matriz de requisitos legales, la cual se publica en el mapa de procesos SGI sistema de gestión ambiental, la cual  establece los principales requisitos legales aplicables a la entidad en materia ambiental en el marco del diseño del SGA del Ideam. </t>
  </si>
  <si>
    <t>Se realiza evaluación de requisitos legales de la Matriz legal de gestión ambiental  en el mes de Mayo 2021, describiendo el soporte que permite evidenciar el cumplimiento por parte del Idean 
De igual manera se realizan capacitacion y socializacion del procedimeinto de Plan integral de manejo de residuos solidos, como parte de cumplimiento legal solicitado por la SDA</t>
  </si>
  <si>
    <t>Matriz de requisitos legales con la evaluación en Mayo 2021</t>
  </si>
  <si>
    <t>* Inspecciones y auditorías internas para verificar el grado de cumplimiento ambiental</t>
  </si>
  <si>
    <t>Presentar auditorias  verificando el grado de cumplimiento del SGA</t>
  </si>
  <si>
    <t>Se defne en el cronograma de auditorias del SGI que se realizará auditoria al SGA en el mes de Junio 2021</t>
  </si>
  <si>
    <t xml:space="preserve">Realización de inspecciones de verificacion de cumplimiento de requisitos legales en las áreas operativas mediante reuniones virtuales, de igual manera se realiza inspección presencial en la sede de la calle 42, se genera informe de inspección  y se tiene reunión con el coordinador de Almacén y con el lider SST para informar sobre las mejoras a realizar 
Se genera informe de inspecciones a áreas operativas.  </t>
  </si>
  <si>
    <t>Se presenta formato de inspecciones ambientales e informes de las mismas en las sedes del Ideam. 
Importante realizar plan de accion o plan de mejoramiento en respuesta a los hallazgos identificados por las inspecciones</t>
  </si>
  <si>
    <t>Seguridad Digital</t>
  </si>
  <si>
    <t>Sanciones para la entidad por parte de entes de control por no cumplir con las fechas establecidas para cierres Contables</t>
  </si>
  <si>
    <t>Incumplimiento en entrega de información a Grupo de Contabilidad para Cierres Contables por falla en el aplicativo MAI</t>
  </si>
  <si>
    <t xml:space="preserve">Probabilidad de generación de sanciones a la Entidad al no hacer cierres contables en fechas establecidas, por caída del sistema que soporta el software de almacén. </t>
  </si>
  <si>
    <t>Se busca a través de la oficina de Informatica, Incluir en el Plan de Impacto de Negocios que se esta construyendo el aplicativo de Almacén dentro de los procesos criticos que entren en el Centro de Datos Alternos o si se puede buscar alguna opción en la nube.</t>
  </si>
  <si>
    <t>Realizar gestión para generar alternativas que mitiguen el riesgo informatico</t>
  </si>
  <si>
    <t>Oficina de Informatica y Grupo de Manejo y Control de Almacén de Inventarios.</t>
  </si>
  <si>
    <t>Se estan definiendo los controles para el riesgo cuyas evidencias se entregarán en el próximo cuatrimestre</t>
  </si>
  <si>
    <t>Se envian las evidencias de las reuniones realizadas con el fin de adelantar el análisis de impacto de negocio, el catálogo de sistemas de información actualizada por el grupo de sistemas de información y la matriz de riesgos donde se contempla como riesgo la falla o degradación de los servicios institucionales</t>
  </si>
  <si>
    <t xml:space="preserve">Al revisar las evidencias relacionadas por parte de Almacén se identifica matriz de riesgos de la oficina informatica con los riesgos relacionados con la falla de servicios institucionales, 5 citaciones de la oficina de informática 
Almacen anexa catálogo de sistemas de información en el cual se encuentra el SIS-29 nombre SIS-MAI que es el Sistema de  almacén donde se registran las actividades de Dirección, Recepción, Registro, clasificación y distribución de los elementos que la entidad requiere para su normal funcionamiento, es importante incorporar la totalidad de los bienes para ejercer sobre ellos vigilancia y control efectivo.
El control puede fortalecerse para evidenciar la gestión desde almacén en la administración y control del riesgo, actualmente se identifican ejercicios de informática, sin embargo se puede fortalecer con la presencia y seguimiento de almacén. No se identifica la gestión del riesgo ya que las evidencias aportadas no contemplan las actividades realizadas o gestionadas por almacén </t>
  </si>
  <si>
    <t>Generación de datos e información hidrometeorológica y ambiental para la toma de decisiones
(Operaciones Estadísticas)</t>
  </si>
  <si>
    <t>Incumplimiento de la generación de datos para la operación BMG (Balance de Masa Glaciar).</t>
  </si>
  <si>
    <t xml:space="preserve">1. Personal profesional y/o técnico insuficiente para labores de campo.
2. Hurto o daño de equipos y sensores.
3. Pérdida de datos de campo tomados análogamente e información del procesamiento.
4. Imposibilidad de ejecutar monitoreo glaciar por causas externas (alta actividad volcánica, condiciones meteorológicas, orden público, inaccesibilidad por vía terrestre, daños mecánicos en vehículos, y/o inaccesibilidad por decisión y soberanía de población local).
</t>
  </si>
  <si>
    <t>Probabilidad de incumplimiento en la generación de datos e información de la operación estadística Balance de Masa Glaciar, debido a factores de disponibilidad presupuestal y/o condiciones ambientales y sociales que afectan la toma de datos en campo.</t>
  </si>
  <si>
    <t>Planeación, gestión y/o ejecución eficiente de recursos para realizar el mantenimiento preventivo y/o correctivo de los equipos de monitoreo glaciar y/o contratación de personal de monitoreo glaciar para oficina y en campo.</t>
  </si>
  <si>
    <t>Realizar la planeación, gestión y ejecución de recursos para el monitoreo glaciar.</t>
  </si>
  <si>
    <t>N,A</t>
  </si>
  <si>
    <r>
      <rPr>
        <sz val="11"/>
        <color theme="1"/>
        <rFont val="Arial Narrow"/>
      </rPr>
      <t xml:space="preserve">Reporte Ecosistemas:
En el periodo se realizó la contratación de un profesional en el área estadística, con el fin de apoyar la operación estadística Balance de masa glaciar. 
Adicionalmente, se está realizando la gestión para la Adquisición  de insumos para la operación de Dron y un equipo de perforación de hielo y nieve para la instalación de sensores de ablación glaciar, con el fin de obtener datos para el cálculo del indicador ambiental institucional Balance de Masa Glaciar (radicado en ORFEO No. 20215000002993).
Evidencias:
</t>
    </r>
    <r>
      <rPr>
        <u/>
        <sz val="11"/>
        <color rgb="FF1155CC"/>
        <rFont val="Arial Narrow"/>
      </rPr>
      <t>https://drive.google.com/drive/u/1/folders/1IKrbBeiwTk17VJXPje2103ExpPzG0dmD</t>
    </r>
  </si>
  <si>
    <t>La subdireccion presenta como evidencia de la aplicación del control Formato de estudio previo de minima cuantia cuyo objeto es: Adquisición  de insumos para la operación de Dron y un equipo de perforación de hielo y nieve para la instalación de sensores de ablación glaciar, con el fin de obtener datos para el cálculo del indicador ambiental institucional Balance de Masa Glaciar.</t>
  </si>
  <si>
    <t>Realizar copias de seguridad de datos de campo tomados análogamente e información del procesamiento.</t>
  </si>
  <si>
    <t>Realizar copias de seguridad de datos tomados en campo</t>
  </si>
  <si>
    <t>Líder temático</t>
  </si>
  <si>
    <r>
      <rPr>
        <sz val="11"/>
        <color theme="1"/>
        <rFont val="Arial Narrow"/>
      </rPr>
      <t>Reporte Ecosistemas:</t>
    </r>
    <r>
      <rPr>
        <sz val="11"/>
        <color theme="1"/>
        <rFont val="Arial Narrow"/>
      </rPr>
      <t xml:space="preserve">
Se anexan copias de seguridad de datos de campo tomados análogamente e información del procesamiento estadístico BMG. 
</t>
    </r>
    <r>
      <rPr>
        <sz val="11"/>
        <color theme="1"/>
        <rFont val="Arial Narrow"/>
      </rPr>
      <t>Evidencias:</t>
    </r>
    <r>
      <rPr>
        <sz val="11"/>
        <color theme="1"/>
        <rFont val="Arial Narrow"/>
      </rPr>
      <t xml:space="preserve">
Se anexa evidencia mediante envío de enlace a copia de seguridad en drive institucional del Grupo de Monitoreo de Ecosistemas de Alta Montaña.</t>
    </r>
  </si>
  <si>
    <t>Presenta como evidencia de la ejecución del control 3,  tres carpetas una llamada Balance de masa glaciar, la cual contiene el manual reglas de valiadación y consistencia de la operación estadística balance masa glaciar aprobado el 25/05/2021 en versión 1,  este documento tiene como objetivo "Construir las reglas de validación y consistencia de los datos en la operación estadística Balance de masa
glaciar, que permitan aumentar la confiabilidad y validez de los resultados de dicha operación estadística". Presenta adicionalmente carpeta base de datos conejeras en el cual se identifica bitacora de campo y los formatos para la recolección de datos e información del balance de masa glaciar. firmados y aprobados. Estos mismos formatos se presentan para El hongo,  PNN Cocuy, y fotos de las tomas realizadas.  
Se presenta Otra carpeta llamada mapa de coberturas en el cual se encuentra el documento MAPA NACIONAL DE COBERTURAS DE LA TIERRA, ESCALA 1:100.000, PERIODO 2018  el cual se encuentra en borrador . La última carpeta se llama  SNIF en esta carpeta se encuentra REPORTE: Registros de Aprovechamiento.  Periodo Consultado 01/04/2021 hasta 30/06/2021 diligenciado, REPORTE: Registros de Decomiso.  Periodo Consultado 01/04/2021 hasta 30/06/2021, REPORTE: Registros de Restauración/Plantación Protectora.  Periodo Consultado 01/04/2021 hasta 30/06/2021 y REPORTE: Registros de Movilización.  Periodo Consultado 01/04/2021 hasta 30/06/2021. 
Con estas evidencias se da cumplimiento a la ejecución del control por parte de la subdirección de ecosistemas</t>
  </si>
  <si>
    <t>Ejecución de protocolos de atención y/o planes de contingencia ante la presentación de eventos que imposibiliten la ejecución del monitoreo glaciar en campo.</t>
  </si>
  <si>
    <t>Reducir (compartir)</t>
  </si>
  <si>
    <t>Aplicar protocolos en caso de presentarse novedades o contingencias que impidan el desplazamiento a campo y desarrollo de comisiones.</t>
  </si>
  <si>
    <t xml:space="preserve"> Líder temático</t>
  </si>
  <si>
    <t>NA</t>
  </si>
  <si>
    <r>
      <rPr>
        <sz val="11"/>
        <color theme="1"/>
        <rFont val="Arial Narrow"/>
      </rPr>
      <t>Reporte Ecosistemas:</t>
    </r>
    <r>
      <rPr>
        <sz val="11"/>
        <color theme="1"/>
        <rFont val="Arial Narrow"/>
      </rPr>
      <t xml:space="preserve">
Entre abril y julio del año en curso no se presentaron eventos que hayan imposibilitado la ejecución del monitoreo glaciar en campo.
Sin embargo, se anexa el documento "Procedimiento de reporte de investigación de incidentes y/o accidentes de trabajo", el cual se seguirá y hará efectivo en caso de presentarse una eventualidad de este tipo y que imposibilite la toma de datos in situ.</t>
    </r>
  </si>
  <si>
    <t>No se adjuntan evidencias</t>
  </si>
  <si>
    <t>Económico y reputacional</t>
  </si>
  <si>
    <t xml:space="preserve">Falta de aplicación o aplicación inadecuada de los lineamientos definidos en las políticas contables establecidas por el IDEAM por parte de las dependencias que generan información basados en estas. </t>
  </si>
  <si>
    <t xml:space="preserve">Debilidad en la construccion de politicas contables considerando que no se encontraban politicas orientadas a casos particulares manejados en el Ideam. </t>
  </si>
  <si>
    <t>Posibilidad de recibir requerimientos e investigaciones por parte de los entes de control por no aplicar la normativa emitida por la Contaduria General de la Nación con respecto a las normas para el reconocimiento, medición, revelación y presentación de los hechos económicos de la Entidad.</t>
  </si>
  <si>
    <t>El grupo de contabilidad verifica los cambios en las normativa para el reconocimiento, medición, revelación y presentación de los hechos económicos de la Entidad emitidos por la Contaduria General de la Nación en coordinación con las areas generadoras de la información se verifica si aplican los cambios en las politicas y en caso que se requiera se procede con su actualizacion, una vez se tenga el proyecto se presenta  ante el Comite Tecnico de Sostenibilidad Contable del IDEAM  para su aprobación, luego de ser aprobado se publica el documento en la pagina web y se envia para conocimiento por medio del correo electronico a las dependencias generadoras de la información.</t>
  </si>
  <si>
    <t>De acuerdo a la actualización por parte de la contaduria general de la nación a la normativa relacionada con las politicas contables o en caso de no generarse actualizaciones se realiza verificacion anual al manual de politicas contables y se determina si se requiere actualización del mismo</t>
  </si>
  <si>
    <t xml:space="preserve">Anualmente o en caso de actualización normativa </t>
  </si>
  <si>
    <t xml:space="preserve">Se incluye riesgo de contabilidad como respuesta a hallazgos de auditoria de control interno </t>
  </si>
  <si>
    <t>El grupo presenta soportes de la gestión con respecto al seguimiento de las actualizaciones  a las politicas contables, correos electrónicos. 
Se espera que se remita soportes de avances a la actualizacion de las politicas contables de acuerdo a la actualización normativa</t>
  </si>
  <si>
    <r>
      <rPr>
        <b/>
        <sz val="11"/>
        <color theme="1"/>
        <rFont val="Arial Narrow"/>
      </rPr>
      <t xml:space="preserve">*Nota: </t>
    </r>
    <r>
      <rPr>
        <sz val="11"/>
        <color theme="1"/>
        <rFont val="Arial Narrow"/>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</si>
  <si>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</si>
  <si>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HISTORIAL DE CAMBIOS</t>
  </si>
  <si>
    <t>DESCRIPCIÓN</t>
  </si>
  <si>
    <t>01</t>
  </si>
  <si>
    <t>15/03/2012</t>
  </si>
  <si>
    <t>Creación del documento</t>
  </si>
  <si>
    <t>02</t>
  </si>
  <si>
    <t>15/12/2014</t>
  </si>
  <si>
    <t>Actualización del documento</t>
  </si>
  <si>
    <t>03</t>
  </si>
  <si>
    <t>22/09/2015</t>
  </si>
  <si>
    <t>04</t>
  </si>
  <si>
    <t>01/11/2016</t>
  </si>
  <si>
    <t>05</t>
  </si>
  <si>
    <t>02/05/2017</t>
  </si>
  <si>
    <t>Actualización del documento por creación del Proceso Gestión del SGI</t>
  </si>
  <si>
    <t>06</t>
  </si>
  <si>
    <t>01/08/2020</t>
  </si>
  <si>
    <t>Actualización del documento por creación del Proceso Gestión de Cooperación y Asuntos Internacionales e inclusión del mapa de calor  y Estratégias para el tratamiento del riesgo</t>
  </si>
  <si>
    <t>07</t>
  </si>
  <si>
    <t>24/03/2021</t>
  </si>
  <si>
    <t>Actualizallización de la matriz de acuerdo a la metodología de administración de riesgos del DAFP Diciembre 2020</t>
  </si>
  <si>
    <t>ELABORÓ:
Ana Milena Alvarez 
Contratista OAP Sistema de Gestión Integrado</t>
  </si>
  <si>
    <t>REVISÓ:     
Telly de Jesús Month
Jefe Oficina Asesora de Planeación.</t>
  </si>
  <si>
    <t>APROBÓ:
Telly de Jesús Month
Jefe Oficina Asesora de Planeación</t>
  </si>
  <si>
    <r>
      <t xml:space="preserve">El proceso de talento humano presenta como evidencia las afiliaciones de las personas que ingresaron en el mes de Abril a EPS, Fondo de pensiones y caja de compensasión (5 funcionarios), Mayo (3 funcionarios), Junio (8 funcionarios), Julio (1 funcionario), y las afiliaciones a ARL de 150 personas entre contratistas y funcionarios que ingresaron al Ideam en el periodo del II cuatrimestre. 
Se presenta correo electrónico con las comunicaciones de novedades de nómina para realizar la entrega de resoluciones y demás documentos para toma de posesión en la entidad en los meses Abril- Agosto 2021. 
Se presenta matriz de afiliaciones sin embargo no se identifica la afiliaciones en la fecha de afiliación correspondiente al periodo correspondiente al II cuatrimestre </t>
    </r>
    <r>
      <rPr>
        <sz val="11"/>
        <color rgb="FFFF0000"/>
        <rFont val="Arial Narrow"/>
      </rPr>
      <t xml:space="preserve">
</t>
    </r>
    <r>
      <rPr>
        <sz val="11"/>
        <color theme="1"/>
        <rFont val="Arial Narrow"/>
      </rPr>
      <t xml:space="preserve">El grupo de talento humano presenta procedimiento de afiliación a Arl codigo A-GH-P010 V3 Fecha de emisión de 20/06/2016 y un proyecto de actualización al procedimiento A-GH-P008 procedimiento de capacitación, el cual describe en su objetivo los pasos a seguir para la afiliación de contratistas a la ARL, para el siguiente monitoreo con el fin de verificar la efectividad del control es necesario se presente la actualziación del documento con los soportes de actualización correspondientes </t>
    </r>
  </si>
  <si>
    <t xml:space="preserve">Se presenta listado de excel llamado solicitudes  en el cual se relacionan los codigos, fecha de registro, notificado, titulo, estado, servicio, tecnico, fecha firma solución, localización, descripción de solución y fecha de modificación de las solicitudes por mesa de ayuda
De igual manera presenta necesidades técnicas el cual contiene correo eléctrónico que define necesidades misionales 
Lo anterior soporta la ejecución del control </t>
  </si>
  <si>
    <t xml:space="preserve">La dependencia anexa como evidencia correo electrónico del año 2019, el cual no es tenido en cuenta para el presente monitoreo. De igual manera aporta correo electrónico del 10 de Agosto 2021 en el cual  Luis Cortes socializa mediante presentación power point (2019) las revisiones de optimización de productos y servicios que presta la dependencia, socializando los documentos de la misma. Se presenta el formato programación de turnos con el fin de profundizar su uso en el cumplimiento de las politicas de calidad establecidas por la entidad, tambien se solicita que cada vez que la OSPA efectúe la programación de sus turnos, debe disponer este formato, como información pública de la oficina. 
De igual manera aporta correo electrónico relacionando las necesidades que no se encuentran financiadas por proyecto 
</t>
  </si>
  <si>
    <t xml:space="preserve">Se presenta como evidencia formatos de seguimiento, sin embargo no son soporte del tiempo que se está evaluando, ya que aparece información del año 2020 y hasta Marzo 2021. 
De igual manera se presenta cronograma de capacitaciones. 
Las anteriores evidencias no dan soporte a la mitigación del riesgo, por lo cual es necesario anexar los documentos que den cuenta de la aplicación del control </t>
  </si>
  <si>
    <t xml:space="preserve">Se revisa evidencias en pdf de orfeos 20212020004653 contratos, 20217030000952 comisiones, 20217040002243 Servicios públicos, 20217080001433 contrato, 20217090001373 servicio público y 20217130001523 comisiones, en estos documentos se evidencia la trazabilidad desde la solictud hasta el pago y anexo al expediente </t>
  </si>
  <si>
    <t xml:space="preserve">La dependencia anexa correo electrónico del 8 de Junio 2021, en el cual se solicita la actualización de contenidos de la ley de transparencia, por lo que se requiere actualizar la información según su responsabilidad y competencia en el link adjunto, donde encontrarán la matriz del seguimiento. 
Presenta el resultado de la verificación de publicaciones en página web realizada por comunicaciones
Se recomiendo adjuntar en el siguiente cuatrimestre la matriz de verificación de publicaciones del mes de Agosto </t>
  </si>
  <si>
    <t xml:space="preserve">Ecosistemas: Presenta lista de asistencia llamada comité científico, en esta no se puede evidenciar la aprobación de documentos, es necesario aportar el acta del comité en el cual se identifique el tema tratado y se pueda soportar la ejecución del control. De igual manera aporta correo electrónico de correo estado de la publicación de Manual de campo, correo segumiento tercer comité editorial y de publicaciones y Manual de campo en V5. 
Se remite correo trazabilidad de inventario forestal nacional 
Las evidencias aportadas por la subdirección de ecosistemas dan cuenta de la ejecución del control para el II cuatrimestre. 
Meteorología: El link remite a la  página de publicación de archivos procedimientos, instructivos, manuales y otros. Es necesario verificar los correos de aprobación para la publicación de los documentos ya que de esta manera de definó el control 
</t>
  </si>
  <si>
    <r>
      <t xml:space="preserve">
Ecosistemas
Presenta como evidencia de la ejecución del control 3,  tres carpetas una llamada Balance de masa glaciar, la cual contiene el manual reglas de valiadación y consistencia de la operación estadística balance masa glaciar aprobado el 25/05/2021 en versión 1,  este documento tiene como objetivo "</t>
    </r>
    <r>
      <rPr>
        <i/>
        <sz val="11"/>
        <color theme="1"/>
        <rFont val="Arial Narrow"/>
      </rPr>
      <t>Construir las reglas de validación y consistencia de los datos en la operación estadística Balance de masa
glaciar, que permitan aumentar la confiabilidad y validez de los resultados de dicha operación estadística"</t>
    </r>
    <r>
      <rPr>
        <sz val="11"/>
        <color theme="1"/>
        <rFont val="Arial Narrow"/>
      </rPr>
      <t xml:space="preserve">. Presenta adicionalmente carpeta base de datos conejeras en el cual se identifica bitacora de campo y los formatos para la recolección de datos e información del balance de masa glaciar. firmados y aprobados. Estos mismos formatos se presentan para El hongo,  PNN Cocuy, y fotos de las tomas realizadas.  
Se presenta Otra carpeta llamada mapa de coberturas en el cual se encuentra el documento MAPA NACIONAL DE COBERTURAS DE LA TIERRA, ESCALA 1:100.000, PERIODO 2018  el cual se encuentra en borrador . La última carpeta se llama  SNIF en esta carpeta se encuentra REPORTE: Registros de Aprovechamiento.  Periodo Consultado 01/04/2021 hasta 30/06/2021 diligenciado, REPORTE: Registros de Decomiso.  Periodo Consultado 01/04/2021 hasta 30/06/2021, REPORTE: Registros de Restauración/Plantación Protectora.  Periodo Consultado 01/04/2021 hasta 30/06/2021 y REPORTE: Registros de Movilización.  Periodo Consultado 01/04/2021 hasta 30/06/2021. 
Con estas evidencias se da cumplimiento a la ejecución del control por parte de la subdirección de ecosistemas
Meteorología 
La subdireccion de meteorología Presenta la relación de contratistas con los documentos que soportan la ejecución precontractual, contractual y de ejecución sin que en ellos se pueda evaluar la aplicación del control. Por lo cual no se puede verificar la aplicación del control en la gestión del riesgo </t>
    </r>
  </si>
  <si>
    <t>La subdirección de ecosistemas presenta 3 carpetas las cuales incluyen soporte de capacitaciones  correo electrónico informando de la jornada a realizar con los participantes que no asistieron a las anteriores IFN del 28 y 29 de Julio de 2021, lista de asistencia de fecha 12 de Julio 2021 con 23 participantes. y Julio 13 de 2021 con 20 particpantes. 
De igual manera se presenta correo invitación taller de entrenamiento para brigadas forestales inventario forestal nacional de colombia, comparte Link de la capacitación, listado de asistencia de 28 y 29 de Julio con una participación de 44 y 55 personas respectivamente. 
Capacitación open Foris 9 Julio, lista de asistencia 3 de Mayo con 8 participantes, capacitacion uso de la plataforma de captura. con 5 participantes. 
Presenta capacitación temática aprovechamiento forestal 20 Mayo 2021, Capacitación temática aprovechamiento forestal Plataforma SNIF 21 de Mayo 2021,  Aprovechamiento forestal 21 Mayo 2021, aprovechamiento forestal 24 de Mayo 2021, Aprovechamiento forestal 25 de Mayo 2021, Aprovechamiento forestal pataforma SNIF DE 26 de Mayo 2021, Aprovechamiento forestal plataforma SNIF 26 de Mayo 2021. 
10 Capacitaciones decomiso forestal de fechas 17/04/2021, en varios horarios, incendios de la cobertura fechas 20/05/2021, 21/05/2021, 25/05/2021, 24/05/2021 y 26/05/2021. 
Capacitación cargue de información plataforma SNIF - Movilización Forestal
Capacitacion NTC-PE 100 SNIF, PRESENTACION GESTIÓN DEL RIESGO,  Al igual que el plan de capacitaciones con las evidencias de la realización de las misnas. 
Se presentan capacitaciones SIAC, en la cual relacionan encuentros Julio, Mayo, Junio, memorias del encuentro virtual y memorias del mismo 
Las anteriores evidencias soportan la ejecución de los controles establecidos</t>
  </si>
  <si>
    <t>Control 1 Meteorologia no presenta evidencia que soporte la gestión de riesgos 
Ecosistemas: La subdirección entrega un INFORME PRELIMINAR DE GESTIÓN  ENTREGA DE CARGO COORDINACIÓN GRUPO SUELOS Y TIERRAS, como parte de la evidencia de transferencia de conocimiento con lo cual se valida la aplicación del control 
Para las subdirecciones que hacen parte de la gestión de este riesgo se recomienda incluir soportes y prácticas que permitan fortalecer los controles y disminuir la probabilidad de ocurrencia del riesgos en las mismas</t>
  </si>
  <si>
    <t xml:space="preserve">La subdirección de ecosistemas presenta lista de asistencia sobre reunión coordinadores SIA. 
Presenta acta de reunión en la cual los temas a tratar son Gestión PQRS, Contratación y gestión de calidad el estado actual de los planes de mejora a cargo de la SEIA, los requerimientos de evidencias para seguimiento de los mismos por parte de la OCI; se abordó el mapa de riesgos de la subdirección, los controles y respectivos reportes, aclarando para la subdirección la responsabilidad sobre 4 riesgos (Riesgo 50,riesgo 51, riesgo 76 y riesgo para la operación estadística Balance de masa glaciar, que próximamente se actualizará en la OAP);
Estos controles aportan a la evidencia de la ejecución del control definido para el riesgo </t>
  </si>
  <si>
    <t xml:space="preserve">Se identifica acta # 37 de comité institucional de gestión y desempeñoy se aprueba en este mismo la estrategia, esta se socializa en el link de transparencia de la entidad </t>
  </si>
  <si>
    <t xml:space="preserve">Publicacion en drive 
https://drive.google.com/drive/u/1/folders/1tFrzZMjoEXG1pCvDRE336DOdU2Bnoko5
Publicación en página web Ley de transparencias / Planeación/ Planes estratégicos
http://www.ideam.gov.co/web/atencion-y-participacion-ciudadana/transparencia-y-acceso-a-informacion-publica/planes/plan-estrategico-sectorial?p_p_id=110_INSTANCE_J0Icbmpun91o&amp;p_p_lifecycle=0&amp;p_p_state=normal&amp;p_p_mode=view&amp;p_p_col_id=column-1&amp;p_p_col_count=1&amp;_110_INSTANCE_J0Icbmpun91o_struts_action=%2Fdocument_library_display%2Fview_file_entry&amp;_110_INSTANCE_J0Icbmpun91o_redirect=http%3A%2F%2Fwww.ideam.gov.co%2Fweb%2Fatencion-y-participacion-ciudadana%2Ftransparencia-y-acceso-a-informacion-publica%2Fplanes%2Fplan-estrategico-sectorial%2F-%2Fdocument_library_display%2FJ0Icbmpun91o%2Fview%2F113365706%3F_110_INSTANCE_J0Icbmpun91o_redirect%3Dhttp%253A%252F%252Fwww.ideam.gov.co%252Fweb%252Fatencion-y-participacion-ciudadana%252Ftransparencia-y-acceso-a-informacion-publica%252Fplanes%252Fplan-estrategico-sectorial%253Fp_p_id%253D110_INSTANCE_J0Icbmpun91o%2526p_p_lifecycle%253D0%2526p_p_state%253Dnormal%2526p_p_mode%253Dview%2526p_p_col_id%253Dcolumn-1%2526p_p_col_count%253D1&amp;_110_INSTANCE_J0Icbmpun91o_fileEntryId=118188732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</si>
</sst>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d\.m"/>
    <numFmt numFmtId="166" formatCode="0.0%"/>
    <numFmt numFmtId="167" formatCode="dd/mm/yyyy"/>
  </numFmts>
  <fonts count="89">
    <font>
      <sz val="11"/>
      <color theme="1"/>
      <name val="Arial"/>
    </font>
    <font>
      <sz val="11"/>
      <color theme="1"/>
      <name val="Calibri"/>
    </font>
    <font>
      <b/>
      <sz val="11"/>
      <color theme="1"/>
      <name val="Calibri"/>
    </font>
    <font>
      <sz val="11"/>
      <name val="Arial"/>
    </font>
    <font>
      <b/>
      <i/>
      <u/>
      <sz val="11"/>
      <color theme="1"/>
      <name val="Calibri"/>
    </font>
    <font>
      <b/>
      <sz val="10"/>
      <color theme="0"/>
      <name val="Arial"/>
    </font>
    <font>
      <sz val="10"/>
      <color rgb="FF000000"/>
      <name val="Arial"/>
    </font>
    <font>
      <b/>
      <sz val="10"/>
      <color theme="1"/>
      <name val="Calibri"/>
    </font>
    <font>
      <sz val="11"/>
      <color theme="1"/>
      <name val="Arial"/>
    </font>
    <font>
      <u/>
      <sz val="11"/>
      <color theme="10"/>
      <name val="Arial"/>
    </font>
    <font>
      <b/>
      <sz val="4"/>
      <color theme="1"/>
      <name val="Calibri"/>
    </font>
    <font>
      <sz val="10"/>
      <color rgb="FF000000"/>
      <name val="Calibri"/>
    </font>
    <font>
      <sz val="11"/>
      <color rgb="FF000000"/>
      <name val="Calibri"/>
    </font>
    <font>
      <u/>
      <sz val="11"/>
      <color theme="10"/>
      <name val="Arial"/>
    </font>
    <font>
      <sz val="10"/>
      <color theme="1"/>
      <name val="Arial Narrow"/>
    </font>
    <font>
      <sz val="10"/>
      <color theme="1"/>
      <name val="Calibri"/>
    </font>
    <font>
      <sz val="11"/>
      <name val="Arial"/>
    </font>
    <font>
      <sz val="9"/>
      <color theme="1"/>
      <name val="Calibri"/>
    </font>
    <font>
      <sz val="10"/>
      <color theme="1"/>
      <name val="Arial"/>
    </font>
    <font>
      <u/>
      <sz val="11"/>
      <color theme="10"/>
      <name val="Arial"/>
    </font>
    <font>
      <u/>
      <sz val="11"/>
      <color theme="10"/>
      <name val="Arial"/>
    </font>
    <font>
      <u/>
      <sz val="9"/>
      <color theme="1"/>
      <name val="Calibri"/>
    </font>
    <font>
      <u/>
      <sz val="11"/>
      <color theme="10"/>
      <name val="Arial"/>
    </font>
    <font>
      <sz val="8"/>
      <color theme="1"/>
      <name val="Arial"/>
    </font>
    <font>
      <u/>
      <sz val="11"/>
      <color rgb="FF0563C1"/>
      <name val="Arial"/>
    </font>
    <font>
      <sz val="11"/>
      <color rgb="FF000000"/>
      <name val="Arial"/>
    </font>
    <font>
      <u/>
      <sz val="11"/>
      <color theme="10"/>
      <name val="Arial"/>
    </font>
    <font>
      <u/>
      <sz val="11"/>
      <color rgb="FF0563C1"/>
      <name val="Arial"/>
    </font>
    <font>
      <u/>
      <sz val="11"/>
      <color theme="1"/>
      <name val="Arial"/>
    </font>
    <font>
      <u/>
      <sz val="10"/>
      <color theme="1"/>
      <name val="Arial"/>
    </font>
    <font>
      <b/>
      <sz val="12"/>
      <color theme="1"/>
      <name val="Calibri"/>
    </font>
    <font>
      <sz val="12"/>
      <color theme="1"/>
      <name val="Calibri"/>
    </font>
    <font>
      <b/>
      <sz val="10"/>
      <color theme="1"/>
      <name val="Arial"/>
    </font>
    <font>
      <b/>
      <sz val="11"/>
      <color theme="1"/>
      <name val="Agency FB"/>
    </font>
    <font>
      <sz val="11"/>
      <color theme="1"/>
      <name val="Arial Narrow"/>
    </font>
    <font>
      <u/>
      <sz val="9"/>
      <color rgb="FF1155CC"/>
      <name val="Calibri"/>
    </font>
    <font>
      <b/>
      <sz val="11"/>
      <color rgb="FF000000"/>
      <name val="Arial"/>
    </font>
    <font>
      <u/>
      <sz val="11"/>
      <color rgb="FF1155CC"/>
      <name val="Arial"/>
    </font>
    <font>
      <b/>
      <sz val="11"/>
      <color rgb="FFFF0000"/>
      <name val="Calibri"/>
    </font>
    <font>
      <b/>
      <sz val="11"/>
      <color theme="1"/>
      <name val="Arial Narrow"/>
    </font>
    <font>
      <sz val="11"/>
      <name val="Calibri"/>
    </font>
    <font>
      <b/>
      <sz val="11"/>
      <color rgb="FF000000"/>
      <name val="Arial Narrow"/>
    </font>
    <font>
      <sz val="11"/>
      <color rgb="FF000000"/>
      <name val="Arial Narrow"/>
    </font>
    <font>
      <b/>
      <sz val="14"/>
      <color theme="1"/>
      <name val="Arial Narrow"/>
    </font>
    <font>
      <i/>
      <sz val="11"/>
      <color theme="1"/>
      <name val="Arial Narrow"/>
    </font>
    <font>
      <sz val="11"/>
      <color rgb="FFCCCCCC"/>
      <name val="Arial Narrow"/>
    </font>
    <font>
      <b/>
      <sz val="11"/>
      <color rgb="FFCCCCCC"/>
      <name val="Arial Narrow"/>
    </font>
    <font>
      <sz val="11"/>
      <color rgb="FFEFEFEF"/>
      <name val="Arial Narrow"/>
    </font>
    <font>
      <sz val="11"/>
      <color rgb="FF999999"/>
      <name val="Arial Narrow"/>
    </font>
    <font>
      <b/>
      <sz val="11"/>
      <color rgb="FFEFEFEF"/>
      <name val="Arial Narrow"/>
    </font>
    <font>
      <sz val="11"/>
      <color rgb="FFEFEFEF"/>
      <name val="Calibri"/>
    </font>
    <font>
      <sz val="11"/>
      <color rgb="FFB7B7B7"/>
      <name val="Arial Narrow"/>
    </font>
    <font>
      <b/>
      <sz val="11"/>
      <color rgb="FFB7B7B7"/>
      <name val="Arial Narrow"/>
    </font>
    <font>
      <sz val="11"/>
      <color rgb="FF000000"/>
      <name val="&quot;Arial Narrow&quot;"/>
    </font>
    <font>
      <sz val="11"/>
      <color rgb="FFFF0000"/>
      <name val="Arial Narrow"/>
    </font>
    <font>
      <sz val="11"/>
      <color rgb="FFD9D9D9"/>
      <name val="Arial Narrow"/>
    </font>
    <font>
      <b/>
      <sz val="11"/>
      <color rgb="FFD9D9D9"/>
      <name val="Arial Narrow"/>
    </font>
    <font>
      <sz val="11"/>
      <color rgb="FF000000"/>
      <name val="&quot;ȫrial narrow\&quot;&quot;"/>
    </font>
    <font>
      <sz val="11"/>
      <color theme="1"/>
      <name val="&quot;Arial Narrow&quot;"/>
    </font>
    <font>
      <sz val="11"/>
      <color rgb="FF000000"/>
      <name val="&quot;docs-Arial Narrow&quot;"/>
    </font>
    <font>
      <b/>
      <sz val="11"/>
      <color rgb="FF999999"/>
      <name val="Arial Narrow"/>
    </font>
    <font>
      <u/>
      <sz val="11"/>
      <color rgb="FF000000"/>
      <name val="Arial Narrow"/>
    </font>
    <font>
      <u/>
      <sz val="11"/>
      <color rgb="FF000000"/>
      <name val="Arial"/>
    </font>
    <font>
      <u/>
      <sz val="11"/>
      <color rgb="FF1155CC"/>
      <name val="Arial Narrow"/>
    </font>
    <font>
      <sz val="11"/>
      <color rgb="FF999999"/>
      <name val="Calibri"/>
    </font>
    <font>
      <sz val="11"/>
      <color rgb="FF000000"/>
      <name val="&quot;Ȫrial Narrow\&quot;&quot;"/>
    </font>
    <font>
      <sz val="11"/>
      <color rgb="FF000000"/>
      <name val="&quot;Arial Narrow&quot;, Arial"/>
    </font>
    <font>
      <b/>
      <sz val="11"/>
      <color rgb="FF000000"/>
      <name val="&quot;Arial Narrow&quot;"/>
    </font>
    <font>
      <u/>
      <sz val="11"/>
      <color theme="1"/>
      <name val="Arial Narrow"/>
    </font>
    <font>
      <i/>
      <sz val="11"/>
      <color rgb="FF000000"/>
      <name val="&quot;Arial Narrow&quot;, Arial"/>
    </font>
    <font>
      <sz val="10"/>
      <color rgb="FFCCCCCC"/>
      <name val="Arial"/>
    </font>
    <font>
      <sz val="10"/>
      <color rgb="FFCCCCCC"/>
      <name val="Arial Narrow"/>
    </font>
    <font>
      <u/>
      <sz val="11"/>
      <color theme="1"/>
      <name val="Calibri"/>
    </font>
    <font>
      <u/>
      <sz val="11"/>
      <color rgb="FF1155CC"/>
      <name val="Calibri"/>
    </font>
    <font>
      <b/>
      <sz val="11"/>
      <color theme="1"/>
      <name val="Arial"/>
    </font>
    <font>
      <b/>
      <sz val="11"/>
      <color rgb="FF000000"/>
      <name val="&quot;Arial Narrow&quot;, Arial"/>
    </font>
    <font>
      <u/>
      <sz val="11"/>
      <color rgb="FF1155CC"/>
      <name val="&quot;Arial Narrow&quot;, Arial"/>
    </font>
    <font>
      <sz val="11"/>
      <color rgb="FFFF9900"/>
      <name val="Arial Narrow"/>
    </font>
    <font>
      <u/>
      <sz val="11"/>
      <color rgb="FF000000"/>
      <name val="&quot;Arial Narrow&quot;"/>
    </font>
    <font>
      <u/>
      <sz val="11"/>
      <color rgb="FF1155CC"/>
      <name val="&quot;Arial Narrow&quot;"/>
    </font>
    <font>
      <u/>
      <sz val="11"/>
      <color rgb="FF000000"/>
      <name val="&quot;Arial Narrow&quot;, Arial"/>
    </font>
    <font>
      <i/>
      <sz val="11"/>
      <color rgb="FF000000"/>
      <name val="Arial"/>
    </font>
    <font>
      <u/>
      <sz val="11"/>
      <color rgb="FFEFEFEF"/>
      <name val="Arial Narrow"/>
    </font>
    <font>
      <sz val="11"/>
      <color rgb="FFEFEFEF"/>
      <name val="&quot;Arial Narrow&quot;, Arial"/>
    </font>
    <font>
      <b/>
      <sz val="11"/>
      <color rgb="FFEFEFEF"/>
      <name val="&quot;Arial Narrow&quot;, Arial"/>
    </font>
    <font>
      <u/>
      <sz val="11"/>
      <color rgb="FFEFEFEF"/>
      <name val="&quot;Arial Narrow&quot;, Arial"/>
    </font>
    <font>
      <sz val="11"/>
      <color rgb="FFEFEFEF"/>
      <name val="Arial"/>
    </font>
    <font>
      <b/>
      <sz val="11"/>
      <color rgb="FFEFEFEF"/>
      <name val="Arial"/>
    </font>
    <font>
      <b/>
      <sz val="10"/>
      <color theme="1"/>
      <name val="Arial Narrow"/>
    </font>
  </fonts>
  <fills count="17">
    <fill>
      <patternFill patternType="none"/>
    </fill>
    <fill>
      <patternFill patternType="gray125"/>
    </fill>
    <fill>
      <patternFill patternType="solid">
        <fgColor rgb="FFD6DCE4"/>
        <bgColor rgb="FFD6DCE4"/>
      </patternFill>
    </fill>
    <fill>
      <patternFill patternType="solid">
        <fgColor rgb="FF3366CC"/>
        <bgColor rgb="FF3366CC"/>
      </patternFill>
    </fill>
    <fill>
      <patternFill patternType="solid">
        <fgColor rgb="FFFFFFFF"/>
        <bgColor rgb="FFFFFFFF"/>
      </patternFill>
    </fill>
    <fill>
      <patternFill patternType="solid">
        <fgColor rgb="FFBDD6EE"/>
        <bgColor rgb="FFBDD6EE"/>
      </patternFill>
    </fill>
    <fill>
      <patternFill patternType="solid">
        <fgColor theme="0"/>
        <bgColor theme="0"/>
      </patternFill>
    </fill>
    <fill>
      <patternFill patternType="solid">
        <fgColor rgb="FFFBE4D5"/>
        <bgColor rgb="FFFBE4D5"/>
      </patternFill>
    </fill>
    <fill>
      <patternFill patternType="solid">
        <fgColor rgb="FFDEEAF6"/>
        <bgColor rgb="FFDEEAF6"/>
      </patternFill>
    </fill>
    <fill>
      <patternFill patternType="solid">
        <fgColor rgb="FFC5E0B3"/>
        <bgColor rgb="FFC5E0B3"/>
      </patternFill>
    </fill>
    <fill>
      <patternFill patternType="solid">
        <fgColor rgb="FFFF0000"/>
        <bgColor rgb="FFFF0000"/>
      </patternFill>
    </fill>
    <fill>
      <patternFill patternType="solid">
        <fgColor rgb="FFFFC000"/>
        <bgColor rgb="FFFFC000"/>
      </patternFill>
    </fill>
    <fill>
      <patternFill patternType="solid">
        <fgColor rgb="FF333F4F"/>
        <bgColor rgb="FF333F4F"/>
      </patternFill>
    </fill>
    <fill>
      <patternFill patternType="solid">
        <fgColor rgb="FFFFFF00"/>
        <bgColor rgb="FFFFFF00"/>
      </patternFill>
    </fill>
    <fill>
      <patternFill patternType="solid">
        <fgColor rgb="FF92D050"/>
        <bgColor rgb="FF92D050"/>
      </patternFill>
    </fill>
    <fill>
      <patternFill patternType="solid">
        <fgColor rgb="FFD8D8D8"/>
        <bgColor rgb="FFD8D8D8"/>
      </patternFill>
    </fill>
    <fill>
      <patternFill patternType="solid">
        <fgColor rgb="FFCFE2F3"/>
        <bgColor rgb="FFCFE2F3"/>
      </patternFill>
    </fill>
  </fills>
  <borders count="8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rgb="FF000000"/>
      </top>
      <bottom/>
      <diagonal/>
    </border>
    <border>
      <left/>
      <right/>
      <top/>
      <bottom/>
      <diagonal/>
    </border>
    <border>
      <left/>
      <right/>
      <top/>
      <bottom/>
      <diagonal/>
    </border>
    <border>
      <left/>
      <right/>
      <top/>
      <bottom/>
      <diagonal/>
    </border>
    <border>
      <left/>
      <right/>
      <top/>
      <bottom/>
      <diagonal/>
    </border>
    <border>
      <left/>
      <right style="medium">
        <color rgb="FF000000"/>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medium">
        <color rgb="FF000000"/>
      </top>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rgb="FF000000"/>
      </left>
      <right/>
      <top/>
      <bottom/>
      <diagonal/>
    </border>
    <border>
      <left style="thin">
        <color rgb="FF000000"/>
      </left>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medium">
        <color rgb="FF000000"/>
      </right>
      <top style="thick">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000000"/>
      </left>
      <right/>
      <top/>
      <bottom/>
      <diagonal/>
    </border>
    <border>
      <left/>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43"/>
  </cellStyleXfs>
  <cellXfs count="646">
    <xf numFmtId="0" fontId="0" fillId="0" borderId="0" xfId="0" applyFont="1" applyAlignment="1"/>
    <xf numFmtId="0" fontId="1" fillId="0" borderId="0" xfId="0" applyFont="1"/>
    <xf numFmtId="0" fontId="1" fillId="0" borderId="6" xfId="0" applyFont="1" applyBorder="1" applyAlignment="1">
      <alignment vertical="center"/>
    </xf>
    <xf numFmtId="0" fontId="2" fillId="0" borderId="0" xfId="0" applyFont="1" applyAlignment="1">
      <alignment vertical="center"/>
    </xf>
    <xf numFmtId="0" fontId="2" fillId="0" borderId="5"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vertical="center" wrapText="1"/>
    </xf>
    <xf numFmtId="0" fontId="1" fillId="0" borderId="0" xfId="0" applyFont="1" applyAlignment="1">
      <alignment vertical="center"/>
    </xf>
    <xf numFmtId="0" fontId="1" fillId="0" borderId="5" xfId="0" applyFont="1" applyBorder="1" applyAlignment="1">
      <alignment vertical="center" wrapText="1"/>
    </xf>
    <xf numFmtId="0" fontId="1" fillId="0" borderId="13" xfId="0" applyFont="1" applyBorder="1" applyAlignment="1">
      <alignment horizontal="center" vertical="center"/>
    </xf>
    <xf numFmtId="0" fontId="1" fillId="0" borderId="14" xfId="0" applyFont="1" applyBorder="1" applyAlignment="1">
      <alignment vertical="center"/>
    </xf>
    <xf numFmtId="0" fontId="1" fillId="0" borderId="5" xfId="0" applyFont="1" applyBorder="1"/>
    <xf numFmtId="0" fontId="1" fillId="0" borderId="14" xfId="0" applyFont="1" applyBorder="1" applyAlignment="1">
      <alignment vertical="center" wrapText="1"/>
    </xf>
    <xf numFmtId="0" fontId="2" fillId="2" borderId="15" xfId="0" applyFont="1" applyFill="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vertical="center"/>
    </xf>
    <xf numFmtId="0" fontId="1" fillId="0" borderId="20" xfId="0" applyFont="1" applyBorder="1" applyAlignment="1">
      <alignment horizontal="center" vertical="center"/>
    </xf>
    <xf numFmtId="0" fontId="1" fillId="0" borderId="21" xfId="0" applyFont="1" applyBorder="1" applyAlignment="1">
      <alignment vertical="center"/>
    </xf>
    <xf numFmtId="0" fontId="1" fillId="0" borderId="7" xfId="0" applyFont="1" applyBorder="1"/>
    <xf numFmtId="164" fontId="5" fillId="3" borderId="23" xfId="0" applyNumberFormat="1"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164" fontId="1" fillId="0" borderId="13" xfId="0" applyNumberFormat="1" applyFont="1" applyBorder="1" applyAlignment="1">
      <alignment horizontal="center" vertical="top" wrapText="1"/>
    </xf>
    <xf numFmtId="0" fontId="1" fillId="0" borderId="27" xfId="0" applyFont="1" applyBorder="1" applyAlignment="1">
      <alignment horizontal="left" vertical="top" wrapText="1"/>
    </xf>
    <xf numFmtId="0" fontId="6" fillId="0" borderId="28" xfId="0" applyFont="1" applyBorder="1" applyAlignment="1">
      <alignment vertical="center" wrapText="1"/>
    </xf>
    <xf numFmtId="0" fontId="1" fillId="0" borderId="14" xfId="0" applyFont="1" applyBorder="1" applyAlignment="1">
      <alignment horizontal="center" vertical="center" wrapText="1"/>
    </xf>
    <xf numFmtId="0" fontId="0" fillId="0" borderId="0" xfId="0" applyFont="1" applyAlignment="1">
      <alignment wrapText="1"/>
    </xf>
    <xf numFmtId="164" fontId="1" fillId="0" borderId="13" xfId="0" applyNumberFormat="1" applyFont="1" applyBorder="1" applyAlignment="1">
      <alignment horizontal="center" vertical="top"/>
    </xf>
    <xf numFmtId="0" fontId="1" fillId="0" borderId="28" xfId="0" applyFont="1" applyBorder="1" applyAlignment="1">
      <alignment horizontal="left" vertical="top" wrapText="1"/>
    </xf>
    <xf numFmtId="0" fontId="1" fillId="0" borderId="29" xfId="0" applyFont="1" applyBorder="1" applyAlignment="1">
      <alignment vertical="top"/>
    </xf>
    <xf numFmtId="0" fontId="1" fillId="0" borderId="12" xfId="0" applyFont="1" applyBorder="1" applyAlignment="1">
      <alignment horizontal="center" vertical="top"/>
    </xf>
    <xf numFmtId="0" fontId="1" fillId="0" borderId="28" xfId="0" applyFont="1" applyBorder="1" applyAlignment="1">
      <alignment vertical="top"/>
    </xf>
    <xf numFmtId="0" fontId="1" fillId="0" borderId="14" xfId="0" applyFont="1" applyBorder="1" applyAlignment="1">
      <alignment horizontal="center" vertical="top"/>
    </xf>
    <xf numFmtId="164" fontId="1" fillId="0" borderId="20" xfId="0" applyNumberFormat="1" applyFont="1" applyBorder="1" applyAlignment="1">
      <alignment horizontal="center" vertical="top"/>
    </xf>
    <xf numFmtId="0" fontId="1" fillId="0" borderId="30" xfId="0" applyFont="1" applyBorder="1" applyAlignment="1">
      <alignment horizontal="left" vertical="top" wrapText="1"/>
    </xf>
    <xf numFmtId="0" fontId="1" fillId="0" borderId="30" xfId="0" applyFont="1" applyBorder="1" applyAlignment="1">
      <alignment vertical="top"/>
    </xf>
    <xf numFmtId="0" fontId="1" fillId="0" borderId="21" xfId="0" applyFont="1" applyBorder="1" applyAlignment="1">
      <alignment horizontal="center" vertical="top"/>
    </xf>
    <xf numFmtId="0" fontId="1" fillId="0" borderId="4" xfId="0" applyFont="1" applyBorder="1"/>
    <xf numFmtId="0" fontId="2" fillId="0" borderId="4" xfId="0" applyFont="1" applyBorder="1" applyAlignment="1">
      <alignment horizontal="left" vertical="top" wrapText="1"/>
    </xf>
    <xf numFmtId="0" fontId="2" fillId="0" borderId="0" xfId="0" applyFont="1" applyAlignment="1">
      <alignment horizontal="left" vertical="top"/>
    </xf>
    <xf numFmtId="0" fontId="2" fillId="0" borderId="5" xfId="0" applyFont="1" applyBorder="1" applyAlignment="1">
      <alignment horizontal="left" vertical="top"/>
    </xf>
    <xf numFmtId="0" fontId="2" fillId="0" borderId="4" xfId="0" applyFont="1" applyBorder="1" applyAlignment="1">
      <alignment horizontal="left" vertical="top"/>
    </xf>
    <xf numFmtId="0" fontId="1" fillId="0" borderId="6" xfId="0" applyFont="1" applyBorder="1"/>
    <xf numFmtId="0" fontId="1" fillId="0" borderId="8" xfId="0" applyFont="1" applyBorder="1"/>
    <xf numFmtId="0" fontId="8" fillId="4" borderId="0" xfId="0" applyFont="1" applyFill="1"/>
    <xf numFmtId="0" fontId="1" fillId="0" borderId="0" xfId="0" applyFont="1" applyAlignment="1">
      <alignment horizontal="center" vertical="center"/>
    </xf>
    <xf numFmtId="0" fontId="2" fillId="6" borderId="35" xfId="0" applyFont="1" applyFill="1" applyBorder="1" applyAlignment="1">
      <alignment horizontal="center" vertical="center"/>
    </xf>
    <xf numFmtId="0" fontId="2" fillId="6" borderId="35"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7" fillId="0" borderId="38" xfId="0" applyFont="1" applyBorder="1" applyAlignment="1">
      <alignment horizontal="center" vertical="center"/>
    </xf>
    <xf numFmtId="0" fontId="2" fillId="6" borderId="28" xfId="0" applyFont="1" applyFill="1" applyBorder="1" applyAlignment="1">
      <alignment horizontal="center" vertical="center" wrapText="1"/>
    </xf>
    <xf numFmtId="0" fontId="1" fillId="6" borderId="24" xfId="0" applyFont="1" applyFill="1" applyBorder="1" applyAlignment="1">
      <alignment horizontal="left" vertical="center" wrapText="1"/>
    </xf>
    <xf numFmtId="0" fontId="1" fillId="6" borderId="28" xfId="0" applyFont="1" applyFill="1" applyBorder="1" applyAlignment="1">
      <alignment horizontal="center" vertical="center" wrapText="1"/>
    </xf>
    <xf numFmtId="0" fontId="1" fillId="6" borderId="28" xfId="0" applyFont="1" applyFill="1" applyBorder="1" applyAlignment="1">
      <alignment horizontal="left" vertical="center" wrapText="1"/>
    </xf>
    <xf numFmtId="0" fontId="1" fillId="6" borderId="28" xfId="0" applyFont="1" applyFill="1" applyBorder="1" applyAlignment="1">
      <alignment wrapText="1"/>
    </xf>
    <xf numFmtId="0" fontId="1" fillId="6" borderId="28" xfId="0" applyFont="1" applyFill="1" applyBorder="1" applyAlignment="1">
      <alignment vertical="center" wrapText="1"/>
    </xf>
    <xf numFmtId="0" fontId="8" fillId="4" borderId="40" xfId="0" applyFont="1" applyFill="1" applyBorder="1"/>
    <xf numFmtId="165" fontId="2" fillId="6" borderId="28" xfId="0" applyNumberFormat="1" applyFont="1" applyFill="1" applyBorder="1" applyAlignment="1">
      <alignment horizontal="center" vertical="center" wrapText="1"/>
    </xf>
    <xf numFmtId="164" fontId="1" fillId="6" borderId="28" xfId="0" applyNumberFormat="1" applyFont="1" applyFill="1" applyBorder="1" applyAlignment="1">
      <alignment horizontal="center" vertical="center" wrapText="1"/>
    </xf>
    <xf numFmtId="16" fontId="1" fillId="6" borderId="28" xfId="0" applyNumberFormat="1" applyFont="1" applyFill="1" applyBorder="1" applyAlignment="1">
      <alignment horizontal="left" vertical="center" wrapText="1"/>
    </xf>
    <xf numFmtId="0" fontId="9" fillId="6" borderId="28" xfId="0" applyFont="1" applyFill="1" applyBorder="1" applyAlignment="1">
      <alignment vertical="center" wrapText="1"/>
    </xf>
    <xf numFmtId="0" fontId="1" fillId="6" borderId="28" xfId="0" applyFont="1" applyFill="1" applyBorder="1" applyAlignment="1">
      <alignment vertical="center"/>
    </xf>
    <xf numFmtId="0" fontId="1" fillId="6" borderId="28" xfId="0" applyFont="1" applyFill="1" applyBorder="1"/>
    <xf numFmtId="0" fontId="2" fillId="6" borderId="28" xfId="0" applyFont="1" applyFill="1" applyBorder="1" applyAlignment="1">
      <alignment horizontal="center" vertical="center"/>
    </xf>
    <xf numFmtId="164" fontId="1" fillId="6" borderId="28" xfId="0" applyNumberFormat="1" applyFont="1" applyFill="1" applyBorder="1" applyAlignment="1">
      <alignment horizontal="center" vertical="center" wrapText="1"/>
    </xf>
    <xf numFmtId="0" fontId="10" fillId="0" borderId="0" xfId="0" applyFont="1" applyAlignment="1">
      <alignment vertical="center"/>
    </xf>
    <xf numFmtId="9" fontId="1" fillId="0" borderId="0" xfId="0" applyNumberFormat="1" applyFont="1" applyAlignment="1">
      <alignment horizontal="center" vertical="center"/>
    </xf>
    <xf numFmtId="0" fontId="1" fillId="0" borderId="0" xfId="0" applyFont="1" applyAlignment="1">
      <alignment horizontal="left" vertical="center" wrapText="1"/>
    </xf>
    <xf numFmtId="0" fontId="2" fillId="6" borderId="40" xfId="0" applyFont="1" applyFill="1" applyBorder="1" applyAlignment="1">
      <alignment horizontal="left" vertical="center" wrapText="1"/>
    </xf>
    <xf numFmtId="9" fontId="1" fillId="0" borderId="0" xfId="0" applyNumberFormat="1" applyFont="1" applyAlignment="1">
      <alignment horizontal="center" vertical="center" wrapText="1"/>
    </xf>
    <xf numFmtId="0" fontId="2" fillId="4" borderId="15"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12" fillId="6" borderId="24" xfId="0" applyFont="1" applyFill="1" applyBorder="1" applyAlignment="1">
      <alignment horizontal="left" vertical="center" wrapText="1"/>
    </xf>
    <xf numFmtId="164" fontId="12" fillId="6" borderId="24" xfId="0" applyNumberFormat="1" applyFont="1" applyFill="1" applyBorder="1" applyAlignment="1">
      <alignment horizontal="left" vertical="center" wrapText="1"/>
    </xf>
    <xf numFmtId="0" fontId="12" fillId="6" borderId="52" xfId="0" applyFont="1" applyFill="1" applyBorder="1" applyAlignment="1">
      <alignment horizontal="left" vertical="center" wrapText="1"/>
    </xf>
    <xf numFmtId="0" fontId="1" fillId="6" borderId="53" xfId="0" applyFont="1" applyFill="1" applyBorder="1" applyAlignment="1">
      <alignment horizontal="left" vertical="center" wrapText="1"/>
    </xf>
    <xf numFmtId="0" fontId="1" fillId="6" borderId="40" xfId="0" applyFont="1" applyFill="1" applyBorder="1"/>
    <xf numFmtId="164" fontId="1" fillId="6" borderId="28" xfId="0" applyNumberFormat="1" applyFont="1" applyFill="1" applyBorder="1" applyAlignment="1">
      <alignment horizontal="left" vertical="center" wrapText="1"/>
    </xf>
    <xf numFmtId="0" fontId="12" fillId="6" borderId="14" xfId="0" applyFont="1" applyFill="1" applyBorder="1" applyAlignment="1">
      <alignment horizontal="left" vertical="center" wrapText="1"/>
    </xf>
    <xf numFmtId="0" fontId="1" fillId="6" borderId="57" xfId="0" applyFont="1" applyFill="1" applyBorder="1" applyAlignment="1">
      <alignment horizontal="left" vertical="center" wrapText="1"/>
    </xf>
    <xf numFmtId="0" fontId="12" fillId="6" borderId="28" xfId="0" applyFont="1" applyFill="1" applyBorder="1" applyAlignment="1">
      <alignment horizontal="left" vertical="center" wrapText="1"/>
    </xf>
    <xf numFmtId="164" fontId="12" fillId="6" borderId="28" xfId="0" applyNumberFormat="1" applyFont="1" applyFill="1" applyBorder="1" applyAlignment="1">
      <alignment horizontal="left" vertical="center" wrapText="1"/>
    </xf>
    <xf numFmtId="0" fontId="1" fillId="6" borderId="30" xfId="0" applyFont="1" applyFill="1" applyBorder="1" applyAlignment="1">
      <alignment horizontal="left" vertical="center" wrapText="1"/>
    </xf>
    <xf numFmtId="164" fontId="1" fillId="6" borderId="30" xfId="0" applyNumberFormat="1" applyFont="1" applyFill="1" applyBorder="1" applyAlignment="1">
      <alignment horizontal="left" vertical="center" wrapText="1"/>
    </xf>
    <xf numFmtId="0" fontId="12" fillId="6" borderId="21" xfId="0" applyFont="1" applyFill="1" applyBorder="1" applyAlignment="1">
      <alignment horizontal="left" vertical="center" wrapText="1"/>
    </xf>
    <xf numFmtId="0" fontId="2" fillId="2" borderId="46"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7" fillId="0" borderId="38" xfId="0" applyFont="1" applyBorder="1" applyAlignment="1">
      <alignment horizontal="center" vertical="center" wrapText="1"/>
    </xf>
    <xf numFmtId="0" fontId="2" fillId="6" borderId="24" xfId="0" applyFont="1" applyFill="1" applyBorder="1" applyAlignment="1">
      <alignment horizontal="center" vertical="center" wrapText="1"/>
    </xf>
    <xf numFmtId="0" fontId="1" fillId="6" borderId="24" xfId="0" applyFont="1" applyFill="1" applyBorder="1" applyAlignment="1">
      <alignment horizontal="center" vertical="center" wrapText="1"/>
    </xf>
    <xf numFmtId="164" fontId="1" fillId="6" borderId="62" xfId="0" applyNumberFormat="1" applyFont="1" applyFill="1" applyBorder="1" applyAlignment="1">
      <alignment horizontal="center" vertical="center" wrapText="1"/>
    </xf>
    <xf numFmtId="0" fontId="1" fillId="6" borderId="23" xfId="0" applyFont="1" applyFill="1" applyBorder="1"/>
    <xf numFmtId="0" fontId="1" fillId="6" borderId="52" xfId="0" applyFont="1" applyFill="1" applyBorder="1"/>
    <xf numFmtId="164" fontId="1" fillId="6" borderId="63" xfId="0" applyNumberFormat="1" applyFont="1" applyFill="1" applyBorder="1" applyAlignment="1">
      <alignment horizontal="center" vertical="center" wrapText="1"/>
    </xf>
    <xf numFmtId="0" fontId="1" fillId="6" borderId="13" xfId="0" applyFont="1" applyFill="1" applyBorder="1" applyAlignment="1">
      <alignment vertical="center" wrapText="1"/>
    </xf>
    <xf numFmtId="0" fontId="1" fillId="6" borderId="14" xfId="0" applyFont="1" applyFill="1" applyBorder="1"/>
    <xf numFmtId="0" fontId="1" fillId="6" borderId="13" xfId="0" applyFont="1" applyFill="1" applyBorder="1" applyAlignment="1">
      <alignment horizontal="center" vertical="center"/>
    </xf>
    <xf numFmtId="164" fontId="1" fillId="6" borderId="14" xfId="0" applyNumberFormat="1" applyFont="1" applyFill="1" applyBorder="1" applyAlignment="1">
      <alignment horizontal="center" vertical="center" wrapText="1"/>
    </xf>
    <xf numFmtId="0" fontId="13" fillId="6" borderId="28" xfId="0" applyFont="1" applyFill="1" applyBorder="1" applyAlignment="1">
      <alignment horizontal="left" vertical="center" wrapText="1"/>
    </xf>
    <xf numFmtId="0" fontId="1" fillId="6" borderId="13" xfId="0" applyFont="1" applyFill="1" applyBorder="1"/>
    <xf numFmtId="0" fontId="1" fillId="6" borderId="14" xfId="0" applyFont="1" applyFill="1" applyBorder="1" applyAlignment="1">
      <alignment vertical="center" wrapText="1"/>
    </xf>
    <xf numFmtId="0" fontId="14" fillId="6" borderId="57" xfId="0" applyFont="1" applyFill="1" applyBorder="1" applyAlignment="1">
      <alignment horizontal="left" vertical="center" wrapText="1"/>
    </xf>
    <xf numFmtId="164" fontId="1" fillId="6" borderId="14" xfId="0" applyNumberFormat="1" applyFont="1" applyFill="1" applyBorder="1" applyAlignment="1">
      <alignment horizontal="center" vertical="center"/>
    </xf>
    <xf numFmtId="0" fontId="15" fillId="6" borderId="28"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2" fillId="6" borderId="30" xfId="0" applyFont="1" applyFill="1" applyBorder="1" applyAlignment="1">
      <alignment horizontal="center" vertical="center" wrapText="1"/>
    </xf>
    <xf numFmtId="164" fontId="1" fillId="6" borderId="64" xfId="0" applyNumberFormat="1" applyFont="1" applyFill="1" applyBorder="1" applyAlignment="1">
      <alignment horizontal="center" vertical="center" wrapText="1"/>
    </xf>
    <xf numFmtId="0" fontId="1" fillId="6" borderId="20" xfId="0" applyFont="1" applyFill="1" applyBorder="1"/>
    <xf numFmtId="0" fontId="1" fillId="6" borderId="30" xfId="0" applyFont="1" applyFill="1" applyBorder="1"/>
    <xf numFmtId="0" fontId="1" fillId="6" borderId="21" xfId="0" applyFont="1" applyFill="1" applyBorder="1"/>
    <xf numFmtId="0" fontId="16" fillId="6" borderId="28" xfId="0" applyFont="1" applyFill="1" applyBorder="1" applyAlignment="1">
      <alignment horizontal="left" vertical="center" wrapText="1"/>
    </xf>
    <xf numFmtId="0" fontId="1" fillId="0" borderId="0" xfId="0" applyFont="1" applyAlignment="1">
      <alignment horizontal="left"/>
    </xf>
    <xf numFmtId="0" fontId="1" fillId="0" borderId="2" xfId="0" applyFont="1" applyBorder="1"/>
    <xf numFmtId="0" fontId="17" fillId="6" borderId="28"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8" fillId="6" borderId="28" xfId="0" applyFont="1" applyFill="1" applyBorder="1" applyAlignment="1">
      <alignment horizontal="left" vertical="center" wrapText="1"/>
    </xf>
    <xf numFmtId="0" fontId="19" fillId="6" borderId="40" xfId="0" applyFont="1" applyFill="1" applyBorder="1" applyAlignment="1">
      <alignment wrapText="1"/>
    </xf>
    <xf numFmtId="0" fontId="18" fillId="6" borderId="28" xfId="0" applyFont="1" applyFill="1" applyBorder="1" applyAlignment="1">
      <alignment horizontal="left" vertical="center" wrapText="1"/>
    </xf>
    <xf numFmtId="0" fontId="1" fillId="6" borderId="63" xfId="0" applyFont="1" applyFill="1" applyBorder="1" applyAlignment="1">
      <alignment horizontal="center" vertical="center" wrapText="1"/>
    </xf>
    <xf numFmtId="0" fontId="15" fillId="6" borderId="28" xfId="0" applyFont="1" applyFill="1" applyBorder="1" applyAlignment="1">
      <alignment horizontal="left" vertical="center" wrapText="1"/>
    </xf>
    <xf numFmtId="0" fontId="20" fillId="6" borderId="57" xfId="0" applyFont="1" applyFill="1" applyBorder="1" applyAlignment="1">
      <alignment horizontal="center" vertical="center" wrapText="1"/>
    </xf>
    <xf numFmtId="0" fontId="15" fillId="6" borderId="57" xfId="0" applyFont="1" applyFill="1" applyBorder="1" applyAlignment="1">
      <alignment horizontal="left" vertical="center" wrapText="1"/>
    </xf>
    <xf numFmtId="0" fontId="12" fillId="6" borderId="30" xfId="0" applyFont="1" applyFill="1" applyBorder="1" applyAlignment="1">
      <alignment horizontal="left" vertical="center" wrapText="1"/>
    </xf>
    <xf numFmtId="164" fontId="1" fillId="6" borderId="66" xfId="0" applyNumberFormat="1" applyFont="1" applyFill="1" applyBorder="1" applyAlignment="1">
      <alignment horizontal="center" vertical="center" wrapText="1"/>
    </xf>
    <xf numFmtId="0" fontId="8" fillId="6" borderId="28" xfId="0" applyFont="1" applyFill="1" applyBorder="1" applyAlignment="1">
      <alignment vertical="center" wrapText="1"/>
    </xf>
    <xf numFmtId="0" fontId="2" fillId="0" borderId="16" xfId="0" applyFont="1" applyBorder="1" applyAlignment="1">
      <alignment horizontal="center" vertical="center" wrapText="1"/>
    </xf>
    <xf numFmtId="0" fontId="2" fillId="6" borderId="23" xfId="0" applyFont="1" applyFill="1" applyBorder="1" applyAlignment="1">
      <alignment horizontal="center" vertical="center" wrapText="1"/>
    </xf>
    <xf numFmtId="164" fontId="1" fillId="6" borderId="52" xfId="0" applyNumberFormat="1" applyFont="1" applyFill="1" applyBorder="1" applyAlignment="1">
      <alignment horizontal="center" vertical="center" wrapText="1"/>
    </xf>
    <xf numFmtId="164" fontId="15" fillId="6" borderId="28" xfId="0" applyNumberFormat="1" applyFont="1" applyFill="1" applyBorder="1" applyAlignment="1">
      <alignment horizontal="center" vertical="center" wrapText="1"/>
    </xf>
    <xf numFmtId="0" fontId="21" fillId="6" borderId="28" xfId="0" applyFont="1" applyFill="1" applyBorder="1" applyAlignment="1">
      <alignment vertical="center" wrapText="1"/>
    </xf>
    <xf numFmtId="0" fontId="2" fillId="6" borderId="13" xfId="0" applyFont="1" applyFill="1" applyBorder="1" applyAlignment="1">
      <alignment horizontal="center" vertical="center" wrapText="1"/>
    </xf>
    <xf numFmtId="0" fontId="22" fillId="6" borderId="14" xfId="0" applyFont="1" applyFill="1" applyBorder="1" applyAlignment="1">
      <alignment horizontal="center" vertical="center" wrapText="1"/>
    </xf>
    <xf numFmtId="0" fontId="23" fillId="6" borderId="28" xfId="0" applyFont="1" applyFill="1" applyBorder="1" applyAlignment="1">
      <alignment horizontal="left" vertical="center" wrapText="1"/>
    </xf>
    <xf numFmtId="0" fontId="0" fillId="6" borderId="28" xfId="0" applyFont="1" applyFill="1" applyBorder="1"/>
    <xf numFmtId="0" fontId="2" fillId="6" borderId="20" xfId="0" applyFont="1" applyFill="1" applyBorder="1" applyAlignment="1">
      <alignment horizontal="center" vertical="center" wrapText="1"/>
    </xf>
    <xf numFmtId="164" fontId="1" fillId="6" borderId="21" xfId="0" applyNumberFormat="1" applyFont="1" applyFill="1" applyBorder="1" applyAlignment="1">
      <alignment horizontal="center" vertical="center" wrapText="1"/>
    </xf>
    <xf numFmtId="0" fontId="15" fillId="6" borderId="30"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0" borderId="24" xfId="0" applyFont="1" applyBorder="1" applyAlignment="1">
      <alignment horizontal="left" vertical="center" wrapText="1"/>
    </xf>
    <xf numFmtId="0" fontId="1" fillId="0" borderId="52" xfId="0" applyFont="1" applyBorder="1" applyAlignment="1">
      <alignment horizontal="center" vertical="center" wrapText="1"/>
    </xf>
    <xf numFmtId="0" fontId="1" fillId="0" borderId="51" xfId="0" applyFont="1" applyBorder="1" applyAlignment="1">
      <alignment horizontal="center" vertical="center"/>
    </xf>
    <xf numFmtId="0" fontId="1" fillId="0" borderId="24" xfId="0" applyFont="1" applyBorder="1" applyAlignment="1">
      <alignment horizontal="center" vertical="center"/>
    </xf>
    <xf numFmtId="0" fontId="1" fillId="0" borderId="50" xfId="0" applyFont="1" applyBorder="1" applyAlignment="1">
      <alignment horizontal="center" vertical="center"/>
    </xf>
    <xf numFmtId="0" fontId="25" fillId="0" borderId="69" xfId="0" applyFont="1" applyBorder="1" applyAlignment="1">
      <alignment horizontal="left" vertical="center" wrapText="1"/>
    </xf>
    <xf numFmtId="0" fontId="1" fillId="0" borderId="28" xfId="0" applyFont="1" applyBorder="1" applyAlignment="1">
      <alignment horizontal="left" vertical="center" wrapText="1"/>
    </xf>
    <xf numFmtId="0" fontId="1" fillId="0" borderId="28" xfId="0" applyFont="1" applyBorder="1" applyAlignment="1">
      <alignment vertical="center" wrapText="1"/>
    </xf>
    <xf numFmtId="0" fontId="1" fillId="8" borderId="13" xfId="0" applyFont="1" applyFill="1" applyBorder="1" applyAlignment="1">
      <alignment horizontal="center" vertical="center" wrapText="1"/>
    </xf>
    <xf numFmtId="0" fontId="1" fillId="0" borderId="56" xfId="0" applyFont="1" applyBorder="1" applyAlignment="1">
      <alignment horizontal="center" vertical="center"/>
    </xf>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164" fontId="1" fillId="0" borderId="14"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7" xfId="0" applyFont="1" applyBorder="1" applyAlignment="1">
      <alignment horizontal="center" vertical="center"/>
    </xf>
    <xf numFmtId="0" fontId="25" fillId="6" borderId="70" xfId="0" applyFont="1" applyFill="1" applyBorder="1" applyAlignment="1">
      <alignment horizontal="left" vertical="center" wrapText="1"/>
    </xf>
    <xf numFmtId="0" fontId="26" fillId="0" borderId="28" xfId="0" applyFont="1" applyBorder="1" applyAlignment="1">
      <alignment horizontal="left" vertical="center" wrapText="1"/>
    </xf>
    <xf numFmtId="0" fontId="25" fillId="0" borderId="70" xfId="0" applyFont="1" applyBorder="1" applyAlignment="1">
      <alignment horizontal="left" vertical="center" wrapText="1"/>
    </xf>
    <xf numFmtId="0" fontId="27" fillId="0" borderId="28" xfId="0" applyFont="1" applyBorder="1" applyAlignment="1">
      <alignment vertical="center" wrapText="1"/>
    </xf>
    <xf numFmtId="0" fontId="0" fillId="6" borderId="28" xfId="0" applyFont="1" applyFill="1" applyBorder="1" applyAlignment="1">
      <alignment horizontal="left" vertical="center" wrapText="1"/>
    </xf>
    <xf numFmtId="0" fontId="28" fillId="6" borderId="14" xfId="0" applyFont="1" applyFill="1" applyBorder="1" applyAlignment="1">
      <alignment vertical="center" wrapText="1"/>
    </xf>
    <xf numFmtId="0" fontId="1" fillId="8" borderId="20" xfId="0" applyFont="1" applyFill="1" applyBorder="1" applyAlignment="1">
      <alignment horizontal="center" vertical="center" wrapText="1"/>
    </xf>
    <xf numFmtId="0" fontId="12" fillId="0" borderId="30" xfId="0" applyFont="1" applyBorder="1" applyAlignment="1">
      <alignment horizontal="left" vertical="center" wrapText="1"/>
    </xf>
    <xf numFmtId="0" fontId="12" fillId="0" borderId="30" xfId="0" applyFont="1" applyBorder="1" applyAlignment="1">
      <alignment horizontal="center" vertical="center" wrapText="1"/>
    </xf>
    <xf numFmtId="0" fontId="1" fillId="0" borderId="30" xfId="0" applyFont="1" applyBorder="1" applyAlignment="1">
      <alignment horizontal="left" vertical="center" wrapText="1"/>
    </xf>
    <xf numFmtId="0" fontId="1" fillId="0" borderId="21" xfId="0" applyFont="1" applyBorder="1" applyAlignment="1">
      <alignment horizontal="center" vertical="center" wrapText="1"/>
    </xf>
    <xf numFmtId="0" fontId="1" fillId="0" borderId="59" xfId="0" applyFont="1" applyBorder="1" applyAlignment="1">
      <alignment horizontal="center" vertical="center"/>
    </xf>
    <xf numFmtId="0" fontId="1" fillId="0" borderId="58" xfId="0" applyFont="1" applyBorder="1" applyAlignment="1">
      <alignment horizontal="center" vertical="center" wrapText="1"/>
    </xf>
    <xf numFmtId="0" fontId="18" fillId="0" borderId="59" xfId="0" applyFont="1" applyBorder="1" applyAlignment="1">
      <alignment horizontal="center" vertical="center" wrapText="1"/>
    </xf>
    <xf numFmtId="0" fontId="17" fillId="9" borderId="14" xfId="0" applyFont="1" applyFill="1" applyBorder="1" applyAlignment="1">
      <alignment horizontal="center" vertical="center" wrapText="1"/>
    </xf>
    <xf numFmtId="0" fontId="7" fillId="0" borderId="28" xfId="0" applyFont="1" applyBorder="1" applyAlignment="1">
      <alignment horizontal="center" vertical="center"/>
    </xf>
    <xf numFmtId="164" fontId="1" fillId="0" borderId="52" xfId="0" applyNumberFormat="1" applyFont="1" applyBorder="1" applyAlignment="1">
      <alignment horizontal="left" vertical="center" wrapText="1"/>
    </xf>
    <xf numFmtId="0" fontId="18" fillId="0" borderId="28" xfId="0" applyFont="1" applyBorder="1" applyAlignment="1">
      <alignment vertical="center" wrapText="1"/>
    </xf>
    <xf numFmtId="0" fontId="8" fillId="0" borderId="24" xfId="0" applyFont="1" applyBorder="1" applyAlignment="1">
      <alignment horizontal="left" vertical="center" wrapText="1"/>
    </xf>
    <xf numFmtId="164" fontId="1" fillId="0" borderId="14" xfId="0" applyNumberFormat="1" applyFont="1" applyBorder="1" applyAlignment="1">
      <alignment horizontal="left" vertical="center" wrapText="1"/>
    </xf>
    <xf numFmtId="0" fontId="29" fillId="0" borderId="28" xfId="0" applyFont="1" applyBorder="1" applyAlignment="1">
      <alignment vertical="center" wrapText="1"/>
    </xf>
    <xf numFmtId="164" fontId="1" fillId="6" borderId="14" xfId="0" applyNumberFormat="1" applyFont="1" applyFill="1" applyBorder="1" applyAlignment="1">
      <alignment horizontal="left" vertical="center" wrapText="1"/>
    </xf>
    <xf numFmtId="164" fontId="1" fillId="0" borderId="21" xfId="0" applyNumberFormat="1" applyFont="1" applyBorder="1" applyAlignment="1">
      <alignment horizontal="left" vertical="center" wrapText="1"/>
    </xf>
    <xf numFmtId="0" fontId="10" fillId="0" borderId="4" xfId="0" applyFont="1" applyBorder="1" applyAlignment="1">
      <alignment vertical="center"/>
    </xf>
    <xf numFmtId="0" fontId="2" fillId="6" borderId="71" xfId="0" applyFont="1" applyFill="1" applyBorder="1" applyAlignment="1">
      <alignment horizontal="left" vertical="center" wrapText="1"/>
    </xf>
    <xf numFmtId="0" fontId="2" fillId="0" borderId="6" xfId="0" applyFont="1" applyBorder="1" applyAlignment="1">
      <alignment horizontal="left" vertical="center"/>
    </xf>
    <xf numFmtId="0" fontId="31" fillId="0" borderId="0" xfId="0" applyFont="1" applyAlignment="1">
      <alignment vertical="center"/>
    </xf>
    <xf numFmtId="0" fontId="1" fillId="0" borderId="0" xfId="0" applyFont="1" applyAlignment="1">
      <alignment vertical="center" textRotation="90"/>
    </xf>
    <xf numFmtId="0" fontId="2" fillId="0" borderId="28" xfId="0" applyFont="1" applyBorder="1" applyAlignment="1">
      <alignment horizontal="center" vertical="center"/>
    </xf>
    <xf numFmtId="0" fontId="1" fillId="11" borderId="28" xfId="0" applyFont="1" applyFill="1" applyBorder="1" applyAlignment="1">
      <alignment horizontal="center" vertical="center"/>
    </xf>
    <xf numFmtId="0" fontId="1" fillId="10" borderId="28" xfId="0" applyFont="1" applyFill="1" applyBorder="1" applyAlignment="1">
      <alignment horizontal="center" vertical="center"/>
    </xf>
    <xf numFmtId="0" fontId="5" fillId="12" borderId="13" xfId="0" applyFont="1" applyFill="1" applyBorder="1" applyAlignment="1">
      <alignment vertical="center"/>
    </xf>
    <xf numFmtId="0" fontId="5" fillId="12" borderId="28" xfId="0" applyFont="1" applyFill="1" applyBorder="1" applyAlignment="1">
      <alignment vertical="center"/>
    </xf>
    <xf numFmtId="0" fontId="5" fillId="12" borderId="28" xfId="0" applyFont="1" applyFill="1" applyBorder="1" applyAlignment="1">
      <alignment horizontal="center" vertical="center"/>
    </xf>
    <xf numFmtId="0" fontId="5" fillId="12" borderId="28" xfId="0" applyFont="1" applyFill="1" applyBorder="1" applyAlignment="1">
      <alignment horizontal="center" vertical="center" textRotation="90"/>
    </xf>
    <xf numFmtId="0" fontId="5" fillId="12" borderId="14" xfId="0" applyFont="1" applyFill="1" applyBorder="1" applyAlignment="1">
      <alignment horizontal="center" vertical="center"/>
    </xf>
    <xf numFmtId="0" fontId="1" fillId="13" borderId="28" xfId="0" applyFont="1" applyFill="1" applyBorder="1" applyAlignment="1">
      <alignment horizontal="center" vertical="center"/>
    </xf>
    <xf numFmtId="0" fontId="18" fillId="10" borderId="71" xfId="0" applyFont="1" applyFill="1" applyBorder="1" applyAlignment="1">
      <alignment vertical="center"/>
    </xf>
    <xf numFmtId="0" fontId="32" fillId="0" borderId="39" xfId="0" applyFont="1" applyBorder="1" applyAlignment="1">
      <alignment horizontal="center" vertical="center"/>
    </xf>
    <xf numFmtId="0" fontId="18" fillId="0" borderId="14" xfId="0" applyFont="1" applyBorder="1" applyAlignment="1">
      <alignment vertical="center" wrapText="1"/>
    </xf>
    <xf numFmtId="0" fontId="1" fillId="14" borderId="28" xfId="0" applyFont="1" applyFill="1" applyBorder="1" applyAlignment="1">
      <alignment horizontal="center" vertical="center"/>
    </xf>
    <xf numFmtId="0" fontId="18" fillId="11" borderId="13" xfId="0" applyFont="1" applyFill="1" applyBorder="1" applyAlignment="1">
      <alignment vertical="center" wrapText="1"/>
    </xf>
    <xf numFmtId="0" fontId="32" fillId="0" borderId="28" xfId="0" applyFont="1" applyBorder="1" applyAlignment="1">
      <alignment horizontal="center" vertical="center" wrapText="1"/>
    </xf>
    <xf numFmtId="0" fontId="18" fillId="13" borderId="13" xfId="0" applyFont="1" applyFill="1" applyBorder="1" applyAlignment="1">
      <alignment vertical="center"/>
    </xf>
    <xf numFmtId="0" fontId="32" fillId="0" borderId="28" xfId="0" applyFont="1" applyBorder="1" applyAlignment="1">
      <alignment horizontal="center" vertical="center"/>
    </xf>
    <xf numFmtId="0" fontId="18" fillId="14" borderId="20" xfId="0" applyFont="1" applyFill="1" applyBorder="1" applyAlignment="1">
      <alignment vertical="center"/>
    </xf>
    <xf numFmtId="0" fontId="18" fillId="0" borderId="30" xfId="0" applyFont="1" applyBorder="1" applyAlignment="1">
      <alignment vertical="center" wrapText="1"/>
    </xf>
    <xf numFmtId="0" fontId="32" fillId="0" borderId="30" xfId="0" applyFont="1" applyBorder="1" applyAlignment="1">
      <alignment horizontal="center" vertical="center"/>
    </xf>
    <xf numFmtId="0" fontId="18" fillId="0" borderId="21" xfId="0" applyFont="1" applyBorder="1" applyAlignment="1">
      <alignment vertical="center" wrapText="1"/>
    </xf>
    <xf numFmtId="0" fontId="34" fillId="0" borderId="43" xfId="1" applyFont="1" applyAlignment="1">
      <alignment vertical="center"/>
    </xf>
    <xf numFmtId="0" fontId="34" fillId="6" borderId="43" xfId="1" applyFont="1" applyFill="1" applyAlignment="1">
      <alignment vertical="center"/>
    </xf>
    <xf numFmtId="0" fontId="1" fillId="0" borderId="43" xfId="1"/>
    <xf numFmtId="0" fontId="34" fillId="6" borderId="43" xfId="1" applyFont="1" applyFill="1" applyAlignment="1">
      <alignment horizontal="center" vertical="center"/>
    </xf>
    <xf numFmtId="0" fontId="34" fillId="6" borderId="43" xfId="1" applyFont="1" applyFill="1" applyAlignment="1">
      <alignment horizontal="left" vertical="center"/>
    </xf>
    <xf numFmtId="0" fontId="39" fillId="15" borderId="28" xfId="1" applyFont="1" applyFill="1" applyBorder="1" applyAlignment="1">
      <alignment vertical="center" wrapText="1"/>
    </xf>
    <xf numFmtId="0" fontId="39" fillId="15" borderId="28" xfId="1" applyFont="1" applyFill="1" applyBorder="1" applyAlignment="1">
      <alignment horizontal="center" vertical="center" textRotation="90" wrapText="1"/>
    </xf>
    <xf numFmtId="0" fontId="39" fillId="6" borderId="43" xfId="1" applyFont="1" applyFill="1" applyAlignment="1">
      <alignment horizontal="center" vertical="center"/>
    </xf>
    <xf numFmtId="0" fontId="34" fillId="0" borderId="28" xfId="1" applyFont="1" applyBorder="1" applyAlignment="1">
      <alignment horizontal="center" vertical="center"/>
    </xf>
    <xf numFmtId="0" fontId="34" fillId="0" borderId="28" xfId="1" applyFont="1" applyBorder="1" applyAlignment="1">
      <alignment horizontal="center" vertical="center" wrapText="1"/>
    </xf>
    <xf numFmtId="0" fontId="34" fillId="16" borderId="28" xfId="1" applyFont="1" applyFill="1" applyBorder="1" applyAlignment="1">
      <alignment horizontal="center" vertical="center" wrapText="1"/>
    </xf>
    <xf numFmtId="0" fontId="42" fillId="16" borderId="28" xfId="1" applyFont="1" applyFill="1" applyBorder="1" applyAlignment="1">
      <alignment horizontal="left" vertical="center" wrapText="1"/>
    </xf>
    <xf numFmtId="0" fontId="34" fillId="16" borderId="28" xfId="1" applyFont="1" applyFill="1" applyBorder="1" applyAlignment="1">
      <alignment horizontal="left" vertical="center" wrapText="1"/>
    </xf>
    <xf numFmtId="0" fontId="34" fillId="16" borderId="28" xfId="1" applyFont="1" applyFill="1" applyBorder="1" applyAlignment="1">
      <alignment horizontal="center" vertical="center"/>
    </xf>
    <xf numFmtId="0" fontId="39" fillId="0" borderId="28" xfId="1" applyFont="1" applyBorder="1" applyAlignment="1">
      <alignment horizontal="left" vertical="center" wrapText="1"/>
    </xf>
    <xf numFmtId="9" fontId="34" fillId="0" borderId="28" xfId="1" applyNumberFormat="1" applyFont="1" applyBorder="1" applyAlignment="1">
      <alignment horizontal="left" vertical="center" wrapText="1"/>
    </xf>
    <xf numFmtId="9" fontId="34" fillId="0" borderId="28" xfId="1" applyNumberFormat="1" applyFont="1" applyBorder="1" applyAlignment="1">
      <alignment horizontal="center" vertical="center" wrapText="1"/>
    </xf>
    <xf numFmtId="0" fontId="39" fillId="0" borderId="28" xfId="1" applyFont="1" applyBorder="1" applyAlignment="1">
      <alignment horizontal="center" vertical="center" wrapText="1"/>
    </xf>
    <xf numFmtId="0" fontId="39" fillId="0" borderId="28" xfId="1" applyFont="1" applyBorder="1" applyAlignment="1">
      <alignment horizontal="center" vertical="center"/>
    </xf>
    <xf numFmtId="0" fontId="34" fillId="16" borderId="28" xfId="1" applyFont="1" applyFill="1" applyBorder="1" applyAlignment="1">
      <alignment horizontal="left" vertical="center"/>
    </xf>
    <xf numFmtId="0" fontId="34" fillId="16" borderId="28" xfId="1" applyFont="1" applyFill="1" applyBorder="1" applyAlignment="1">
      <alignment horizontal="left" vertical="center" textRotation="90"/>
    </xf>
    <xf numFmtId="9" fontId="34" fillId="0" borderId="28" xfId="1" applyNumberFormat="1" applyFont="1" applyBorder="1" applyAlignment="1">
      <alignment horizontal="left" vertical="center"/>
    </xf>
    <xf numFmtId="166" fontId="34" fillId="0" borderId="28" xfId="1" applyNumberFormat="1" applyFont="1" applyBorder="1" applyAlignment="1">
      <alignment horizontal="left" vertical="center"/>
    </xf>
    <xf numFmtId="0" fontId="39" fillId="0" borderId="28" xfId="1" applyFont="1" applyBorder="1" applyAlignment="1">
      <alignment horizontal="left" vertical="center" textRotation="90" wrapText="1"/>
    </xf>
    <xf numFmtId="0" fontId="39" fillId="0" borderId="28" xfId="1" applyFont="1" applyBorder="1" applyAlignment="1">
      <alignment horizontal="left" vertical="center" textRotation="90"/>
    </xf>
    <xf numFmtId="164" fontId="34" fillId="16" borderId="28" xfId="1" applyNumberFormat="1" applyFont="1" applyFill="1" applyBorder="1" applyAlignment="1">
      <alignment horizontal="left" vertical="center"/>
    </xf>
    <xf numFmtId="0" fontId="34" fillId="6" borderId="28" xfId="1" applyFont="1" applyFill="1" applyBorder="1" applyAlignment="1">
      <alignment vertical="center" wrapText="1"/>
    </xf>
    <xf numFmtId="0" fontId="45" fillId="0" borderId="28" xfId="1" applyFont="1" applyBorder="1" applyAlignment="1">
      <alignment horizontal="center" vertical="center"/>
    </xf>
    <xf numFmtId="0" fontId="45" fillId="0" borderId="28" xfId="1" applyFont="1" applyBorder="1" applyAlignment="1">
      <alignment horizontal="center" vertical="center" wrapText="1"/>
    </xf>
    <xf numFmtId="0" fontId="45" fillId="16" borderId="28" xfId="1" applyFont="1" applyFill="1" applyBorder="1" applyAlignment="1">
      <alignment horizontal="center" vertical="center" wrapText="1"/>
    </xf>
    <xf numFmtId="0" fontId="45" fillId="16" borderId="28" xfId="1" applyFont="1" applyFill="1" applyBorder="1" applyAlignment="1">
      <alignment horizontal="left" vertical="center" wrapText="1"/>
    </xf>
    <xf numFmtId="0" fontId="45" fillId="16" borderId="28" xfId="1" applyFont="1" applyFill="1" applyBorder="1" applyAlignment="1">
      <alignment horizontal="center" vertical="center"/>
    </xf>
    <xf numFmtId="0" fontId="46" fillId="0" borderId="28" xfId="1" applyFont="1" applyBorder="1" applyAlignment="1">
      <alignment horizontal="left" vertical="center" wrapText="1"/>
    </xf>
    <xf numFmtId="9" fontId="45" fillId="0" borderId="28" xfId="1" applyNumberFormat="1" applyFont="1" applyBorder="1" applyAlignment="1">
      <alignment horizontal="left" vertical="center" wrapText="1"/>
    </xf>
    <xf numFmtId="9" fontId="45" fillId="0" borderId="28" xfId="1" applyNumberFormat="1" applyFont="1" applyBorder="1" applyAlignment="1">
      <alignment horizontal="center" vertical="center" wrapText="1"/>
    </xf>
    <xf numFmtId="0" fontId="46" fillId="0" borderId="28" xfId="1" applyFont="1" applyBorder="1" applyAlignment="1">
      <alignment horizontal="center" vertical="center" wrapText="1"/>
    </xf>
    <xf numFmtId="0" fontId="46" fillId="0" borderId="28" xfId="1" applyFont="1" applyBorder="1" applyAlignment="1">
      <alignment horizontal="center" vertical="center"/>
    </xf>
    <xf numFmtId="0" fontId="45" fillId="16" borderId="28" xfId="1" applyFont="1" applyFill="1" applyBorder="1" applyAlignment="1">
      <alignment horizontal="left" vertical="center"/>
    </xf>
    <xf numFmtId="0" fontId="45" fillId="16" borderId="28" xfId="1" applyFont="1" applyFill="1" applyBorder="1" applyAlignment="1">
      <alignment horizontal="left" vertical="center" textRotation="90"/>
    </xf>
    <xf numFmtId="9" fontId="45" fillId="0" borderId="28" xfId="1" applyNumberFormat="1" applyFont="1" applyBorder="1" applyAlignment="1">
      <alignment horizontal="left" vertical="center"/>
    </xf>
    <xf numFmtId="166" fontId="45" fillId="0" borderId="28" xfId="1" applyNumberFormat="1" applyFont="1" applyBorder="1" applyAlignment="1">
      <alignment horizontal="left" vertical="center"/>
    </xf>
    <xf numFmtId="0" fontId="46" fillId="0" borderId="28" xfId="1" applyFont="1" applyBorder="1" applyAlignment="1">
      <alignment horizontal="left" vertical="center" textRotation="90" wrapText="1"/>
    </xf>
    <xf numFmtId="0" fontId="46" fillId="0" borderId="28" xfId="1" applyFont="1" applyBorder="1" applyAlignment="1">
      <alignment horizontal="left" vertical="center" textRotation="90"/>
    </xf>
    <xf numFmtId="164" fontId="45" fillId="16" borderId="28" xfId="1" applyNumberFormat="1" applyFont="1" applyFill="1" applyBorder="1" applyAlignment="1">
      <alignment horizontal="left" vertical="center"/>
    </xf>
    <xf numFmtId="0" fontId="47" fillId="16" borderId="28" xfId="1" applyFont="1" applyFill="1" applyBorder="1" applyAlignment="1">
      <alignment horizontal="center" vertical="center"/>
    </xf>
    <xf numFmtId="0" fontId="48" fillId="16" borderId="28" xfId="1" applyFont="1" applyFill="1" applyBorder="1" applyAlignment="1">
      <alignment horizontal="center" vertical="center"/>
    </xf>
    <xf numFmtId="0" fontId="34" fillId="6" borderId="28" xfId="1" applyFont="1" applyFill="1" applyBorder="1" applyAlignment="1">
      <alignment vertical="center"/>
    </xf>
    <xf numFmtId="0" fontId="42" fillId="16" borderId="28" xfId="1" applyFont="1" applyFill="1" applyBorder="1" applyAlignment="1">
      <alignment horizontal="center" vertical="center" wrapText="1"/>
    </xf>
    <xf numFmtId="164" fontId="42" fillId="16" borderId="28" xfId="1" applyNumberFormat="1" applyFont="1" applyFill="1" applyBorder="1" applyAlignment="1">
      <alignment horizontal="left" vertical="center" wrapText="1"/>
    </xf>
    <xf numFmtId="0" fontId="34" fillId="16" borderId="28" xfId="1" applyFont="1" applyFill="1" applyBorder="1" applyAlignment="1">
      <alignment vertical="center" textRotation="90"/>
    </xf>
    <xf numFmtId="0" fontId="47" fillId="16" borderId="28" xfId="1" applyFont="1" applyFill="1" applyBorder="1" applyAlignment="1">
      <alignment horizontal="center" vertical="center" wrapText="1"/>
    </xf>
    <xf numFmtId="0" fontId="49" fillId="0" borderId="28" xfId="1" applyFont="1" applyBorder="1" applyAlignment="1">
      <alignment horizontal="left" vertical="center" wrapText="1"/>
    </xf>
    <xf numFmtId="9" fontId="47" fillId="0" borderId="28" xfId="1" applyNumberFormat="1" applyFont="1" applyBorder="1" applyAlignment="1">
      <alignment horizontal="left" vertical="center" wrapText="1"/>
    </xf>
    <xf numFmtId="0" fontId="49" fillId="0" borderId="28" xfId="1" applyFont="1" applyBorder="1" applyAlignment="1">
      <alignment horizontal="center" vertical="center" wrapText="1"/>
    </xf>
    <xf numFmtId="0" fontId="49" fillId="0" borderId="28" xfId="1" applyFont="1" applyBorder="1" applyAlignment="1">
      <alignment horizontal="center" vertical="center"/>
    </xf>
    <xf numFmtId="0" fontId="47" fillId="16" borderId="28" xfId="1" applyFont="1" applyFill="1" applyBorder="1" applyAlignment="1">
      <alignment horizontal="left" vertical="center" wrapText="1"/>
    </xf>
    <xf numFmtId="0" fontId="47" fillId="16" borderId="28" xfId="1" applyFont="1" applyFill="1" applyBorder="1" applyAlignment="1">
      <alignment vertical="center"/>
    </xf>
    <xf numFmtId="0" fontId="47" fillId="16" borderId="28" xfId="1" applyFont="1" applyFill="1" applyBorder="1" applyAlignment="1">
      <alignment vertical="center" textRotation="90"/>
    </xf>
    <xf numFmtId="9" fontId="47" fillId="0" borderId="28" xfId="1" applyNumberFormat="1" applyFont="1" applyBorder="1" applyAlignment="1">
      <alignment horizontal="left" vertical="center"/>
    </xf>
    <xf numFmtId="166" fontId="47" fillId="0" borderId="28" xfId="1" applyNumberFormat="1" applyFont="1" applyBorder="1" applyAlignment="1">
      <alignment horizontal="left" vertical="center"/>
    </xf>
    <xf numFmtId="0" fontId="49" fillId="0" borderId="28" xfId="1" applyFont="1" applyBorder="1" applyAlignment="1">
      <alignment vertical="center" textRotation="90" wrapText="1"/>
    </xf>
    <xf numFmtId="9" fontId="47" fillId="0" borderId="28" xfId="1" applyNumberFormat="1" applyFont="1" applyBorder="1" applyAlignment="1">
      <alignment vertical="center"/>
    </xf>
    <xf numFmtId="0" fontId="49" fillId="0" borderId="28" xfId="1" applyFont="1" applyBorder="1" applyAlignment="1">
      <alignment vertical="center" textRotation="90"/>
    </xf>
    <xf numFmtId="0" fontId="51" fillId="16" borderId="28" xfId="1" applyFont="1" applyFill="1" applyBorder="1" applyAlignment="1">
      <alignment horizontal="center" vertical="center"/>
    </xf>
    <xf numFmtId="0" fontId="42" fillId="4" borderId="28" xfId="1" applyFont="1" applyFill="1" applyBorder="1" applyAlignment="1">
      <alignment horizontal="left" vertical="center"/>
    </xf>
    <xf numFmtId="0" fontId="51" fillId="4" borderId="28" xfId="1" applyFont="1" applyFill="1" applyBorder="1" applyAlignment="1">
      <alignment horizontal="center" vertical="center"/>
    </xf>
    <xf numFmtId="0" fontId="51" fillId="4" borderId="28" xfId="1" applyFont="1" applyFill="1" applyBorder="1" applyAlignment="1">
      <alignment horizontal="center" vertical="center" wrapText="1"/>
    </xf>
    <xf numFmtId="0" fontId="51" fillId="16" borderId="28" xfId="1" applyFont="1" applyFill="1" applyBorder="1" applyAlignment="1">
      <alignment horizontal="center" vertical="center" wrapText="1"/>
    </xf>
    <xf numFmtId="0" fontId="51" fillId="16" borderId="28" xfId="1" applyFont="1" applyFill="1" applyBorder="1" applyAlignment="1">
      <alignment horizontal="left" vertical="center" wrapText="1"/>
    </xf>
    <xf numFmtId="0" fontId="52" fillId="0" borderId="28" xfId="1" applyFont="1" applyBorder="1" applyAlignment="1">
      <alignment horizontal="left" vertical="center" wrapText="1"/>
    </xf>
    <xf numFmtId="9" fontId="51" fillId="0" borderId="28" xfId="1" applyNumberFormat="1" applyFont="1" applyBorder="1" applyAlignment="1">
      <alignment horizontal="left" vertical="center" wrapText="1"/>
    </xf>
    <xf numFmtId="9" fontId="51" fillId="16" borderId="28" xfId="1" applyNumberFormat="1" applyFont="1" applyFill="1" applyBorder="1" applyAlignment="1">
      <alignment horizontal="left" vertical="center" wrapText="1"/>
    </xf>
    <xf numFmtId="9" fontId="51" fillId="0" borderId="28" xfId="1" applyNumberFormat="1" applyFont="1" applyBorder="1" applyAlignment="1">
      <alignment horizontal="center" vertical="center" wrapText="1"/>
    </xf>
    <xf numFmtId="0" fontId="52" fillId="0" borderId="28" xfId="1" applyFont="1" applyBorder="1" applyAlignment="1">
      <alignment horizontal="center" vertical="center" wrapText="1"/>
    </xf>
    <xf numFmtId="0" fontId="52" fillId="0" borderId="28" xfId="1" applyFont="1" applyBorder="1" applyAlignment="1">
      <alignment horizontal="center" vertical="center"/>
    </xf>
    <xf numFmtId="0" fontId="51" fillId="16" borderId="28" xfId="1" applyFont="1" applyFill="1" applyBorder="1" applyAlignment="1">
      <alignment vertical="center"/>
    </xf>
    <xf numFmtId="0" fontId="51" fillId="16" borderId="28" xfId="1" applyFont="1" applyFill="1" applyBorder="1" applyAlignment="1">
      <alignment horizontal="left" vertical="center" textRotation="90"/>
    </xf>
    <xf numFmtId="9" fontId="51" fillId="0" borderId="28" xfId="1" applyNumberFormat="1" applyFont="1" applyBorder="1" applyAlignment="1">
      <alignment horizontal="left" vertical="center"/>
    </xf>
    <xf numFmtId="166" fontId="51" fillId="0" borderId="28" xfId="1" applyNumberFormat="1" applyFont="1" applyBorder="1" applyAlignment="1">
      <alignment horizontal="left" vertical="center"/>
    </xf>
    <xf numFmtId="0" fontId="52" fillId="0" borderId="28" xfId="1" applyFont="1" applyBorder="1" applyAlignment="1">
      <alignment horizontal="left" vertical="center" textRotation="90" wrapText="1"/>
    </xf>
    <xf numFmtId="0" fontId="52" fillId="0" borderId="28" xfId="1" applyFont="1" applyBorder="1" applyAlignment="1">
      <alignment horizontal="left" vertical="center" textRotation="90"/>
    </xf>
    <xf numFmtId="0" fontId="51" fillId="16" borderId="28" xfId="1" applyFont="1" applyFill="1" applyBorder="1" applyAlignment="1">
      <alignment vertical="center" wrapText="1"/>
    </xf>
    <xf numFmtId="164" fontId="51" fillId="16" borderId="28" xfId="1" applyNumberFormat="1" applyFont="1" applyFill="1" applyBorder="1" applyAlignment="1">
      <alignment vertical="center" wrapText="1"/>
    </xf>
    <xf numFmtId="164" fontId="51" fillId="16" borderId="28" xfId="1" applyNumberFormat="1" applyFont="1" applyFill="1" applyBorder="1" applyAlignment="1">
      <alignment horizontal="left" vertical="center" wrapText="1"/>
    </xf>
    <xf numFmtId="0" fontId="51" fillId="16" borderId="28" xfId="1" applyFont="1" applyFill="1" applyBorder="1" applyAlignment="1">
      <alignment horizontal="left" vertical="center"/>
    </xf>
    <xf numFmtId="9" fontId="34" fillId="16" borderId="28" xfId="1" applyNumberFormat="1" applyFont="1" applyFill="1" applyBorder="1" applyAlignment="1">
      <alignment horizontal="left" vertical="center" wrapText="1"/>
    </xf>
    <xf numFmtId="0" fontId="34" fillId="16" borderId="28" xfId="1" applyFont="1" applyFill="1" applyBorder="1" applyAlignment="1">
      <alignment vertical="center"/>
    </xf>
    <xf numFmtId="164" fontId="42" fillId="16" borderId="28" xfId="1" applyNumberFormat="1" applyFont="1" applyFill="1" applyBorder="1" applyAlignment="1">
      <alignment horizontal="center" vertical="center" wrapText="1"/>
    </xf>
    <xf numFmtId="164" fontId="34" fillId="16" borderId="28" xfId="1" applyNumberFormat="1" applyFont="1" applyFill="1" applyBorder="1" applyAlignment="1">
      <alignment horizontal="left" vertical="center" wrapText="1"/>
    </xf>
    <xf numFmtId="0" fontId="34" fillId="16" borderId="28" xfId="1" applyFont="1" applyFill="1" applyBorder="1" applyAlignment="1">
      <alignment vertical="center" wrapText="1"/>
    </xf>
    <xf numFmtId="0" fontId="53" fillId="16" borderId="28" xfId="1" applyFont="1" applyFill="1" applyBorder="1" applyAlignment="1">
      <alignment horizontal="left" vertical="center" wrapText="1"/>
    </xf>
    <xf numFmtId="164" fontId="34" fillId="16" borderId="28" xfId="1" applyNumberFormat="1" applyFont="1" applyFill="1" applyBorder="1" applyAlignment="1">
      <alignment vertical="center"/>
    </xf>
    <xf numFmtId="0" fontId="53" fillId="16" borderId="29" xfId="1" applyFont="1" applyFill="1" applyBorder="1" applyAlignment="1">
      <alignment horizontal="left" vertical="center" wrapText="1"/>
    </xf>
    <xf numFmtId="0" fontId="53" fillId="16" borderId="28" xfId="1" applyFont="1" applyFill="1" applyBorder="1" applyAlignment="1">
      <alignment vertical="center" wrapText="1"/>
    </xf>
    <xf numFmtId="0" fontId="53" fillId="16" borderId="29" xfId="1" applyFont="1" applyFill="1" applyBorder="1" applyAlignment="1">
      <alignment vertical="center" wrapText="1"/>
    </xf>
    <xf numFmtId="0" fontId="34" fillId="16" borderId="39" xfId="1" applyFont="1" applyFill="1" applyBorder="1" applyAlignment="1">
      <alignment horizontal="left" vertical="center" wrapText="1"/>
    </xf>
    <xf numFmtId="0" fontId="34" fillId="16" borderId="39" xfId="1" applyFont="1" applyFill="1" applyBorder="1" applyAlignment="1">
      <alignment horizontal="center" vertical="center"/>
    </xf>
    <xf numFmtId="0" fontId="39" fillId="0" borderId="39" xfId="1" applyFont="1" applyBorder="1" applyAlignment="1">
      <alignment horizontal="left" vertical="center" wrapText="1"/>
    </xf>
    <xf numFmtId="9" fontId="34" fillId="0" borderId="39" xfId="1" applyNumberFormat="1" applyFont="1" applyBorder="1" applyAlignment="1">
      <alignment horizontal="left" vertical="center" wrapText="1"/>
    </xf>
    <xf numFmtId="9" fontId="34" fillId="0" borderId="39" xfId="1" applyNumberFormat="1" applyFont="1" applyBorder="1" applyAlignment="1">
      <alignment horizontal="center" vertical="center" wrapText="1"/>
    </xf>
    <xf numFmtId="0" fontId="39" fillId="0" borderId="39" xfId="1" applyFont="1" applyBorder="1" applyAlignment="1">
      <alignment horizontal="center" vertical="center" wrapText="1"/>
    </xf>
    <xf numFmtId="0" fontId="39" fillId="0" borderId="39" xfId="1" applyFont="1" applyBorder="1" applyAlignment="1">
      <alignment horizontal="center" vertical="center"/>
    </xf>
    <xf numFmtId="0" fontId="34" fillId="4" borderId="28" xfId="1" applyFont="1" applyFill="1" applyBorder="1" applyAlignment="1">
      <alignment horizontal="center" vertical="center"/>
    </xf>
    <xf numFmtId="0" fontId="34" fillId="4" borderId="28" xfId="1" applyFont="1" applyFill="1" applyBorder="1" applyAlignment="1">
      <alignment horizontal="center" vertical="center" wrapText="1"/>
    </xf>
    <xf numFmtId="0" fontId="55" fillId="16" borderId="28" xfId="1" applyFont="1" applyFill="1" applyBorder="1" applyAlignment="1">
      <alignment horizontal="center" vertical="center" wrapText="1"/>
    </xf>
    <xf numFmtId="0" fontId="55" fillId="16" borderId="28" xfId="1" applyFont="1" applyFill="1" applyBorder="1" applyAlignment="1">
      <alignment horizontal="center" vertical="center"/>
    </xf>
    <xf numFmtId="0" fontId="56" fillId="0" borderId="28" xfId="1" applyFont="1" applyBorder="1" applyAlignment="1">
      <alignment horizontal="left" vertical="center" wrapText="1"/>
    </xf>
    <xf numFmtId="9" fontId="55" fillId="0" borderId="28" xfId="1" applyNumberFormat="1" applyFont="1" applyBorder="1" applyAlignment="1">
      <alignment horizontal="left" vertical="center" wrapText="1"/>
    </xf>
    <xf numFmtId="0" fontId="56" fillId="0" borderId="28" xfId="1" applyFont="1" applyBorder="1" applyAlignment="1">
      <alignment horizontal="center" vertical="center" wrapText="1"/>
    </xf>
    <xf numFmtId="0" fontId="56" fillId="0" borderId="28" xfId="1" applyFont="1" applyBorder="1" applyAlignment="1">
      <alignment horizontal="center" vertical="center"/>
    </xf>
    <xf numFmtId="0" fontId="55" fillId="16" borderId="28" xfId="1" applyFont="1" applyFill="1" applyBorder="1" applyAlignment="1">
      <alignment horizontal="left" vertical="center" wrapText="1"/>
    </xf>
    <xf numFmtId="0" fontId="55" fillId="16" borderId="28" xfId="1" applyFont="1" applyFill="1" applyBorder="1" applyAlignment="1">
      <alignment vertical="center"/>
    </xf>
    <xf numFmtId="0" fontId="55" fillId="16" borderId="28" xfId="1" applyFont="1" applyFill="1" applyBorder="1" applyAlignment="1">
      <alignment vertical="center" textRotation="90"/>
    </xf>
    <xf numFmtId="9" fontId="55" fillId="0" borderId="28" xfId="1" applyNumberFormat="1" applyFont="1" applyBorder="1" applyAlignment="1">
      <alignment vertical="center"/>
    </xf>
    <xf numFmtId="166" fontId="55" fillId="0" borderId="28" xfId="1" applyNumberFormat="1" applyFont="1" applyBorder="1" applyAlignment="1">
      <alignment horizontal="left" vertical="center"/>
    </xf>
    <xf numFmtId="0" fontId="56" fillId="0" borderId="28" xfId="1" applyFont="1" applyBorder="1" applyAlignment="1">
      <alignment vertical="center" textRotation="90" wrapText="1"/>
    </xf>
    <xf numFmtId="0" fontId="56" fillId="0" borderId="28" xfId="1" applyFont="1" applyBorder="1" applyAlignment="1">
      <alignment vertical="center" textRotation="90"/>
    </xf>
    <xf numFmtId="0" fontId="55" fillId="16" borderId="28" xfId="1" applyFont="1" applyFill="1" applyBorder="1" applyAlignment="1">
      <alignment vertical="center" wrapText="1"/>
    </xf>
    <xf numFmtId="164" fontId="55" fillId="16" borderId="28" xfId="1" applyNumberFormat="1" applyFont="1" applyFill="1" applyBorder="1" applyAlignment="1">
      <alignment horizontal="left" vertical="center" wrapText="1"/>
    </xf>
    <xf numFmtId="0" fontId="42" fillId="16" borderId="28" xfId="1" applyFont="1" applyFill="1" applyBorder="1" applyAlignment="1">
      <alignment vertical="center" wrapText="1"/>
    </xf>
    <xf numFmtId="9" fontId="34" fillId="16" borderId="28" xfId="1" applyNumberFormat="1" applyFont="1" applyFill="1" applyBorder="1" applyAlignment="1">
      <alignment horizontal="center" vertical="center" wrapText="1"/>
    </xf>
    <xf numFmtId="0" fontId="34" fillId="16" borderId="28" xfId="1" applyFont="1" applyFill="1" applyBorder="1" applyAlignment="1">
      <alignment horizontal="right" vertical="center" wrapText="1"/>
    </xf>
    <xf numFmtId="0" fontId="34" fillId="6" borderId="39" xfId="1" applyFont="1" applyFill="1" applyBorder="1" applyAlignment="1">
      <alignment vertical="center" wrapText="1"/>
    </xf>
    <xf numFmtId="0" fontId="55" fillId="0" borderId="28" xfId="1" applyFont="1" applyBorder="1" applyAlignment="1">
      <alignment horizontal="center" vertical="center"/>
    </xf>
    <xf numFmtId="0" fontId="55" fillId="4" borderId="28" xfId="1" applyFont="1" applyFill="1" applyBorder="1" applyAlignment="1">
      <alignment horizontal="center" vertical="center" wrapText="1"/>
    </xf>
    <xf numFmtId="9" fontId="55" fillId="16" borderId="28" xfId="1" applyNumberFormat="1" applyFont="1" applyFill="1" applyBorder="1" applyAlignment="1">
      <alignment horizontal="left" vertical="center" wrapText="1"/>
    </xf>
    <xf numFmtId="9" fontId="55" fillId="0" borderId="28" xfId="1" applyNumberFormat="1" applyFont="1" applyBorder="1" applyAlignment="1">
      <alignment horizontal="center" vertical="center" wrapText="1"/>
    </xf>
    <xf numFmtId="0" fontId="55" fillId="16" borderId="28" xfId="1" applyFont="1" applyFill="1" applyBorder="1" applyAlignment="1">
      <alignment horizontal="left" vertical="center"/>
    </xf>
    <xf numFmtId="0" fontId="55" fillId="16" borderId="28" xfId="1" applyFont="1" applyFill="1" applyBorder="1" applyAlignment="1">
      <alignment horizontal="left" vertical="center" textRotation="90"/>
    </xf>
    <xf numFmtId="9" fontId="55" fillId="0" borderId="28" xfId="1" applyNumberFormat="1" applyFont="1" applyBorder="1" applyAlignment="1">
      <alignment horizontal="left" vertical="center"/>
    </xf>
    <xf numFmtId="0" fontId="56" fillId="0" borderId="28" xfId="1" applyFont="1" applyBorder="1" applyAlignment="1">
      <alignment horizontal="left" vertical="center" textRotation="90" wrapText="1"/>
    </xf>
    <xf numFmtId="0" fontId="56" fillId="0" borderId="28" xfId="1" applyFont="1" applyBorder="1" applyAlignment="1">
      <alignment horizontal="left" vertical="center" textRotation="90"/>
    </xf>
    <xf numFmtId="164" fontId="55" fillId="16" borderId="28" xfId="1" applyNumberFormat="1" applyFont="1" applyFill="1" applyBorder="1" applyAlignment="1">
      <alignment horizontal="left" vertical="center"/>
    </xf>
    <xf numFmtId="0" fontId="42" fillId="0" borderId="28" xfId="1" applyFont="1" applyBorder="1" applyAlignment="1">
      <alignment horizontal="center" vertical="center"/>
    </xf>
    <xf numFmtId="0" fontId="42" fillId="4" borderId="28" xfId="1" applyFont="1" applyFill="1" applyBorder="1" applyAlignment="1">
      <alignment horizontal="center" vertical="center" wrapText="1"/>
    </xf>
    <xf numFmtId="0" fontId="42" fillId="16" borderId="57" xfId="1" applyFont="1" applyFill="1" applyBorder="1" applyAlignment="1">
      <alignment horizontal="left" vertical="center" wrapText="1"/>
    </xf>
    <xf numFmtId="0" fontId="42" fillId="16" borderId="57" xfId="1" applyFont="1" applyFill="1" applyBorder="1" applyAlignment="1">
      <alignment horizontal="center" vertical="center" wrapText="1"/>
    </xf>
    <xf numFmtId="164" fontId="42" fillId="16" borderId="57" xfId="1" applyNumberFormat="1" applyFont="1" applyFill="1" applyBorder="1" applyAlignment="1">
      <alignment horizontal="left" vertical="center" wrapText="1"/>
    </xf>
    <xf numFmtId="0" fontId="42" fillId="16" borderId="29" xfId="1" applyFont="1" applyFill="1" applyBorder="1" applyAlignment="1">
      <alignment horizontal="left" vertical="center" wrapText="1"/>
    </xf>
    <xf numFmtId="0" fontId="42" fillId="16" borderId="82" xfId="1" applyFont="1" applyFill="1" applyBorder="1" applyAlignment="1">
      <alignment horizontal="left" vertical="center" wrapText="1"/>
    </xf>
    <xf numFmtId="0" fontId="34" fillId="16" borderId="29" xfId="1" applyFont="1" applyFill="1" applyBorder="1" applyAlignment="1">
      <alignment horizontal="center" vertical="center" wrapText="1"/>
    </xf>
    <xf numFmtId="0" fontId="34" fillId="16" borderId="29" xfId="1" applyFont="1" applyFill="1" applyBorder="1" applyAlignment="1">
      <alignment horizontal="left" vertical="center" wrapText="1"/>
    </xf>
    <xf numFmtId="0" fontId="42" fillId="16" borderId="82" xfId="1" applyFont="1" applyFill="1" applyBorder="1" applyAlignment="1">
      <alignment horizontal="center" vertical="center" wrapText="1"/>
    </xf>
    <xf numFmtId="164" fontId="42" fillId="16" borderId="82" xfId="1" applyNumberFormat="1" applyFont="1" applyFill="1" applyBorder="1" applyAlignment="1">
      <alignment horizontal="left" vertical="center" wrapText="1"/>
    </xf>
    <xf numFmtId="0" fontId="53" fillId="16" borderId="28" xfId="1" applyFont="1" applyFill="1" applyBorder="1" applyAlignment="1">
      <alignment horizontal="left" vertical="center"/>
    </xf>
    <xf numFmtId="0" fontId="42" fillId="16" borderId="29" xfId="1" applyFont="1" applyFill="1" applyBorder="1" applyAlignment="1">
      <alignment horizontal="center" vertical="center" wrapText="1"/>
    </xf>
    <xf numFmtId="0" fontId="57" fillId="16" borderId="82" xfId="1" applyFont="1" applyFill="1" applyBorder="1" applyAlignment="1">
      <alignment horizontal="center" vertical="center" wrapText="1"/>
    </xf>
    <xf numFmtId="0" fontId="34" fillId="16" borderId="82" xfId="1" applyFont="1" applyFill="1" applyBorder="1" applyAlignment="1">
      <alignment horizontal="left" vertical="center" wrapText="1"/>
    </xf>
    <xf numFmtId="0" fontId="58" fillId="16" borderId="29" xfId="1" applyFont="1" applyFill="1" applyBorder="1" applyAlignment="1">
      <alignment horizontal="left" vertical="center" wrapText="1"/>
    </xf>
    <xf numFmtId="0" fontId="53" fillId="16" borderId="29" xfId="1" applyFont="1" applyFill="1" applyBorder="1" applyAlignment="1">
      <alignment horizontal="left" vertical="center"/>
    </xf>
    <xf numFmtId="0" fontId="42" fillId="0" borderId="28" xfId="1" applyFont="1" applyBorder="1" applyAlignment="1">
      <alignment horizontal="center" vertical="center" wrapText="1"/>
    </xf>
    <xf numFmtId="164" fontId="42" fillId="16" borderId="82" xfId="1" applyNumberFormat="1" applyFont="1" applyFill="1" applyBorder="1" applyAlignment="1">
      <alignment horizontal="center" vertical="center" wrapText="1"/>
    </xf>
    <xf numFmtId="0" fontId="59" fillId="16" borderId="43" xfId="1" applyFont="1" applyFill="1" applyAlignment="1">
      <alignment horizontal="left" vertical="center" wrapText="1"/>
    </xf>
    <xf numFmtId="0" fontId="42" fillId="16" borderId="57" xfId="1" applyFont="1" applyFill="1" applyBorder="1" applyAlignment="1">
      <alignment horizontal="center" vertical="center"/>
    </xf>
    <xf numFmtId="0" fontId="42" fillId="16" borderId="29" xfId="1" applyFont="1" applyFill="1" applyBorder="1" applyAlignment="1">
      <alignment horizontal="center" vertical="center"/>
    </xf>
    <xf numFmtId="0" fontId="42" fillId="16" borderId="77" xfId="1" applyFont="1" applyFill="1" applyBorder="1" applyAlignment="1">
      <alignment horizontal="center" vertical="center" wrapText="1"/>
    </xf>
    <xf numFmtId="0" fontId="42" fillId="16" borderId="28" xfId="1" applyFont="1" applyFill="1" applyBorder="1" applyAlignment="1">
      <alignment horizontal="center" vertical="center"/>
    </xf>
    <xf numFmtId="0" fontId="42" fillId="16" borderId="39" xfId="1" applyFont="1" applyFill="1" applyBorder="1" applyAlignment="1">
      <alignment horizontal="center" vertical="center" wrapText="1"/>
    </xf>
    <xf numFmtId="164" fontId="58" fillId="16" borderId="43" xfId="1" applyNumberFormat="1" applyFont="1" applyFill="1" applyAlignment="1">
      <alignment vertical="center" wrapText="1"/>
    </xf>
    <xf numFmtId="164" fontId="58" fillId="16" borderId="28" xfId="1" applyNumberFormat="1" applyFont="1" applyFill="1" applyBorder="1" applyAlignment="1">
      <alignment vertical="center" wrapText="1"/>
    </xf>
    <xf numFmtId="0" fontId="48" fillId="0" borderId="28" xfId="1" applyFont="1" applyBorder="1" applyAlignment="1">
      <alignment horizontal="center" vertical="center"/>
    </xf>
    <xf numFmtId="0" fontId="48" fillId="4" borderId="28" xfId="1" applyFont="1" applyFill="1" applyBorder="1" applyAlignment="1">
      <alignment horizontal="center" vertical="center" wrapText="1"/>
    </xf>
    <xf numFmtId="0" fontId="48" fillId="16" borderId="28" xfId="1" applyFont="1" applyFill="1" applyBorder="1" applyAlignment="1">
      <alignment horizontal="center" vertical="center" wrapText="1"/>
    </xf>
    <xf numFmtId="0" fontId="48" fillId="16" borderId="28" xfId="1" applyFont="1" applyFill="1" applyBorder="1" applyAlignment="1">
      <alignment horizontal="left" vertical="center" wrapText="1"/>
    </xf>
    <xf numFmtId="0" fontId="60" fillId="0" borderId="28" xfId="1" applyFont="1" applyBorder="1" applyAlignment="1">
      <alignment horizontal="left" vertical="center" wrapText="1"/>
    </xf>
    <xf numFmtId="9" fontId="48" fillId="0" borderId="28" xfId="1" applyNumberFormat="1" applyFont="1" applyBorder="1" applyAlignment="1">
      <alignment horizontal="left" vertical="center" wrapText="1"/>
    </xf>
    <xf numFmtId="9" fontId="48" fillId="16" borderId="28" xfId="1" applyNumberFormat="1" applyFont="1" applyFill="1" applyBorder="1" applyAlignment="1">
      <alignment horizontal="left" vertical="center" wrapText="1"/>
    </xf>
    <xf numFmtId="9" fontId="48" fillId="0" borderId="28" xfId="1" applyNumberFormat="1" applyFont="1" applyBorder="1" applyAlignment="1">
      <alignment horizontal="center" vertical="center" wrapText="1"/>
    </xf>
    <xf numFmtId="0" fontId="60" fillId="0" borderId="28" xfId="1" applyFont="1" applyBorder="1" applyAlignment="1">
      <alignment horizontal="center" vertical="center" wrapText="1"/>
    </xf>
    <xf numFmtId="0" fontId="60" fillId="0" borderId="28" xfId="1" applyFont="1" applyBorder="1" applyAlignment="1">
      <alignment horizontal="center" vertical="center"/>
    </xf>
    <xf numFmtId="0" fontId="48" fillId="16" borderId="28" xfId="1" applyFont="1" applyFill="1" applyBorder="1" applyAlignment="1">
      <alignment vertical="center"/>
    </xf>
    <xf numFmtId="0" fontId="48" fillId="16" borderId="28" xfId="1" applyFont="1" applyFill="1" applyBorder="1" applyAlignment="1">
      <alignment horizontal="left" vertical="center" textRotation="90"/>
    </xf>
    <xf numFmtId="9" fontId="48" fillId="0" borderId="28" xfId="1" applyNumberFormat="1" applyFont="1" applyBorder="1" applyAlignment="1">
      <alignment horizontal="left" vertical="center"/>
    </xf>
    <xf numFmtId="166" fontId="48" fillId="0" borderId="28" xfId="1" applyNumberFormat="1" applyFont="1" applyBorder="1" applyAlignment="1">
      <alignment horizontal="left" vertical="center"/>
    </xf>
    <xf numFmtId="0" fontId="60" fillId="0" borderId="28" xfId="1" applyFont="1" applyBorder="1" applyAlignment="1">
      <alignment horizontal="left" vertical="center" textRotation="90" wrapText="1"/>
    </xf>
    <xf numFmtId="0" fontId="60" fillId="0" borderId="28" xfId="1" applyFont="1" applyBorder="1" applyAlignment="1">
      <alignment horizontal="left" vertical="center" textRotation="90"/>
    </xf>
    <xf numFmtId="0" fontId="39" fillId="0" borderId="28" xfId="1" applyFont="1" applyBorder="1" applyAlignment="1">
      <alignment horizontal="center" vertical="center" textRotation="90" wrapText="1"/>
    </xf>
    <xf numFmtId="0" fontId="39" fillId="0" borderId="28" xfId="1" applyFont="1" applyBorder="1" applyAlignment="1">
      <alignment horizontal="center" vertical="center" textRotation="90"/>
    </xf>
    <xf numFmtId="0" fontId="34" fillId="16" borderId="28" xfId="1" applyFont="1" applyFill="1" applyBorder="1" applyAlignment="1">
      <alignment horizontal="center" vertical="center" textRotation="90"/>
    </xf>
    <xf numFmtId="164" fontId="42" fillId="16" borderId="57" xfId="1" applyNumberFormat="1" applyFont="1" applyFill="1" applyBorder="1" applyAlignment="1">
      <alignment horizontal="center" vertical="center" wrapText="1"/>
    </xf>
    <xf numFmtId="0" fontId="61" fillId="16" borderId="57" xfId="1" applyFont="1" applyFill="1" applyBorder="1" applyAlignment="1">
      <alignment horizontal="left" vertical="center" wrapText="1"/>
    </xf>
    <xf numFmtId="164" fontId="1" fillId="16" borderId="28" xfId="1" applyNumberFormat="1" applyFill="1" applyBorder="1" applyAlignment="1">
      <alignment vertical="center"/>
    </xf>
    <xf numFmtId="0" fontId="61" fillId="16" borderId="28" xfId="1" applyFont="1" applyFill="1" applyBorder="1" applyAlignment="1">
      <alignment vertical="center" wrapText="1"/>
    </xf>
    <xf numFmtId="0" fontId="61" fillId="16" borderId="28" xfId="1" applyFont="1" applyFill="1" applyBorder="1" applyAlignment="1">
      <alignment horizontal="left" vertical="center" wrapText="1"/>
    </xf>
    <xf numFmtId="0" fontId="1" fillId="16" borderId="28" xfId="1" applyFill="1" applyBorder="1" applyAlignment="1">
      <alignment vertical="center"/>
    </xf>
    <xf numFmtId="0" fontId="1" fillId="16" borderId="28" xfId="1" applyFill="1" applyBorder="1" applyAlignment="1">
      <alignment vertical="center" wrapText="1"/>
    </xf>
    <xf numFmtId="0" fontId="1" fillId="16" borderId="28" xfId="1" applyFill="1" applyBorder="1"/>
    <xf numFmtId="0" fontId="48" fillId="0" borderId="28" xfId="1" applyFont="1" applyBorder="1" applyAlignment="1">
      <alignment horizontal="center" vertical="center" wrapText="1"/>
    </xf>
    <xf numFmtId="0" fontId="48" fillId="16" borderId="28" xfId="1" applyFont="1" applyFill="1" applyBorder="1" applyAlignment="1">
      <alignment vertical="center" wrapText="1"/>
    </xf>
    <xf numFmtId="164" fontId="64" fillId="16" borderId="28" xfId="1" applyNumberFormat="1" applyFont="1" applyFill="1" applyBorder="1" applyAlignment="1">
      <alignment vertical="center"/>
    </xf>
    <xf numFmtId="164" fontId="48" fillId="16" borderId="28" xfId="1" applyNumberFormat="1" applyFont="1" applyFill="1" applyBorder="1" applyAlignment="1">
      <alignment horizontal="left" vertical="center"/>
    </xf>
    <xf numFmtId="0" fontId="58" fillId="16" borderId="43" xfId="1" applyFont="1" applyFill="1" applyAlignment="1">
      <alignment wrapText="1"/>
    </xf>
    <xf numFmtId="0" fontId="65" fillId="16" borderId="43" xfId="1" applyFont="1" applyFill="1" applyAlignment="1">
      <alignment horizontal="center" vertical="center" wrapText="1"/>
    </xf>
    <xf numFmtId="0" fontId="58" fillId="16" borderId="28" xfId="1" applyFont="1" applyFill="1" applyBorder="1" applyAlignment="1">
      <alignment vertical="center" wrapText="1"/>
    </xf>
    <xf numFmtId="0" fontId="65" fillId="16" borderId="28" xfId="1" applyFont="1" applyFill="1" applyBorder="1" applyAlignment="1">
      <alignment horizontal="center" vertical="center" wrapText="1"/>
    </xf>
    <xf numFmtId="0" fontId="65" fillId="16" borderId="29" xfId="1" applyFont="1" applyFill="1" applyBorder="1" applyAlignment="1">
      <alignment horizontal="center" vertical="center" wrapText="1"/>
    </xf>
    <xf numFmtId="0" fontId="53" fillId="16" borderId="28" xfId="1" applyFont="1" applyFill="1" applyBorder="1" applyAlignment="1">
      <alignment wrapText="1"/>
    </xf>
    <xf numFmtId="9" fontId="34" fillId="16" borderId="28" xfId="1" applyNumberFormat="1" applyFont="1" applyFill="1" applyBorder="1" applyAlignment="1">
      <alignment vertical="center" wrapText="1"/>
    </xf>
    <xf numFmtId="164" fontId="34" fillId="16" borderId="28" xfId="1" applyNumberFormat="1" applyFont="1" applyFill="1" applyBorder="1" applyAlignment="1">
      <alignment horizontal="center" vertical="center" wrapText="1"/>
    </xf>
    <xf numFmtId="0" fontId="58" fillId="16" borderId="43" xfId="1" applyFont="1" applyFill="1" applyAlignment="1">
      <alignment vertical="center" wrapText="1"/>
    </xf>
    <xf numFmtId="0" fontId="68" fillId="16" borderId="28" xfId="1" applyFont="1" applyFill="1" applyBorder="1" applyAlignment="1">
      <alignment horizontal="left" vertical="center" wrapText="1"/>
    </xf>
    <xf numFmtId="9" fontId="42" fillId="16" borderId="28" xfId="1" applyNumberFormat="1" applyFont="1" applyFill="1" applyBorder="1" applyAlignment="1">
      <alignment vertical="center" wrapText="1"/>
    </xf>
    <xf numFmtId="0" fontId="53" fillId="16" borderId="43" xfId="1" applyFont="1" applyFill="1" applyAlignment="1">
      <alignment vertical="center" wrapText="1"/>
    </xf>
    <xf numFmtId="0" fontId="34" fillId="16" borderId="39" xfId="1" applyFont="1" applyFill="1" applyBorder="1" applyAlignment="1">
      <alignment horizontal="center" vertical="center" wrapText="1"/>
    </xf>
    <xf numFmtId="164" fontId="34" fillId="16" borderId="39" xfId="1" applyNumberFormat="1" applyFont="1" applyFill="1" applyBorder="1" applyAlignment="1">
      <alignment vertical="center" wrapText="1"/>
    </xf>
    <xf numFmtId="164" fontId="34" fillId="16" borderId="39" xfId="1" applyNumberFormat="1" applyFont="1" applyFill="1" applyBorder="1" applyAlignment="1">
      <alignment horizontal="left" vertical="center" wrapText="1"/>
    </xf>
    <xf numFmtId="0" fontId="34" fillId="16" borderId="39" xfId="1" applyFont="1" applyFill="1" applyBorder="1" applyAlignment="1">
      <alignment vertical="center" wrapText="1"/>
    </xf>
    <xf numFmtId="0" fontId="34" fillId="16" borderId="48" xfId="1" applyFont="1" applyFill="1" applyBorder="1" applyAlignment="1">
      <alignment vertical="center" wrapText="1"/>
    </xf>
    <xf numFmtId="0" fontId="34" fillId="16" borderId="63" xfId="1" applyFont="1" applyFill="1" applyBorder="1" applyAlignment="1">
      <alignment horizontal="left" vertical="center" textRotation="90"/>
    </xf>
    <xf numFmtId="164" fontId="34" fillId="16" borderId="28" xfId="1" applyNumberFormat="1" applyFont="1" applyFill="1" applyBorder="1" applyAlignment="1">
      <alignment vertical="center" wrapText="1"/>
    </xf>
    <xf numFmtId="0" fontId="34" fillId="16" borderId="57" xfId="1" applyFont="1" applyFill="1" applyBorder="1" applyAlignment="1">
      <alignment horizontal="center" vertical="center"/>
    </xf>
    <xf numFmtId="0" fontId="45" fillId="4" borderId="28" xfId="1" applyFont="1" applyFill="1" applyBorder="1" applyAlignment="1">
      <alignment horizontal="center" vertical="center" wrapText="1"/>
    </xf>
    <xf numFmtId="0" fontId="45" fillId="16" borderId="57" xfId="1" applyFont="1" applyFill="1" applyBorder="1" applyAlignment="1">
      <alignment horizontal="left" vertical="center" wrapText="1"/>
    </xf>
    <xf numFmtId="0" fontId="45" fillId="16" borderId="57" xfId="1" applyFont="1" applyFill="1" applyBorder="1" applyAlignment="1">
      <alignment horizontal="center" vertical="center" wrapText="1"/>
    </xf>
    <xf numFmtId="9" fontId="45" fillId="16" borderId="28" xfId="1" applyNumberFormat="1" applyFont="1" applyFill="1" applyBorder="1" applyAlignment="1">
      <alignment horizontal="left" vertical="center" wrapText="1"/>
    </xf>
    <xf numFmtId="0" fontId="45" fillId="16" borderId="28" xfId="1" applyFont="1" applyFill="1" applyBorder="1" applyAlignment="1">
      <alignment vertical="center"/>
    </xf>
    <xf numFmtId="0" fontId="42" fillId="16" borderId="77" xfId="1" applyFont="1" applyFill="1" applyBorder="1" applyAlignment="1">
      <alignment horizontal="left" vertical="center" wrapText="1"/>
    </xf>
    <xf numFmtId="0" fontId="72" fillId="16" borderId="28" xfId="1" applyFont="1" applyFill="1" applyBorder="1" applyAlignment="1">
      <alignment vertical="center" wrapText="1"/>
    </xf>
    <xf numFmtId="9" fontId="48" fillId="16" borderId="28" xfId="1" applyNumberFormat="1" applyFont="1" applyFill="1" applyBorder="1" applyAlignment="1">
      <alignment horizontal="center" vertical="center" wrapText="1"/>
    </xf>
    <xf numFmtId="0" fontId="77" fillId="0" borderId="28" xfId="1" applyFont="1" applyBorder="1" applyAlignment="1">
      <alignment horizontal="center" vertical="center"/>
    </xf>
    <xf numFmtId="0" fontId="77" fillId="4" borderId="28" xfId="1" applyFont="1" applyFill="1" applyBorder="1" applyAlignment="1">
      <alignment horizontal="center" vertical="center" wrapText="1"/>
    </xf>
    <xf numFmtId="0" fontId="53" fillId="16" borderId="57" xfId="1" applyFont="1" applyFill="1" applyBorder="1" applyAlignment="1">
      <alignment horizontal="left" wrapText="1"/>
    </xf>
    <xf numFmtId="0" fontId="53" fillId="4" borderId="28" xfId="1" applyFont="1" applyFill="1" applyBorder="1" applyAlignment="1">
      <alignment horizontal="left" vertical="center" wrapText="1"/>
    </xf>
    <xf numFmtId="0" fontId="78" fillId="16" borderId="82" xfId="1" applyFont="1" applyFill="1" applyBorder="1" applyAlignment="1">
      <alignment horizontal="left" vertical="center" wrapText="1"/>
    </xf>
    <xf numFmtId="0" fontId="53" fillId="4" borderId="29" xfId="1" applyFont="1" applyFill="1" applyBorder="1" applyAlignment="1">
      <alignment horizontal="left" vertical="center" wrapText="1"/>
    </xf>
    <xf numFmtId="0" fontId="53" fillId="16" borderId="82" xfId="1" applyFont="1" applyFill="1" applyBorder="1" applyAlignment="1">
      <alignment horizontal="left" vertical="center" wrapText="1"/>
    </xf>
    <xf numFmtId="0" fontId="42" fillId="16" borderId="43" xfId="1" applyFont="1" applyFill="1" applyAlignment="1">
      <alignment horizontal="left" vertical="center" wrapText="1"/>
    </xf>
    <xf numFmtId="0" fontId="53" fillId="16" borderId="57" xfId="1" applyFont="1" applyFill="1" applyBorder="1" applyAlignment="1">
      <alignment horizontal="left" vertical="center" wrapText="1"/>
    </xf>
    <xf numFmtId="0" fontId="53" fillId="16" borderId="28" xfId="1" applyFont="1" applyFill="1" applyBorder="1" applyAlignment="1">
      <alignment horizontal="center" vertical="center" wrapText="1"/>
    </xf>
    <xf numFmtId="0" fontId="53" fillId="16" borderId="29" xfId="1" applyFont="1" applyFill="1" applyBorder="1" applyAlignment="1">
      <alignment horizontal="center" vertical="center" wrapText="1"/>
    </xf>
    <xf numFmtId="0" fontId="42" fillId="16" borderId="77" xfId="1" applyFont="1" applyFill="1" applyBorder="1" applyAlignment="1">
      <alignment horizontal="center" vertical="center"/>
    </xf>
    <xf numFmtId="0" fontId="42" fillId="16" borderId="43" xfId="1" applyFont="1" applyFill="1" applyAlignment="1">
      <alignment vertical="center" wrapText="1"/>
    </xf>
    <xf numFmtId="164" fontId="42" fillId="16" borderId="28" xfId="1" applyNumberFormat="1" applyFont="1" applyFill="1" applyBorder="1" applyAlignment="1">
      <alignment vertical="center" wrapText="1"/>
    </xf>
    <xf numFmtId="164" fontId="42" fillId="16" borderId="28" xfId="1" applyNumberFormat="1" applyFont="1" applyFill="1" applyBorder="1" applyAlignment="1">
      <alignment vertical="center"/>
    </xf>
    <xf numFmtId="0" fontId="34" fillId="16" borderId="29" xfId="1" applyFont="1" applyFill="1" applyBorder="1" applyAlignment="1">
      <alignment horizontal="center" vertical="center"/>
    </xf>
    <xf numFmtId="0" fontId="58" fillId="16" borderId="39" xfId="1" applyFont="1" applyFill="1" applyBorder="1" applyAlignment="1">
      <alignment vertical="center" wrapText="1"/>
    </xf>
    <xf numFmtId="0" fontId="58" fillId="16" borderId="29" xfId="1" applyFont="1" applyFill="1" applyBorder="1" applyAlignment="1">
      <alignment vertical="center" wrapText="1"/>
    </xf>
    <xf numFmtId="0" fontId="82" fillId="16" borderId="28" xfId="1" applyFont="1" applyFill="1" applyBorder="1" applyAlignment="1">
      <alignment vertical="center" wrapText="1"/>
    </xf>
    <xf numFmtId="0" fontId="47" fillId="16" borderId="28" xfId="1" applyFont="1" applyFill="1" applyBorder="1" applyAlignment="1">
      <alignment horizontal="left" vertical="center" textRotation="90"/>
    </xf>
    <xf numFmtId="0" fontId="49" fillId="0" borderId="28" xfId="1" applyFont="1" applyBorder="1" applyAlignment="1">
      <alignment horizontal="left" vertical="center" textRotation="90" wrapText="1"/>
    </xf>
    <xf numFmtId="0" fontId="49" fillId="0" borderId="28" xfId="1" applyFont="1" applyBorder="1" applyAlignment="1">
      <alignment horizontal="left" vertical="center" textRotation="90"/>
    </xf>
    <xf numFmtId="0" fontId="47" fillId="16" borderId="28" xfId="1" applyFont="1" applyFill="1" applyBorder="1" applyAlignment="1">
      <alignment vertical="center" wrapText="1"/>
    </xf>
    <xf numFmtId="164" fontId="34" fillId="16" borderId="28" xfId="1" applyNumberFormat="1" applyFont="1" applyFill="1" applyBorder="1" applyAlignment="1">
      <alignment horizontal="center" vertical="center"/>
    </xf>
    <xf numFmtId="0" fontId="41" fillId="0" borderId="28" xfId="1" applyFont="1" applyBorder="1" applyAlignment="1">
      <alignment horizontal="center" vertical="center" wrapText="1"/>
    </xf>
    <xf numFmtId="0" fontId="1" fillId="16" borderId="43" xfId="1" applyFill="1" applyAlignment="1">
      <alignment vertical="center" wrapText="1"/>
    </xf>
    <xf numFmtId="0" fontId="34" fillId="0" borderId="28" xfId="1" applyFont="1" applyBorder="1" applyAlignment="1">
      <alignment vertical="center" wrapText="1"/>
    </xf>
    <xf numFmtId="0" fontId="34" fillId="0" borderId="28" xfId="1" applyFont="1" applyBorder="1" applyAlignment="1">
      <alignment vertical="center"/>
    </xf>
    <xf numFmtId="0" fontId="53" fillId="4" borderId="28" xfId="1" applyFont="1" applyFill="1" applyBorder="1" applyAlignment="1">
      <alignment horizontal="center" vertical="center" wrapText="1"/>
    </xf>
    <xf numFmtId="0" fontId="53" fillId="4" borderId="57" xfId="1" applyFont="1" applyFill="1" applyBorder="1" applyAlignment="1">
      <alignment horizontal="center" vertical="center" wrapText="1"/>
    </xf>
    <xf numFmtId="0" fontId="53" fillId="16" borderId="57" xfId="1" applyFont="1" applyFill="1" applyBorder="1" applyAlignment="1">
      <alignment horizontal="center" vertical="center" wrapText="1"/>
    </xf>
    <xf numFmtId="0" fontId="34" fillId="0" borderId="82" xfId="1" applyFont="1" applyBorder="1" applyAlignment="1">
      <alignment horizontal="center" vertical="center" wrapText="1"/>
    </xf>
    <xf numFmtId="0" fontId="34" fillId="0" borderId="28" xfId="1" applyFont="1" applyBorder="1" applyAlignment="1">
      <alignment horizontal="left" vertical="center" wrapText="1"/>
    </xf>
    <xf numFmtId="0" fontId="39" fillId="0" borderId="43" xfId="1" applyFont="1" applyAlignment="1">
      <alignment horizontal="left" vertical="center"/>
    </xf>
    <xf numFmtId="0" fontId="34" fillId="0" borderId="43" xfId="1" applyFont="1" applyAlignment="1">
      <alignment horizontal="center" vertical="center"/>
    </xf>
    <xf numFmtId="0" fontId="8" fillId="0" borderId="43" xfId="1" applyFont="1"/>
    <xf numFmtId="0" fontId="2" fillId="0" borderId="43" xfId="1" applyFont="1" applyAlignment="1">
      <alignment horizontal="center"/>
    </xf>
    <xf numFmtId="0" fontId="88" fillId="0" borderId="28" xfId="1" applyFont="1" applyBorder="1" applyAlignment="1">
      <alignment horizontal="center" vertical="center" wrapText="1"/>
    </xf>
    <xf numFmtId="49" fontId="14" fillId="0" borderId="28" xfId="1" applyNumberFormat="1" applyFont="1" applyBorder="1" applyAlignment="1">
      <alignment horizontal="center" vertical="center" wrapText="1"/>
    </xf>
    <xf numFmtId="49" fontId="14" fillId="0" borderId="43" xfId="1" applyNumberFormat="1" applyFont="1" applyAlignment="1">
      <alignment horizontal="center" vertical="center" wrapText="1"/>
    </xf>
    <xf numFmtId="0" fontId="18" fillId="0" borderId="28" xfId="1" applyFont="1" applyBorder="1" applyAlignment="1">
      <alignment horizontal="center" vertical="center" wrapText="1"/>
    </xf>
    <xf numFmtId="0" fontId="34" fillId="16" borderId="63" xfId="1" applyFont="1" applyFill="1" applyBorder="1" applyAlignment="1">
      <alignment horizontal="center" vertical="center"/>
    </xf>
    <xf numFmtId="0" fontId="34" fillId="6" borderId="48" xfId="1" applyFont="1" applyFill="1" applyBorder="1" applyAlignment="1">
      <alignment vertical="center" wrapText="1"/>
    </xf>
    <xf numFmtId="0" fontId="1" fillId="0" borderId="83" xfId="1" applyBorder="1" applyAlignment="1">
      <alignment vertical="center" wrapText="1"/>
    </xf>
    <xf numFmtId="0" fontId="42" fillId="6" borderId="28" xfId="1" applyFont="1" applyFill="1" applyBorder="1" applyAlignment="1">
      <alignment vertical="center" wrapText="1"/>
    </xf>
    <xf numFmtId="0" fontId="9" fillId="0" borderId="28" xfId="0" applyFont="1" applyBorder="1" applyAlignment="1">
      <alignment wrapText="1"/>
    </xf>
    <xf numFmtId="0" fontId="2" fillId="0" borderId="7" xfId="0" applyFont="1" applyBorder="1" applyAlignment="1">
      <alignment horizontal="center"/>
    </xf>
    <xf numFmtId="0" fontId="3" fillId="0" borderId="7" xfId="0" applyFont="1" applyBorder="1"/>
    <xf numFmtId="0" fontId="3" fillId="0" borderId="8" xfId="0" applyFont="1" applyBorder="1"/>
    <xf numFmtId="0" fontId="2" fillId="2" borderId="9" xfId="0" applyFont="1" applyFill="1" applyBorder="1" applyAlignment="1">
      <alignment horizontal="center" vertical="center"/>
    </xf>
    <xf numFmtId="0" fontId="3" fillId="0" borderId="10" xfId="0" applyFont="1" applyBorder="1"/>
    <xf numFmtId="0" fontId="1" fillId="0" borderId="16" xfId="0" applyFont="1" applyBorder="1" applyAlignment="1">
      <alignment horizontal="left" vertical="top" wrapText="1"/>
    </xf>
    <xf numFmtId="0" fontId="3" fillId="0" borderId="17" xfId="0" applyFont="1" applyBorder="1"/>
    <xf numFmtId="0" fontId="3" fillId="0" borderId="22" xfId="0" applyFont="1" applyBorder="1"/>
    <xf numFmtId="0" fontId="2" fillId="0" borderId="1" xfId="0" applyFont="1" applyBorder="1" applyAlignment="1">
      <alignment horizontal="center" vertical="center"/>
    </xf>
    <xf numFmtId="0" fontId="3" fillId="0" borderId="2" xfId="0" applyFont="1" applyBorder="1"/>
    <xf numFmtId="0" fontId="3" fillId="0" borderId="3" xfId="0" applyFont="1" applyBorder="1"/>
    <xf numFmtId="0" fontId="2" fillId="0" borderId="4" xfId="0" applyFont="1" applyBorder="1" applyAlignment="1">
      <alignment horizontal="center" vertical="center"/>
    </xf>
    <xf numFmtId="0" fontId="0" fillId="0" borderId="0" xfId="0" applyFont="1" applyAlignment="1"/>
    <xf numFmtId="0" fontId="3" fillId="0" borderId="5" xfId="0" applyFont="1" applyBorder="1"/>
    <xf numFmtId="0" fontId="4" fillId="0" borderId="4" xfId="0" applyFont="1" applyBorder="1" applyAlignment="1">
      <alignment horizontal="center" vertical="center"/>
    </xf>
    <xf numFmtId="164" fontId="2" fillId="0" borderId="0" xfId="0" applyNumberFormat="1" applyFont="1" applyAlignment="1">
      <alignment horizontal="center" vertical="center"/>
    </xf>
    <xf numFmtId="0" fontId="2" fillId="0" borderId="4" xfId="0" applyFont="1" applyBorder="1" applyAlignment="1">
      <alignment horizontal="left" vertical="top" wrapText="1"/>
    </xf>
    <xf numFmtId="0" fontId="2" fillId="0" borderId="4" xfId="0" applyFont="1" applyBorder="1" applyAlignment="1">
      <alignment horizontal="left" vertical="top"/>
    </xf>
    <xf numFmtId="0" fontId="7" fillId="2" borderId="31" xfId="0" applyFont="1" applyFill="1" applyBorder="1" applyAlignment="1">
      <alignment horizontal="center" vertical="center" wrapText="1"/>
    </xf>
    <xf numFmtId="0" fontId="3" fillId="0" borderId="32" xfId="0" applyFont="1" applyBorder="1"/>
    <xf numFmtId="0" fontId="3" fillId="0" borderId="33" xfId="0" applyFont="1" applyBorder="1"/>
    <xf numFmtId="0" fontId="3" fillId="0" borderId="34" xfId="0" applyFont="1" applyBorder="1"/>
    <xf numFmtId="0" fontId="7" fillId="5" borderId="9" xfId="0" applyFont="1" applyFill="1" applyBorder="1" applyAlignment="1">
      <alignment horizontal="center" vertical="center" wrapText="1"/>
    </xf>
    <xf numFmtId="0" fontId="1" fillId="0" borderId="0" xfId="0" applyFont="1" applyAlignment="1">
      <alignment horizontal="center" vertical="center"/>
    </xf>
    <xf numFmtId="0" fontId="2" fillId="6" borderId="31" xfId="0" applyFont="1" applyFill="1" applyBorder="1" applyAlignment="1">
      <alignment horizontal="center" vertical="center"/>
    </xf>
    <xf numFmtId="0" fontId="1" fillId="6" borderId="39" xfId="0" applyFont="1" applyFill="1" applyBorder="1" applyAlignment="1">
      <alignment horizontal="center" vertical="center" wrapText="1"/>
    </xf>
    <xf numFmtId="0" fontId="3" fillId="0" borderId="29" xfId="0" applyFont="1" applyBorder="1"/>
    <xf numFmtId="0" fontId="2" fillId="6" borderId="41" xfId="0" applyFont="1" applyFill="1" applyBorder="1" applyAlignment="1">
      <alignment horizontal="left" vertical="center" wrapText="1"/>
    </xf>
    <xf numFmtId="0" fontId="3" fillId="0" borderId="42" xfId="0" applyFont="1" applyBorder="1"/>
    <xf numFmtId="0" fontId="3" fillId="0" borderId="43" xfId="0" applyFont="1" applyBorder="1"/>
    <xf numFmtId="0" fontId="1" fillId="6" borderId="58" xfId="0" applyFont="1" applyFill="1" applyBorder="1" applyAlignment="1">
      <alignment horizontal="left" vertical="center" wrapText="1"/>
    </xf>
    <xf numFmtId="0" fontId="3" fillId="0" borderId="59" xfId="0" applyFont="1" applyBorder="1"/>
    <xf numFmtId="0" fontId="12" fillId="6" borderId="18" xfId="0" applyFont="1" applyFill="1" applyBorder="1" applyAlignment="1">
      <alignment horizontal="center" vertical="center" wrapText="1"/>
    </xf>
    <xf numFmtId="0" fontId="3" fillId="0" borderId="54" xfId="0" applyFont="1" applyBorder="1"/>
    <xf numFmtId="0" fontId="12" fillId="6" borderId="39" xfId="0" applyFont="1" applyFill="1" applyBorder="1" applyAlignment="1">
      <alignment horizontal="center" vertical="center" wrapText="1"/>
    </xf>
    <xf numFmtId="0" fontId="3" fillId="0" borderId="55" xfId="0" applyFont="1" applyBorder="1"/>
    <xf numFmtId="0" fontId="12" fillId="6" borderId="39" xfId="0" applyFont="1" applyFill="1" applyBorder="1" applyAlignment="1">
      <alignment horizontal="left" vertical="center" wrapText="1"/>
    </xf>
    <xf numFmtId="0" fontId="12" fillId="6" borderId="27" xfId="0" applyFont="1" applyFill="1" applyBorder="1" applyAlignment="1">
      <alignment horizontal="left" vertical="center" wrapText="1"/>
    </xf>
    <xf numFmtId="0" fontId="3" fillId="0" borderId="56" xfId="0" applyFont="1" applyBorder="1"/>
    <xf numFmtId="0" fontId="12" fillId="6" borderId="50" xfId="0" applyFont="1" applyFill="1" applyBorder="1" applyAlignment="1">
      <alignment horizontal="left" vertical="center" wrapText="1"/>
    </xf>
    <xf numFmtId="0" fontId="3" fillId="0" borderId="51" xfId="0" applyFont="1" applyBorder="1"/>
    <xf numFmtId="0" fontId="1" fillId="6" borderId="27" xfId="0" applyFont="1" applyFill="1" applyBorder="1" applyAlignment="1">
      <alignment horizontal="left" vertical="center" wrapTex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2" fillId="0" borderId="49" xfId="0" applyFont="1" applyBorder="1" applyAlignment="1">
      <alignment horizontal="center" vertical="center" wrapText="1"/>
    </xf>
    <xf numFmtId="0" fontId="2" fillId="4" borderId="31"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2" fillId="7" borderId="41" xfId="0" applyFont="1" applyFill="1" applyBorder="1" applyAlignment="1">
      <alignment horizontal="center" vertical="center"/>
    </xf>
    <xf numFmtId="0" fontId="3" fillId="0" borderId="44" xfId="0" applyFont="1" applyBorder="1"/>
    <xf numFmtId="0" fontId="2" fillId="6" borderId="41" xfId="0" applyFont="1" applyFill="1" applyBorder="1" applyAlignment="1">
      <alignment horizontal="center" vertical="center"/>
    </xf>
    <xf numFmtId="0" fontId="2" fillId="2" borderId="31" xfId="0" applyFont="1" applyFill="1" applyBorder="1" applyAlignment="1">
      <alignment horizontal="center" vertical="center"/>
    </xf>
    <xf numFmtId="0" fontId="2" fillId="0" borderId="9" xfId="0" applyFont="1" applyBorder="1" applyAlignment="1">
      <alignment horizontal="center" vertical="center" wrapText="1"/>
    </xf>
    <xf numFmtId="0" fontId="1" fillId="0" borderId="0" xfId="0" applyFont="1"/>
    <xf numFmtId="0" fontId="2" fillId="5"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0" borderId="60" xfId="0" applyFont="1" applyBorder="1"/>
    <xf numFmtId="0" fontId="2" fillId="6" borderId="31" xfId="0" applyFont="1" applyFill="1" applyBorder="1" applyAlignment="1">
      <alignment horizontal="center" vertical="center" wrapText="1"/>
    </xf>
    <xf numFmtId="0" fontId="2" fillId="8" borderId="61" xfId="0" applyFont="1" applyFill="1" applyBorder="1" applyAlignment="1">
      <alignment horizontal="center" vertical="center" wrapText="1"/>
    </xf>
    <xf numFmtId="0" fontId="3" fillId="0" borderId="47" xfId="0" applyFont="1" applyBorder="1"/>
    <xf numFmtId="0" fontId="3" fillId="0" borderId="11" xfId="0" applyFont="1" applyBorder="1"/>
    <xf numFmtId="0" fontId="2" fillId="8" borderId="18"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1" fillId="6" borderId="61"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2" fillId="0" borderId="0" xfId="0" applyFont="1" applyAlignment="1">
      <alignment horizontal="center" vertical="center" wrapText="1"/>
    </xf>
    <xf numFmtId="0" fontId="2" fillId="6" borderId="6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1" fillId="8" borderId="18"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3" fillId="0" borderId="68" xfId="0" applyFont="1" applyBorder="1"/>
    <xf numFmtId="0" fontId="1" fillId="8" borderId="6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7" borderId="65" xfId="0" applyFont="1" applyFill="1" applyBorder="1" applyAlignment="1">
      <alignment horizontal="center" vertical="center"/>
    </xf>
    <xf numFmtId="0" fontId="34" fillId="0" borderId="39" xfId="1" applyFont="1" applyBorder="1" applyAlignment="1">
      <alignment horizontal="center" vertical="center"/>
    </xf>
    <xf numFmtId="0" fontId="40" fillId="0" borderId="48" xfId="1" applyFont="1" applyBorder="1"/>
    <xf numFmtId="0" fontId="40" fillId="0" borderId="29" xfId="1" applyFont="1" applyBorder="1"/>
    <xf numFmtId="0" fontId="34" fillId="0" borderId="80" xfId="1" applyFont="1" applyBorder="1" applyAlignment="1">
      <alignment horizontal="center" vertical="center" wrapText="1"/>
    </xf>
    <xf numFmtId="0" fontId="40" fillId="0" borderId="80" xfId="1" applyFont="1" applyBorder="1"/>
    <xf numFmtId="0" fontId="40" fillId="0" borderId="82" xfId="1" applyFont="1" applyBorder="1"/>
    <xf numFmtId="0" fontId="34" fillId="0" borderId="39" xfId="1" applyFont="1" applyBorder="1" applyAlignment="1">
      <alignment horizontal="center" vertical="center" wrapText="1"/>
    </xf>
    <xf numFmtId="0" fontId="42" fillId="16" borderId="39" xfId="1" applyFont="1" applyFill="1" applyBorder="1" applyAlignment="1">
      <alignment vertical="center" wrapText="1"/>
    </xf>
    <xf numFmtId="0" fontId="34" fillId="16" borderId="39" xfId="1" applyFont="1" applyFill="1" applyBorder="1" applyAlignment="1">
      <alignment horizontal="left" vertical="center" wrapText="1"/>
    </xf>
    <xf numFmtId="0" fontId="47" fillId="16" borderId="39" xfId="1" applyFont="1" applyFill="1" applyBorder="1" applyAlignment="1">
      <alignment vertical="center" wrapText="1"/>
    </xf>
    <xf numFmtId="49" fontId="14" fillId="0" borderId="43" xfId="1" applyNumberFormat="1" applyFont="1" applyAlignment="1">
      <alignment horizontal="center" vertical="center" wrapText="1"/>
    </xf>
    <xf numFmtId="0" fontId="1" fillId="0" borderId="43" xfId="1"/>
    <xf numFmtId="0" fontId="18" fillId="0" borderId="63" xfId="1" applyFont="1" applyBorder="1" applyAlignment="1">
      <alignment horizontal="center" vertical="center" wrapText="1"/>
    </xf>
    <xf numFmtId="0" fontId="40" fillId="0" borderId="57" xfId="1" applyFont="1" applyBorder="1"/>
    <xf numFmtId="49" fontId="14" fillId="0" borderId="63" xfId="1" applyNumberFormat="1" applyFont="1" applyBorder="1" applyAlignment="1">
      <alignment horizontal="center" vertical="center" wrapText="1"/>
    </xf>
    <xf numFmtId="0" fontId="34" fillId="0" borderId="63" xfId="1" applyFont="1" applyBorder="1" applyAlignment="1">
      <alignment horizontal="center" vertical="center" wrapText="1"/>
    </xf>
    <xf numFmtId="0" fontId="40" fillId="0" borderId="78" xfId="1" applyFont="1" applyBorder="1"/>
    <xf numFmtId="0" fontId="2" fillId="0" borderId="63" xfId="1" applyFont="1" applyBorder="1" applyAlignment="1">
      <alignment horizontal="center"/>
    </xf>
    <xf numFmtId="0" fontId="88" fillId="0" borderId="63" xfId="1" applyFont="1" applyBorder="1" applyAlignment="1">
      <alignment horizontal="center" vertical="center" wrapText="1"/>
    </xf>
    <xf numFmtId="164" fontId="47" fillId="16" borderId="39" xfId="1" applyNumberFormat="1" applyFont="1" applyFill="1" applyBorder="1" applyAlignment="1">
      <alignment vertical="center" wrapText="1"/>
    </xf>
    <xf numFmtId="164" fontId="47" fillId="16" borderId="39" xfId="1" applyNumberFormat="1" applyFont="1" applyFill="1" applyBorder="1" applyAlignment="1">
      <alignment horizontal="left" vertical="center"/>
    </xf>
    <xf numFmtId="0" fontId="34" fillId="16" borderId="39" xfId="1" applyFont="1" applyFill="1" applyBorder="1" applyAlignment="1">
      <alignment horizontal="center" vertical="center" wrapText="1"/>
    </xf>
    <xf numFmtId="0" fontId="42" fillId="16" borderId="39" xfId="1" applyFont="1" applyFill="1" applyBorder="1" applyAlignment="1">
      <alignment horizontal="left" vertical="center" wrapText="1"/>
    </xf>
    <xf numFmtId="9" fontId="34" fillId="0" borderId="39" xfId="1" applyNumberFormat="1" applyFont="1" applyBorder="1" applyAlignment="1">
      <alignment horizontal="center" vertical="center" wrapText="1"/>
    </xf>
    <xf numFmtId="0" fontId="47" fillId="0" borderId="39" xfId="1" applyFont="1" applyBorder="1" applyAlignment="1">
      <alignment horizontal="center" vertical="center"/>
    </xf>
    <xf numFmtId="0" fontId="47" fillId="6" borderId="39" xfId="1" applyFont="1" applyFill="1" applyBorder="1" applyAlignment="1">
      <alignment horizontal="center" vertical="center"/>
    </xf>
    <xf numFmtId="0" fontId="47" fillId="6" borderId="39" xfId="1" applyFont="1" applyFill="1" applyBorder="1" applyAlignment="1">
      <alignment horizontal="center" vertical="center" wrapText="1"/>
    </xf>
    <xf numFmtId="0" fontId="47" fillId="16" borderId="39" xfId="1" applyFont="1" applyFill="1" applyBorder="1" applyAlignment="1">
      <alignment horizontal="center" vertical="center" wrapText="1"/>
    </xf>
    <xf numFmtId="0" fontId="47" fillId="16" borderId="39" xfId="1" applyFont="1" applyFill="1" applyBorder="1" applyAlignment="1">
      <alignment horizontal="left" vertical="center" wrapText="1"/>
    </xf>
    <xf numFmtId="9" fontId="47" fillId="0" borderId="39" xfId="1" applyNumberFormat="1" applyFont="1" applyBorder="1" applyAlignment="1">
      <alignment horizontal="center" vertical="center" wrapText="1"/>
    </xf>
    <xf numFmtId="0" fontId="42" fillId="16" borderId="39" xfId="1" applyFont="1" applyFill="1" applyBorder="1" applyAlignment="1">
      <alignment horizontal="center" vertical="center" wrapText="1"/>
    </xf>
    <xf numFmtId="0" fontId="34" fillId="6" borderId="39" xfId="1" applyFont="1" applyFill="1" applyBorder="1" applyAlignment="1">
      <alignment horizontal="center" vertical="center"/>
    </xf>
    <xf numFmtId="0" fontId="34" fillId="6" borderId="39" xfId="1" applyFont="1" applyFill="1" applyBorder="1" applyAlignment="1">
      <alignment horizontal="center" vertical="center" wrapText="1"/>
    </xf>
    <xf numFmtId="0" fontId="34" fillId="16" borderId="39" xfId="1" applyFont="1" applyFill="1" applyBorder="1" applyAlignment="1">
      <alignment vertical="center" wrapText="1"/>
    </xf>
    <xf numFmtId="0" fontId="42" fillId="16" borderId="80" xfId="1" applyFont="1" applyFill="1" applyBorder="1" applyAlignment="1">
      <alignment vertical="center" wrapText="1"/>
    </xf>
    <xf numFmtId="0" fontId="42" fillId="16" borderId="48" xfId="1" applyFont="1" applyFill="1" applyBorder="1" applyAlignment="1">
      <alignment horizontal="center" vertical="center" wrapText="1"/>
    </xf>
    <xf numFmtId="164" fontId="42" fillId="16" borderId="39" xfId="1" applyNumberFormat="1" applyFont="1" applyFill="1" applyBorder="1" applyAlignment="1">
      <alignment horizontal="center" vertical="center" wrapText="1"/>
    </xf>
    <xf numFmtId="0" fontId="48" fillId="16" borderId="39" xfId="1" applyFont="1" applyFill="1" applyBorder="1" applyAlignment="1">
      <alignment horizontal="center" vertical="center" wrapText="1"/>
    </xf>
    <xf numFmtId="9" fontId="48" fillId="0" borderId="39" xfId="1" applyNumberFormat="1" applyFont="1" applyBorder="1" applyAlignment="1">
      <alignment horizontal="center" vertical="center" wrapText="1"/>
    </xf>
    <xf numFmtId="0" fontId="48" fillId="16" borderId="64" xfId="1" applyFont="1" applyFill="1" applyBorder="1" applyAlignment="1">
      <alignment horizontal="left" vertical="center" wrapText="1"/>
    </xf>
    <xf numFmtId="0" fontId="40" fillId="0" borderId="76" xfId="1" applyFont="1" applyBorder="1"/>
    <xf numFmtId="0" fontId="40" fillId="0" borderId="77" xfId="1" applyFont="1" applyBorder="1"/>
    <xf numFmtId="0" fontId="40" fillId="0" borderId="81" xfId="1" applyFont="1" applyBorder="1"/>
    <xf numFmtId="0" fontId="40" fillId="0" borderId="72" xfId="1" applyFont="1" applyBorder="1"/>
    <xf numFmtId="0" fontId="48" fillId="16" borderId="39" xfId="1" applyFont="1" applyFill="1" applyBorder="1" applyAlignment="1">
      <alignment horizontal="center" vertical="center"/>
    </xf>
    <xf numFmtId="0" fontId="34" fillId="6" borderId="39" xfId="1" applyFont="1" applyFill="1" applyBorder="1" applyAlignment="1">
      <alignment vertical="center"/>
    </xf>
    <xf numFmtId="0" fontId="48" fillId="0" borderId="39" xfId="1" applyFont="1" applyBorder="1" applyAlignment="1">
      <alignment horizontal="center" vertical="center"/>
    </xf>
    <xf numFmtId="0" fontId="48" fillId="0" borderId="39" xfId="1" applyFont="1" applyBorder="1" applyAlignment="1">
      <alignment horizontal="center" vertical="center" wrapText="1"/>
    </xf>
    <xf numFmtId="0" fontId="48" fillId="16" borderId="39" xfId="1" applyFont="1" applyFill="1" applyBorder="1" applyAlignment="1">
      <alignment horizontal="left" vertical="center" wrapText="1"/>
    </xf>
    <xf numFmtId="0" fontId="48" fillId="16" borderId="63" xfId="1" applyFont="1" applyFill="1" applyBorder="1" applyAlignment="1">
      <alignment horizontal="left" vertical="center" wrapText="1"/>
    </xf>
    <xf numFmtId="0" fontId="34" fillId="6" borderId="39" xfId="1" applyFont="1" applyFill="1" applyBorder="1" applyAlignment="1">
      <alignment vertical="center" wrapText="1"/>
    </xf>
    <xf numFmtId="164" fontId="34" fillId="16" borderId="39" xfId="1" applyNumberFormat="1" applyFont="1" applyFill="1" applyBorder="1" applyAlignment="1">
      <alignment vertical="center"/>
    </xf>
    <xf numFmtId="164" fontId="34" fillId="16" borderId="39" xfId="1" applyNumberFormat="1" applyFont="1" applyFill="1" applyBorder="1" applyAlignment="1">
      <alignment horizontal="left" vertical="center" wrapText="1"/>
    </xf>
    <xf numFmtId="0" fontId="42" fillId="0" borderId="39" xfId="1" applyFont="1" applyBorder="1" applyAlignment="1">
      <alignment horizontal="center" vertical="center"/>
    </xf>
    <xf numFmtId="0" fontId="42" fillId="0" borderId="39" xfId="1" applyFont="1" applyBorder="1" applyAlignment="1">
      <alignment horizontal="center" vertical="center" wrapText="1"/>
    </xf>
    <xf numFmtId="164" fontId="34" fillId="16" borderId="39" xfId="1" applyNumberFormat="1" applyFont="1" applyFill="1" applyBorder="1" applyAlignment="1">
      <alignment vertical="center" wrapText="1"/>
    </xf>
    <xf numFmtId="0" fontId="42" fillId="6" borderId="39" xfId="1" applyFont="1" applyFill="1" applyBorder="1" applyAlignment="1">
      <alignment vertical="center" wrapText="1"/>
    </xf>
    <xf numFmtId="164" fontId="42" fillId="16" borderId="39" xfId="1" applyNumberFormat="1" applyFont="1" applyFill="1" applyBorder="1" applyAlignment="1">
      <alignment vertical="center" wrapText="1"/>
    </xf>
    <xf numFmtId="164" fontId="42" fillId="16" borderId="39" xfId="1" applyNumberFormat="1" applyFont="1" applyFill="1" applyBorder="1" applyAlignment="1">
      <alignment horizontal="left" vertical="center" wrapText="1"/>
    </xf>
    <xf numFmtId="0" fontId="1" fillId="16" borderId="39" xfId="1" applyFill="1" applyBorder="1" applyAlignment="1">
      <alignment vertical="center" wrapText="1"/>
    </xf>
    <xf numFmtId="0" fontId="42" fillId="16" borderId="72" xfId="1" applyFont="1" applyFill="1" applyBorder="1" applyAlignment="1">
      <alignment horizontal="left" vertical="center"/>
    </xf>
    <xf numFmtId="0" fontId="34" fillId="4" borderId="39" xfId="1" applyFont="1" applyFill="1" applyBorder="1" applyAlignment="1">
      <alignment horizontal="center" vertical="center"/>
    </xf>
    <xf numFmtId="0" fontId="65" fillId="16" borderId="80" xfId="1" applyFont="1" applyFill="1" applyBorder="1" applyAlignment="1">
      <alignment vertical="center" wrapText="1"/>
    </xf>
    <xf numFmtId="0" fontId="42" fillId="16" borderId="77" xfId="1" applyFont="1" applyFill="1" applyBorder="1" applyAlignment="1">
      <alignment horizontal="center" vertical="center" wrapText="1"/>
    </xf>
    <xf numFmtId="0" fontId="48" fillId="16" borderId="63" xfId="1" applyFont="1" applyFill="1" applyBorder="1" applyAlignment="1">
      <alignment vertical="center" wrapText="1"/>
    </xf>
    <xf numFmtId="167" fontId="42" fillId="16" borderId="39" xfId="1" applyNumberFormat="1" applyFont="1" applyFill="1" applyBorder="1" applyAlignment="1">
      <alignment horizontal="center" vertical="center" wrapText="1"/>
    </xf>
    <xf numFmtId="0" fontId="34" fillId="4" borderId="39" xfId="1" applyFont="1" applyFill="1" applyBorder="1" applyAlignment="1">
      <alignment horizontal="center" vertical="center" wrapText="1"/>
    </xf>
    <xf numFmtId="0" fontId="34" fillId="16" borderId="39" xfId="1" applyFont="1" applyFill="1" applyBorder="1" applyAlignment="1">
      <alignment horizontal="center" vertical="center"/>
    </xf>
    <xf numFmtId="0" fontId="34" fillId="16" borderId="39" xfId="1" applyFont="1" applyFill="1" applyBorder="1" applyAlignment="1">
      <alignment horizontal="right" vertical="center"/>
    </xf>
    <xf numFmtId="164" fontId="34" fillId="16" borderId="39" xfId="1" applyNumberFormat="1" applyFont="1" applyFill="1" applyBorder="1" applyAlignment="1">
      <alignment horizontal="left" vertical="center"/>
    </xf>
    <xf numFmtId="0" fontId="55" fillId="0" borderId="39" xfId="1" applyFont="1" applyBorder="1" applyAlignment="1">
      <alignment horizontal="center" vertical="center"/>
    </xf>
    <xf numFmtId="0" fontId="55" fillId="4" borderId="39" xfId="1" applyFont="1" applyFill="1" applyBorder="1" applyAlignment="1">
      <alignment horizontal="center" vertical="center" wrapText="1"/>
    </xf>
    <xf numFmtId="0" fontId="55" fillId="16" borderId="39" xfId="1" applyFont="1" applyFill="1" applyBorder="1" applyAlignment="1">
      <alignment horizontal="center" vertical="center" wrapText="1"/>
    </xf>
    <xf numFmtId="0" fontId="55" fillId="16" borderId="39" xfId="1" applyFont="1" applyFill="1" applyBorder="1" applyAlignment="1">
      <alignment horizontal="left" vertical="center" wrapText="1"/>
    </xf>
    <xf numFmtId="9" fontId="55" fillId="0" borderId="39" xfId="1" applyNumberFormat="1" applyFont="1" applyBorder="1" applyAlignment="1">
      <alignment horizontal="center" vertical="center" wrapText="1"/>
    </xf>
    <xf numFmtId="0" fontId="51" fillId="16" borderId="63" xfId="1" applyFont="1" applyFill="1" applyBorder="1" applyAlignment="1">
      <alignment vertical="center" wrapText="1"/>
    </xf>
    <xf numFmtId="167" fontId="42" fillId="16" borderId="39" xfId="1" applyNumberFormat="1" applyFont="1" applyFill="1" applyBorder="1" applyAlignment="1">
      <alignment horizontal="left" vertical="center" wrapText="1"/>
    </xf>
    <xf numFmtId="0" fontId="50" fillId="16" borderId="39" xfId="1" applyFont="1" applyFill="1" applyBorder="1" applyAlignment="1">
      <alignment vertical="center"/>
    </xf>
    <xf numFmtId="164" fontId="47" fillId="16" borderId="39" xfId="1" applyNumberFormat="1" applyFont="1" applyFill="1" applyBorder="1" applyAlignment="1">
      <alignment horizontal="left" vertical="center" wrapText="1"/>
    </xf>
    <xf numFmtId="0" fontId="39" fillId="15" borderId="39" xfId="1" applyFont="1" applyFill="1" applyBorder="1" applyAlignment="1">
      <alignment horizontal="center" vertical="center" wrapText="1"/>
    </xf>
    <xf numFmtId="0" fontId="39" fillId="15" borderId="39" xfId="1" applyFont="1" applyFill="1" applyBorder="1" applyAlignment="1">
      <alignment horizontal="center" vertical="center" textRotation="90" wrapText="1"/>
    </xf>
    <xf numFmtId="0" fontId="39" fillId="15" borderId="63" xfId="1" applyFont="1" applyFill="1" applyBorder="1" applyAlignment="1">
      <alignment horizontal="center" vertical="center" wrapText="1"/>
    </xf>
    <xf numFmtId="0" fontId="43" fillId="15" borderId="39" xfId="1" applyFont="1" applyFill="1" applyBorder="1" applyAlignment="1">
      <alignment horizontal="center" vertical="center" textRotation="90" wrapText="1"/>
    </xf>
    <xf numFmtId="0" fontId="39" fillId="15" borderId="39" xfId="1" applyFont="1" applyFill="1" applyBorder="1" applyAlignment="1">
      <alignment horizontal="center" vertical="center"/>
    </xf>
    <xf numFmtId="0" fontId="39" fillId="6" borderId="64" xfId="1" applyFont="1" applyFill="1" applyBorder="1" applyAlignment="1">
      <alignment horizontal="center" vertical="center"/>
    </xf>
    <xf numFmtId="0" fontId="40" fillId="0" borderId="79" xfId="1" applyFont="1" applyBorder="1"/>
    <xf numFmtId="0" fontId="40" fillId="0" borderId="43" xfId="1" applyFont="1"/>
    <xf numFmtId="0" fontId="41" fillId="6" borderId="63" xfId="1" applyFont="1" applyFill="1" applyBorder="1" applyAlignment="1">
      <alignment horizontal="left" vertical="center"/>
    </xf>
    <xf numFmtId="0" fontId="39" fillId="15" borderId="63" xfId="1" applyFont="1" applyFill="1" applyBorder="1" applyAlignment="1">
      <alignment horizontal="center" vertical="center"/>
    </xf>
    <xf numFmtId="0" fontId="30" fillId="0" borderId="0" xfId="0" applyFont="1" applyAlignment="1">
      <alignment horizontal="center" vertical="center"/>
    </xf>
    <xf numFmtId="0" fontId="30" fillId="0" borderId="72" xfId="0" applyFont="1" applyBorder="1" applyAlignment="1">
      <alignment horizontal="center" vertical="center"/>
    </xf>
    <xf numFmtId="0" fontId="3" fillId="0" borderId="72" xfId="0" applyFont="1" applyBorder="1"/>
    <xf numFmtId="0" fontId="30" fillId="0" borderId="73" xfId="0" applyFont="1" applyBorder="1" applyAlignment="1">
      <alignment horizontal="center" vertical="center"/>
    </xf>
    <xf numFmtId="0" fontId="3" fillId="0" borderId="74" xfId="0" applyFont="1" applyBorder="1"/>
    <xf numFmtId="0" fontId="3" fillId="0" borderId="75" xfId="0" applyFont="1" applyBorder="1"/>
    <xf numFmtId="0" fontId="1" fillId="0" borderId="4" xfId="0" applyFont="1" applyBorder="1" applyAlignment="1">
      <alignment horizontal="center"/>
    </xf>
    <xf numFmtId="0" fontId="3" fillId="0" borderId="4" xfId="0" applyFont="1" applyBorder="1"/>
    <xf numFmtId="0" fontId="1" fillId="0" borderId="0" xfId="0" applyFont="1" applyAlignment="1">
      <alignment horizontal="center"/>
    </xf>
  </cellXfs>
  <cellStyles count="2">
    <cellStyle name="Normal" xfId="0" builtinId="0"/>
    <cellStyle name="Normal 2" xfId="1" xr:uid="{2642F761-4641-4C80-8427-6F23A283BD31}"/>
  </cellStyles>
  <dxfs count="766">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none"/>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200025</xdr:colOff>
      <xdr:row>0</xdr:row>
      <xdr:rowOff>0</xdr:rowOff>
    </xdr:from>
    <xdr:ext cx="0" cy="4953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123825</xdr:colOff>
      <xdr:row>0</xdr:row>
      <xdr:rowOff>85725</xdr:rowOff>
    </xdr:from>
    <xdr:ext cx="1562100" cy="76200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295275</xdr:colOff>
      <xdr:row>0</xdr:row>
      <xdr:rowOff>114300</xdr:rowOff>
    </xdr:from>
    <xdr:ext cx="2524125" cy="885825"/>
    <xdr:pic>
      <xdr:nvPicPr>
        <xdr:cNvPr id="2" name="image1.png">
          <a:extLst>
            <a:ext uri="{FF2B5EF4-FFF2-40B4-BE49-F238E27FC236}">
              <a16:creationId xmlns:a16="http://schemas.microsoft.com/office/drawing/2014/main" id="{7AF40EAA-0BE5-47E2-9500-ECBC8B034469}"/>
            </a:ext>
          </a:extLst>
        </xdr:cNvPr>
        <xdr:cNvPicPr preferRelativeResize="0"/>
      </xdr:nvPicPr>
      <xdr:blipFill>
        <a:blip xmlns:r="http://schemas.openxmlformats.org/officeDocument/2006/relationships" r:embed="rId1" cstate="print"/>
        <a:stretch>
          <a:fillRect/>
        </a:stretch>
      </xdr:blipFill>
      <xdr:spPr>
        <a:xfrm>
          <a:off x="295275" y="114300"/>
          <a:ext cx="2524125" cy="885825"/>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4</xdr:col>
      <xdr:colOff>447675</xdr:colOff>
      <xdr:row>1</xdr:row>
      <xdr:rowOff>209550</xdr:rowOff>
    </xdr:from>
    <xdr:ext cx="2314575" cy="4010025"/>
    <xdr:sp macro="" textlink="">
      <xdr:nvSpPr>
        <xdr:cNvPr id="3" name="Shape 3">
          <a:extLst>
            <a:ext uri="{FF2B5EF4-FFF2-40B4-BE49-F238E27FC236}">
              <a16:creationId xmlns:a16="http://schemas.microsoft.com/office/drawing/2014/main" id="{00000000-0008-0000-0A00-000003000000}"/>
            </a:ext>
          </a:extLst>
        </xdr:cNvPr>
        <xdr:cNvSpPr/>
      </xdr:nvSpPr>
      <xdr:spPr>
        <a:xfrm>
          <a:off x="4207763" y="1794038"/>
          <a:ext cx="2276475" cy="3971925"/>
        </a:xfrm>
        <a:prstGeom prst="rect">
          <a:avLst/>
        </a:prstGeom>
        <a:noFill/>
        <a:ln w="381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590550</xdr:colOff>
      <xdr:row>2</xdr:row>
      <xdr:rowOff>523875</xdr:rowOff>
    </xdr:from>
    <xdr:ext cx="2162175" cy="2514600"/>
    <xdr:sp macro="" textlink="">
      <xdr:nvSpPr>
        <xdr:cNvPr id="4" name="Shape 4">
          <a:extLst>
            <a:ext uri="{FF2B5EF4-FFF2-40B4-BE49-F238E27FC236}">
              <a16:creationId xmlns:a16="http://schemas.microsoft.com/office/drawing/2014/main" id="{00000000-0008-0000-0A00-000004000000}"/>
            </a:ext>
          </a:extLst>
        </xdr:cNvPr>
        <xdr:cNvSpPr txBox="1"/>
      </xdr:nvSpPr>
      <xdr:spPr>
        <a:xfrm>
          <a:off x="4269675" y="2527463"/>
          <a:ext cx="2152650" cy="2505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2400"/>
            <a:buFont typeface="Calibri"/>
            <a:buNone/>
          </a:pPr>
          <a:r>
            <a:rPr lang="en-US" sz="2400" b="1">
              <a:solidFill>
                <a:schemeClr val="lt1"/>
              </a:solidFill>
              <a:latin typeface="Calibri"/>
              <a:ea typeface="Calibri"/>
              <a:cs typeface="Calibri"/>
              <a:sym typeface="Calibri"/>
            </a:rPr>
            <a:t>APLICA PARA RIESGOS DE CORRUPCIÓN</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38100</xdr:rowOff>
    </xdr:from>
    <xdr:ext cx="1352550" cy="6477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85725</xdr:colOff>
      <xdr:row>0</xdr:row>
      <xdr:rowOff>66675</xdr:rowOff>
    </xdr:from>
    <xdr:ext cx="1876425" cy="809625"/>
    <xdr:pic>
      <xdr:nvPicPr>
        <xdr:cNvPr id="3" name="image1.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66675</xdr:rowOff>
    </xdr:from>
    <xdr:ext cx="1876425" cy="80962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47625</xdr:colOff>
      <xdr:row>0</xdr:row>
      <xdr:rowOff>85725</xdr:rowOff>
    </xdr:from>
    <xdr:ext cx="1828800" cy="800100"/>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47625</xdr:colOff>
      <xdr:row>0</xdr:row>
      <xdr:rowOff>66675</xdr:rowOff>
    </xdr:from>
    <xdr:ext cx="1828800" cy="84772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76200</xdr:rowOff>
    </xdr:from>
    <xdr:ext cx="1857375" cy="84772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57150</xdr:colOff>
      <xdr:row>0</xdr:row>
      <xdr:rowOff>95250</xdr:rowOff>
    </xdr:from>
    <xdr:ext cx="1866900" cy="828675"/>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95250</xdr:colOff>
      <xdr:row>0</xdr:row>
      <xdr:rowOff>66675</xdr:rowOff>
    </xdr:from>
    <xdr:ext cx="2314575" cy="828675"/>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76200</xdr:colOff>
      <xdr:row>0</xdr:row>
      <xdr:rowOff>57150</xdr:rowOff>
    </xdr:from>
    <xdr:ext cx="2114550" cy="771525"/>
    <xdr:pic>
      <xdr:nvPicPr>
        <xdr:cNvPr id="2" name="image1.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alvarez/Downloads/Mapa%20de%20riesgos%20IDEAM_Actualizaci&#243;n%20%20II%20Cuatrimestre%202021%20%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onsolidada"/>
      <sheetName val="Intructivo"/>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4">
          <cell r="C4" t="str">
            <v>Afectación menor a 10 SMLMV</v>
          </cell>
          <cell r="D4" t="str">
            <v>El riesgo afecta la imagen de alguna área de la organización</v>
          </cell>
        </row>
        <row r="5">
          <cell r="C5" t="str">
            <v>Entre 10 y 50 SMLMV</v>
          </cell>
          <cell r="D5" t="str">
            <v>El riesgo afecta la imagen de la entidad internamente, de conocimiento general nivel interno, de junta directiva y accionistas y/o de provedores</v>
          </cell>
        </row>
        <row r="6">
          <cell r="C6" t="str">
            <v>Entre 50 y 100 SMLMV</v>
          </cell>
          <cell r="D6" t="str">
            <v>El riesgo afecta la imagen de la entidad con algunos usuarios de relevancia frente al logro de los objetivos</v>
          </cell>
        </row>
        <row r="7">
          <cell r="C7" t="str">
            <v>Entre 100 y 500 SMLMV</v>
          </cell>
          <cell r="D7" t="str">
            <v>El riesgo afecta la imagen de de la entidad con efecto publicitario sostenido a nivel de sector administrativo, nivel departamental o municipal</v>
          </cell>
        </row>
        <row r="8">
          <cell r="C8" t="str">
            <v>Mayor a 500 SMLMV</v>
          </cell>
          <cell r="D8" t="str">
            <v>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drive.google.com/drive/u/0/folders/1ZLvLfJlgOWpWjGPRgFDSN-kwxvhDH7ZK" TargetMode="External"/><Relationship Id="rId2" Type="http://schemas.openxmlformats.org/officeDocument/2006/relationships/hyperlink" Target="https://drive.google.com/drive/u/1/folders/1l88f8FAtcEapNnGURCGdfwSldV8nlkAP" TargetMode="External"/><Relationship Id="rId1" Type="http://schemas.openxmlformats.org/officeDocument/2006/relationships/hyperlink" Target="https://drive.google.com/drive/u/0/folders/1ZLvLfJlgOWpWjGPRgFDSN-kwxvhDH7ZK" TargetMode="External"/><Relationship Id="rId5" Type="http://schemas.openxmlformats.org/officeDocument/2006/relationships/drawing" Target="../drawings/drawing9.xml"/><Relationship Id="rId4" Type="http://schemas.openxmlformats.org/officeDocument/2006/relationships/hyperlink" Target="https://drive.google.com/drive/u/1/folders/1tFrzZMjoEXG1pCvDRE336DOdU2Bnoko5Publicaci&#243;n%20en%20p&#225;gine%20web%20http:/www.ideam.gov.co/web/atencion-y-participacion-ciudadana/transparencia-y-acceso-a-informacion-publica/planes/plan-estrategico-sectorial?p_p_id=110_INSTANCE_J0Icbmpun91o&amp;p_p_lifecycle=0&amp;p_p_state=normal&amp;p_p_mode=view&amp;p_p_col_id=column-1&amp;p_p_col_count=1&amp;_110_INSTANCE_J0Icbmpun91o_struts_action=%2Fdocument_library_display%2Fview_file_entry&amp;_110_INSTANCE_J0Icbmpun91o_redirect=http%3A%2F%2Fwww.ideam.gov.co%2Fweb%2Fatencion-y-participacion-ciudadana%2Ftransparencia-y-acceso-a-informacion-publica%2Fplanes%2Fplan-estrategico-sectorial%2F-%2Fdocument_library_display%2FJ0Icbmpun91o%2Fview%2F113365706%3F_110_INSTANCE_J0Icbmpun91o_redirect%3Dhttp%253A%252F%252Fwww.ideam.gov.co%252Fweb%252Fatencion-y-participacion-ciudadana%252Ftransparencia-y-acceso-a-informacion-publica%252Fplanes%252Fplan-estrategico-sectorial%253Fp_p_id%253D110_INSTANCE_J0Icbmpun91o%2526p_p_lifecycle%253D0%2526p_p_state%253Dnormal%2526p_p_mode%253Dview%2526p_p_col_id%253Dcolumn-1%2526p_p_col_count%253D1&amp;_110_INSTANCE_J0Icbmpun91o_fileEntryId=118188732"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drive.google.com/drive/u/1/folders/10p61ddoy4GJ6S0K-PYLbnMIYeq7nrzzL" TargetMode="External"/><Relationship Id="rId13" Type="http://schemas.openxmlformats.org/officeDocument/2006/relationships/hyperlink" Target="https://drive.google.com/drive/folders/1Cg4ZFtmA4mOTZHVn9RDxn6ugQUtjTp-N?usp=sharing" TargetMode="External"/><Relationship Id="rId18" Type="http://schemas.openxmlformats.org/officeDocument/2006/relationships/hyperlink" Target="https://docs.google.com/spreadsheets/d/1SMqjUD9_UFdqnlbEyIGCUVR5eQouvqBu/edit?rtpof=true" TargetMode="External"/><Relationship Id="rId26" Type="http://schemas.openxmlformats.org/officeDocument/2006/relationships/hyperlink" Target="https://drive.google.com/file/d/1fmf4tyWKxNgIs2jKe4aaC3Fda9snDABW/view?usp=sharing" TargetMode="External"/><Relationship Id="rId3" Type="http://schemas.openxmlformats.org/officeDocument/2006/relationships/hyperlink" Target="https://drive.google.com/drive/folders/1B1etaR2asFAJyKll37Ek32YvP84rclCv?usp=sharing" TargetMode="External"/><Relationship Id="rId21" Type="http://schemas.openxmlformats.org/officeDocument/2006/relationships/hyperlink" Target="https://drive.google.com/drive/folders/1fF7tjTNwWjEKE3SXEbLjOrnH6X7YXNlY?usp=sharing" TargetMode="External"/><Relationship Id="rId7" Type="http://schemas.openxmlformats.org/officeDocument/2006/relationships/hyperlink" Target="https://drive.google.com/drive/u/1/folders/1UibrRGPbE73RWuyc_ufWq1GtbSXOpG8l" TargetMode="External"/><Relationship Id="rId12" Type="http://schemas.openxmlformats.org/officeDocument/2006/relationships/hyperlink" Target="https://drive.google.com/drive/u/3/folders/1wWwdWEJDHGUT6DlJ2nX9bPXdRJphCQT3" TargetMode="External"/><Relationship Id="rId17" Type="http://schemas.openxmlformats.org/officeDocument/2006/relationships/hyperlink" Target="https://drive.google.com/drive/folders/1_iMtCrNK-YOFrGsCR7jQIXFe85556dmN?usp=sharing" TargetMode="External"/><Relationship Id="rId25" Type="http://schemas.openxmlformats.org/officeDocument/2006/relationships/hyperlink" Target="https://drive.google.com/drive/u/1/folders/1UZNnU_HPXCxE07G5KuLPEGNpSuA5wuY7" TargetMode="External"/><Relationship Id="rId2" Type="http://schemas.openxmlformats.org/officeDocument/2006/relationships/hyperlink" Target="https://drive.google.com/drive/folders/1dKx_tiu2JO3qfZp4fBBXkrETBittntTL" TargetMode="External"/><Relationship Id="rId16" Type="http://schemas.openxmlformats.org/officeDocument/2006/relationships/hyperlink" Target="https://drive.google.com/drive/u/1/folders/1o-Fk0LXPwFWRo6_3Ab0xWq9mkcgrv6ej" TargetMode="External"/><Relationship Id="rId20" Type="http://schemas.openxmlformats.org/officeDocument/2006/relationships/hyperlink" Target="https://docs.google.com/spreadsheets/d/1kWxYMZYaihpz22365e5iKII9WTuHmCgp/edit?usp=sharing&amp;ouid=102608422029062426999&amp;rtpof=true&amp;sd=true" TargetMode="External"/><Relationship Id="rId29" Type="http://schemas.openxmlformats.org/officeDocument/2006/relationships/drawing" Target="../drawings/drawing10.xml"/><Relationship Id="rId1" Type="http://schemas.openxmlformats.org/officeDocument/2006/relationships/hyperlink" Target="https://drive.google.com/drive/u/1/folders/1T-rIVwFjuBQ-cgseJEf130A5XJ6_15ye" TargetMode="External"/><Relationship Id="rId6" Type="http://schemas.openxmlformats.org/officeDocument/2006/relationships/hyperlink" Target="https://drive.google.com/drive/u/1/folders/13v4Y3lHYqAXYMbDDNsY7yhtEnGEpkE_t" TargetMode="External"/><Relationship Id="rId11" Type="http://schemas.openxmlformats.org/officeDocument/2006/relationships/hyperlink" Target="https://drive.google.com/drive/folders/1EN2axDHfJkJzNYvRKSgXyHogvaoc8FCd?usp=sharing" TargetMode="External"/><Relationship Id="rId24" Type="http://schemas.openxmlformats.org/officeDocument/2006/relationships/hyperlink" Target="https://drive.google.com/drive/folders/1DzUM7atnKC_NeIbAmOR8G_jym5N5TMmN?usp=sharing" TargetMode="External"/><Relationship Id="rId5" Type="http://schemas.openxmlformats.org/officeDocument/2006/relationships/hyperlink" Target="https://drive.google.com/drive/u/1/folders/1-mShn-Xs_cq7-CvdkZPW6RayP0bsB1iw" TargetMode="External"/><Relationship Id="rId15" Type="http://schemas.openxmlformats.org/officeDocument/2006/relationships/hyperlink" Target="https://drive.google.com/drive/folders/14bmdWGcjLlhR0FssTqK1szndt93FCx9r?usp=sharing" TargetMode="External"/><Relationship Id="rId23" Type="http://schemas.openxmlformats.org/officeDocument/2006/relationships/hyperlink" Target="https://drive.google.com/drive/folders/1ozlmWiRHagKAJR-DDaN0FcZYqzSBVQZ5?usp=sharing" TargetMode="External"/><Relationship Id="rId28" Type="http://schemas.openxmlformats.org/officeDocument/2006/relationships/hyperlink" Target="https://drive.google.com/drive/u/1/folders/1IKrbBeiwTk17VJXPje2103ExpPzG0dmD" TargetMode="External"/><Relationship Id="rId10" Type="http://schemas.openxmlformats.org/officeDocument/2006/relationships/hyperlink" Target="https://drive.google.com/drive/u/1/folders/1CSF-RkIpfiQzpK3FA6_UxaGnZjzS8LDu" TargetMode="External"/><Relationship Id="rId19" Type="http://schemas.openxmlformats.org/officeDocument/2006/relationships/hyperlink" Target="https://drive.google.com/drive/folders/1My5cUV2PqjT1sUyCBzc1UmwalM7PCW0y?usp=sharing" TargetMode="External"/><Relationship Id="rId4" Type="http://schemas.openxmlformats.org/officeDocument/2006/relationships/hyperlink" Target="https://drive.google.com/drive/u/3/folders/1BHiWwBTDr5BrivfgieMJvJf1ztrWtZ2O" TargetMode="External"/><Relationship Id="rId9" Type="http://schemas.openxmlformats.org/officeDocument/2006/relationships/hyperlink" Target="https://acortar.link/QaLLz1)" TargetMode="External"/><Relationship Id="rId14" Type="http://schemas.openxmlformats.org/officeDocument/2006/relationships/hyperlink" Target="https://drive.google.com/drive/folders/1O8GJqR7rzFdOm-MFqc0EhMTkftiLiY9h?usp=sharing" TargetMode="External"/><Relationship Id="rId22" Type="http://schemas.openxmlformats.org/officeDocument/2006/relationships/hyperlink" Target="https://docs.google.com/spreadsheets/d/1SMqjUD9_UFdqnlbEyIGCUVR5eQouvqBu/edit?rtpof=true" TargetMode="External"/><Relationship Id="rId27" Type="http://schemas.openxmlformats.org/officeDocument/2006/relationships/hyperlink" Target="https://drive.google.com/file/d/1fmf4tyWKxNgIs2jKe4aaC3Fda9snDABW/view?usp=sharing"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drive.google.com/drive/u/1/folders/1dgbNPbE_iPZOgr-Glaq6dXfhUjlbF829" TargetMode="External"/><Relationship Id="rId1" Type="http://schemas.openxmlformats.org/officeDocument/2006/relationships/hyperlink" Target="https://drive.google.com/drive/u/1/folders/1II_wIdXzFxMfhxosNpMXZCJc4GIYzJ02"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drive/u/1/folders/1GwUxWF5eF4NB58PXE9ja10I-ugSzz4N1Evidencias%20carpeta%203-2.1%20avances:%20Presentaci%C3%B3n%20Estrategia%20de%20Rendici%C3%B3n%20de%20Cuentas,%20Cronograma%20y%20enlaces%20de%20Audiencia%20P%C3%BAblica,%20Encuenta%20de%20Satisfacci%C3%B3n%20Ciudadana,%20Encuesta%20preguntas%20dentro%20de%20la%20audiencia,%20Formulario%20sin%20T%C3%ADtulo%20(es%20encuesta%20sondeo%20de%20opini%C3%B3n." TargetMode="External"/><Relationship Id="rId7" Type="http://schemas.openxmlformats.org/officeDocument/2006/relationships/drawing" Target="../drawings/drawing5.xml"/><Relationship Id="rId2" Type="http://schemas.openxmlformats.org/officeDocument/2006/relationships/hyperlink" Target="https://drive.google.com/drive/u/1/folders/1Xr5lDIFkjpajLFLIj7CkEV7s0VEqyWpQ" TargetMode="External"/><Relationship Id="rId1" Type="http://schemas.openxmlformats.org/officeDocument/2006/relationships/hyperlink" Target="https://drive.google.com/drive/u/1/folders/1OEnXzKCnBTtSvyIiP8ha1PIZs8Ckud3Z" TargetMode="External"/><Relationship Id="rId6" Type="http://schemas.openxmlformats.org/officeDocument/2006/relationships/hyperlink" Target="https://drive.google.com/drive/u/1/folders/1XXKUfioZxAUwCrYBhYV8u-MjRmBECZaZ" TargetMode="External"/><Relationship Id="rId5" Type="http://schemas.openxmlformats.org/officeDocument/2006/relationships/hyperlink" Target="https://drive.google.com/drive/folders/1XzPgsBrM-7rysbVnad8ZBd20DeQ3B03A?usp=sharing" TargetMode="External"/><Relationship Id="rId4" Type="http://schemas.openxmlformats.org/officeDocument/2006/relationships/hyperlink" Target="https://drive.google.com/drive/u/1/folders/1QBjjNactLYXwwfRt4piERUFn6rtw0fo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drive.google.com/drive/u/1/folders/1mEJkgHW6RNFpqXPVNt4k2wWbBHj5kzGz" TargetMode="External"/><Relationship Id="rId2" Type="http://schemas.openxmlformats.org/officeDocument/2006/relationships/hyperlink" Target="https://drive.google.com/drive/u/1/folders/1g78wUdVQ7ALS1aC8U2yB5qvoP6QaQMSk" TargetMode="External"/><Relationship Id="rId1" Type="http://schemas.openxmlformats.org/officeDocument/2006/relationships/hyperlink" Target="https://drive.google.com/drive/u/1/folders/17sBbqFhbMoh0su9gU1K9SOeECLCHtaxK" TargetMode="External"/><Relationship Id="rId6" Type="http://schemas.openxmlformats.org/officeDocument/2006/relationships/drawing" Target="../drawings/drawing6.xml"/><Relationship Id="rId5" Type="http://schemas.openxmlformats.org/officeDocument/2006/relationships/hyperlink" Target="https://drive.google.com/drive/u/1/folders/1IW9Om2R05a_qMhsgWuzPtbbyXvYwvW1s" TargetMode="External"/><Relationship Id="rId4" Type="http://schemas.openxmlformats.org/officeDocument/2006/relationships/hyperlink" Target="https://drive.google.com/drive/u/1/folders/1EfowuWf2f34hrl3B7IGB0P9Yyc1r0zPU"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drive.google.com/drive/folders/1NPzEkb2RdEPKa0tVN9mlaF5F8_Sk90v0?usp=sharing" TargetMode="External"/><Relationship Id="rId2" Type="http://schemas.openxmlformats.org/officeDocument/2006/relationships/hyperlink" Target="https://bit.ly/3b4zp06y%20se%20aprob%C3%B3%20por%20Comit%C3%A9%20de%20Gesti%C3%B3n%20y%20Desempe%C3%B1p" TargetMode="External"/><Relationship Id="rId1" Type="http://schemas.openxmlformats.org/officeDocument/2006/relationships/hyperlink" Target="https://drive.google.com/file/d/1r_4gBQJ1sowE8E7iVGaLQAFByHHZLcgr/view?usp=sharing" TargetMode="External"/><Relationship Id="rId5" Type="http://schemas.openxmlformats.org/officeDocument/2006/relationships/drawing" Target="../drawings/drawing7.xml"/><Relationship Id="rId4" Type="http://schemas.openxmlformats.org/officeDocument/2006/relationships/hyperlink" Target="https://docs.google.com/spreadsheets/d/1QDLkSzyzEstyVK-J16ulBugV--S3b_2E/edit?usp=sharing&amp;ouid=108255251756810409423&amp;rtpof=true&amp;sd=true"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ideam.gov.co/web/atencion-y-participacion-ciudadana/ley-de-transparencia" TargetMode="External"/><Relationship Id="rId2" Type="http://schemas.openxmlformats.org/officeDocument/2006/relationships/hyperlink" Target="https://n9.cl/u1v2r" TargetMode="External"/><Relationship Id="rId1" Type="http://schemas.openxmlformats.org/officeDocument/2006/relationships/hyperlink" Target="https://drive.google.com/drive/u/1/folders/1w_JfonBlUfDNGO7f4yyTtgZqC5ejk_b6"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E598"/>
  </sheetPr>
  <dimension ref="A1:E1000"/>
  <sheetViews>
    <sheetView workbookViewId="0"/>
  </sheetViews>
  <sheetFormatPr defaultColWidth="12.625" defaultRowHeight="15" customHeight="1"/>
  <cols>
    <col min="1" max="1" width="2.25" customWidth="1"/>
    <col min="2" max="2" width="5" customWidth="1"/>
    <col min="3" max="3" width="88.125" customWidth="1"/>
    <col min="4" max="4" width="4.125" customWidth="1"/>
    <col min="5" max="5" width="44" customWidth="1"/>
    <col min="6" max="26" width="9.375" customWidth="1"/>
  </cols>
  <sheetData>
    <row r="1" spans="1:5">
      <c r="A1" s="1"/>
      <c r="B1" s="482" t="s">
        <v>0</v>
      </c>
      <c r="C1" s="483"/>
      <c r="D1" s="483"/>
      <c r="E1" s="484"/>
    </row>
    <row r="2" spans="1:5">
      <c r="A2" s="1"/>
      <c r="B2" s="485" t="s">
        <v>1</v>
      </c>
      <c r="C2" s="486"/>
      <c r="D2" s="486"/>
      <c r="E2" s="487"/>
    </row>
    <row r="3" spans="1:5">
      <c r="A3" s="1"/>
      <c r="B3" s="485" t="s">
        <v>2</v>
      </c>
      <c r="C3" s="486"/>
      <c r="D3" s="486"/>
      <c r="E3" s="487"/>
    </row>
    <row r="4" spans="1:5">
      <c r="A4" s="1"/>
      <c r="B4" s="485" t="s">
        <v>3</v>
      </c>
      <c r="C4" s="486"/>
      <c r="D4" s="486"/>
      <c r="E4" s="487"/>
    </row>
    <row r="5" spans="1:5">
      <c r="A5" s="1"/>
      <c r="B5" s="488" t="s">
        <v>4</v>
      </c>
      <c r="C5" s="486"/>
      <c r="D5" s="486"/>
      <c r="E5" s="487"/>
    </row>
    <row r="6" spans="1:5">
      <c r="A6" s="1"/>
      <c r="B6" s="2"/>
      <c r="C6" s="474"/>
      <c r="D6" s="475"/>
      <c r="E6" s="476"/>
    </row>
    <row r="7" spans="1:5">
      <c r="A7" s="1"/>
      <c r="B7" s="477" t="s">
        <v>5</v>
      </c>
      <c r="C7" s="478"/>
      <c r="D7" s="3"/>
      <c r="E7" s="4"/>
    </row>
    <row r="8" spans="1:5" ht="27" customHeight="1">
      <c r="A8" s="1"/>
      <c r="B8" s="5">
        <v>1</v>
      </c>
      <c r="C8" s="6" t="s">
        <v>6</v>
      </c>
      <c r="D8" s="7"/>
      <c r="E8" s="8"/>
    </row>
    <row r="9" spans="1:5" ht="27" customHeight="1">
      <c r="A9" s="1"/>
      <c r="B9" s="9">
        <v>2</v>
      </c>
      <c r="C9" s="10" t="s">
        <v>7</v>
      </c>
      <c r="D9" s="1"/>
      <c r="E9" s="11"/>
    </row>
    <row r="10" spans="1:5" ht="27" customHeight="1">
      <c r="A10" s="1"/>
      <c r="B10" s="9">
        <v>3</v>
      </c>
      <c r="C10" s="10" t="s">
        <v>8</v>
      </c>
      <c r="D10" s="1"/>
      <c r="E10" s="11"/>
    </row>
    <row r="11" spans="1:5" ht="27" customHeight="1">
      <c r="A11" s="1"/>
      <c r="B11" s="9">
        <v>4</v>
      </c>
      <c r="C11" s="12" t="s">
        <v>9</v>
      </c>
      <c r="D11" s="1"/>
      <c r="E11" s="13" t="s">
        <v>10</v>
      </c>
    </row>
    <row r="12" spans="1:5" ht="27" customHeight="1">
      <c r="A12" s="1"/>
      <c r="B12" s="9">
        <v>5</v>
      </c>
      <c r="C12" s="12" t="s">
        <v>11</v>
      </c>
      <c r="D12" s="1"/>
      <c r="E12" s="479"/>
    </row>
    <row r="13" spans="1:5" ht="27" customHeight="1">
      <c r="A13" s="1"/>
      <c r="B13" s="9">
        <v>6</v>
      </c>
      <c r="C13" s="10" t="s">
        <v>12</v>
      </c>
      <c r="D13" s="1"/>
      <c r="E13" s="480"/>
    </row>
    <row r="14" spans="1:5" ht="27" customHeight="1">
      <c r="A14" s="1"/>
      <c r="B14" s="14">
        <v>7</v>
      </c>
      <c r="C14" s="15" t="s">
        <v>13</v>
      </c>
      <c r="D14" s="1"/>
      <c r="E14" s="480"/>
    </row>
    <row r="15" spans="1:5" ht="27" customHeight="1">
      <c r="A15" s="1"/>
      <c r="B15" s="16">
        <v>8</v>
      </c>
      <c r="C15" s="17" t="s">
        <v>14</v>
      </c>
      <c r="D15" s="18"/>
      <c r="E15" s="481"/>
    </row>
    <row r="16" spans="1:5">
      <c r="A16" s="1"/>
      <c r="B16" s="1" t="s">
        <v>15</v>
      </c>
      <c r="C16" s="1"/>
      <c r="D16" s="1"/>
      <c r="E16" s="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C6:E6"/>
    <mergeCell ref="B7:C7"/>
    <mergeCell ref="E12:E15"/>
    <mergeCell ref="B1:E1"/>
    <mergeCell ref="B2:E2"/>
    <mergeCell ref="B3:E3"/>
    <mergeCell ref="B4:E4"/>
    <mergeCell ref="B5:E5"/>
  </mergeCells>
  <pageMargins left="0" right="0" top="0" bottom="0" header="0" footer="0"/>
  <pageSetup scale="75"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E598"/>
  </sheetPr>
  <dimension ref="A1:Z1001"/>
  <sheetViews>
    <sheetView showGridLines="0" workbookViewId="0">
      <pane xSplit="2" ySplit="1" topLeftCell="G14" activePane="bottomRight" state="frozen"/>
      <selection pane="topRight" activeCell="C1" sqref="C1"/>
      <selection pane="bottomLeft" activeCell="A2" sqref="A2"/>
      <selection pane="bottomRight" activeCell="I20" sqref="I20"/>
    </sheetView>
  </sheetViews>
  <sheetFormatPr defaultColWidth="12.625" defaultRowHeight="15" customHeight="1"/>
  <cols>
    <col min="1" max="1" width="30" customWidth="1"/>
    <col min="2" max="2" width="5.375" customWidth="1"/>
    <col min="3" max="3" width="57" customWidth="1"/>
    <col min="4" max="4" width="26" customWidth="1"/>
    <col min="5" max="5" width="28.5" customWidth="1"/>
    <col min="6" max="6" width="19.375" customWidth="1"/>
    <col min="7" max="7" width="52" customWidth="1"/>
    <col min="8" max="8" width="44" customWidth="1"/>
    <col min="9" max="9" width="89.5" customWidth="1"/>
    <col min="10" max="14" width="9.375" customWidth="1"/>
  </cols>
  <sheetData>
    <row r="1" spans="1:26">
      <c r="A1" s="546" t="s">
        <v>0</v>
      </c>
      <c r="B1" s="483"/>
      <c r="C1" s="483"/>
      <c r="D1" s="483"/>
      <c r="E1" s="483"/>
      <c r="F1" s="484"/>
      <c r="G1" s="1"/>
      <c r="H1" s="1"/>
      <c r="I1" s="1"/>
      <c r="J1" s="1"/>
      <c r="K1" s="1"/>
      <c r="L1" s="1"/>
      <c r="M1" s="1"/>
      <c r="N1" s="1"/>
      <c r="O1" s="1"/>
      <c r="P1" s="1"/>
      <c r="Q1" s="1"/>
      <c r="R1" s="1"/>
      <c r="S1" s="1"/>
      <c r="T1" s="1"/>
      <c r="U1" s="1"/>
      <c r="V1" s="1"/>
      <c r="W1" s="1"/>
      <c r="X1" s="1"/>
      <c r="Y1" s="1"/>
      <c r="Z1" s="1"/>
    </row>
    <row r="2" spans="1:26">
      <c r="A2" s="485" t="s">
        <v>27</v>
      </c>
      <c r="B2" s="486"/>
      <c r="C2" s="486"/>
      <c r="D2" s="486"/>
      <c r="E2" s="486"/>
      <c r="F2" s="487"/>
      <c r="G2" s="1"/>
      <c r="H2" s="1"/>
      <c r="I2" s="1"/>
      <c r="J2" s="1"/>
      <c r="K2" s="1"/>
      <c r="L2" s="1"/>
      <c r="M2" s="1"/>
      <c r="N2" s="1"/>
      <c r="O2" s="1"/>
      <c r="P2" s="1"/>
      <c r="Q2" s="1"/>
      <c r="R2" s="1"/>
      <c r="S2" s="1"/>
      <c r="T2" s="1"/>
      <c r="U2" s="1"/>
      <c r="V2" s="1"/>
      <c r="W2" s="1"/>
      <c r="X2" s="1"/>
      <c r="Y2" s="1"/>
      <c r="Z2" s="1"/>
    </row>
    <row r="3" spans="1:26">
      <c r="A3" s="485" t="s">
        <v>2</v>
      </c>
      <c r="B3" s="486"/>
      <c r="C3" s="486"/>
      <c r="D3" s="486"/>
      <c r="E3" s="486"/>
      <c r="F3" s="487"/>
      <c r="G3" s="1"/>
      <c r="H3" s="1"/>
      <c r="I3" s="1"/>
      <c r="J3" s="1"/>
      <c r="K3" s="1"/>
      <c r="L3" s="1"/>
      <c r="M3" s="1"/>
      <c r="N3" s="1"/>
      <c r="O3" s="1"/>
      <c r="P3" s="1"/>
      <c r="Q3" s="1"/>
      <c r="R3" s="1"/>
      <c r="S3" s="1"/>
      <c r="T3" s="1"/>
      <c r="U3" s="1"/>
      <c r="V3" s="1"/>
      <c r="W3" s="1"/>
      <c r="X3" s="1"/>
      <c r="Y3" s="1"/>
      <c r="Z3" s="1"/>
    </row>
    <row r="4" spans="1:26">
      <c r="A4" s="547" t="s">
        <v>3</v>
      </c>
      <c r="B4" s="502"/>
      <c r="C4" s="502"/>
      <c r="D4" s="502"/>
      <c r="E4" s="502"/>
      <c r="F4" s="523"/>
      <c r="G4" s="1"/>
      <c r="H4" s="1"/>
      <c r="I4" s="1"/>
      <c r="J4" s="1"/>
      <c r="K4" s="1"/>
      <c r="L4" s="1"/>
      <c r="M4" s="1"/>
      <c r="N4" s="1"/>
      <c r="O4" s="1"/>
      <c r="P4" s="1"/>
      <c r="Q4" s="1"/>
      <c r="R4" s="1"/>
      <c r="S4" s="1"/>
      <c r="T4" s="1"/>
      <c r="U4" s="1"/>
      <c r="V4" s="1"/>
      <c r="W4" s="1"/>
      <c r="X4" s="1"/>
      <c r="Y4" s="1"/>
      <c r="Z4" s="1"/>
    </row>
    <row r="5" spans="1:26">
      <c r="A5" s="540"/>
      <c r="B5" s="502"/>
      <c r="C5" s="502"/>
      <c r="D5" s="502"/>
      <c r="E5" s="502"/>
      <c r="F5" s="523"/>
      <c r="G5" s="1"/>
      <c r="H5" s="1"/>
      <c r="I5" s="1"/>
      <c r="J5" s="1"/>
      <c r="K5" s="1"/>
      <c r="L5" s="1"/>
      <c r="M5" s="1"/>
      <c r="N5" s="1"/>
      <c r="O5" s="1"/>
      <c r="P5" s="1"/>
      <c r="Q5" s="1"/>
      <c r="R5" s="1"/>
      <c r="S5" s="1"/>
      <c r="T5" s="1"/>
      <c r="U5" s="1"/>
      <c r="V5" s="1"/>
      <c r="W5" s="1"/>
      <c r="X5" s="1"/>
      <c r="Y5" s="1"/>
      <c r="Z5" s="1"/>
    </row>
    <row r="6" spans="1:26" ht="18.75" customHeight="1">
      <c r="A6" s="528" t="s">
        <v>384</v>
      </c>
      <c r="B6" s="495"/>
      <c r="C6" s="495"/>
      <c r="D6" s="495"/>
      <c r="E6" s="495"/>
      <c r="F6" s="478"/>
      <c r="G6" s="496" t="s">
        <v>40</v>
      </c>
      <c r="H6" s="495"/>
      <c r="I6" s="478"/>
      <c r="J6" s="1"/>
      <c r="K6" s="1"/>
      <c r="L6" s="1"/>
      <c r="M6" s="1"/>
      <c r="N6" s="1"/>
      <c r="O6" s="1"/>
      <c r="P6" s="1"/>
      <c r="Q6" s="1"/>
      <c r="R6" s="1"/>
      <c r="S6" s="1"/>
      <c r="T6" s="1"/>
      <c r="U6" s="1"/>
      <c r="V6" s="1"/>
      <c r="W6" s="1"/>
      <c r="X6" s="1"/>
      <c r="Y6" s="1"/>
      <c r="Z6" s="1"/>
    </row>
    <row r="7" spans="1:26" ht="48.75" customHeight="1">
      <c r="A7" s="48" t="s">
        <v>41</v>
      </c>
      <c r="B7" s="531" t="s">
        <v>42</v>
      </c>
      <c r="C7" s="494"/>
      <c r="D7" s="48" t="s">
        <v>43</v>
      </c>
      <c r="E7" s="48" t="s">
        <v>44</v>
      </c>
      <c r="F7" s="48" t="s">
        <v>45</v>
      </c>
      <c r="G7" s="50" t="s">
        <v>46</v>
      </c>
      <c r="H7" s="175" t="s">
        <v>47</v>
      </c>
      <c r="I7" s="51" t="s">
        <v>48</v>
      </c>
      <c r="J7" s="1"/>
      <c r="K7" s="1"/>
      <c r="L7" s="1"/>
      <c r="M7" s="1"/>
      <c r="N7" s="1"/>
      <c r="O7" s="1"/>
      <c r="P7" s="1"/>
      <c r="Q7" s="1"/>
      <c r="R7" s="1"/>
      <c r="S7" s="1"/>
      <c r="T7" s="1"/>
      <c r="U7" s="1"/>
      <c r="V7" s="1"/>
      <c r="W7" s="1"/>
      <c r="X7" s="1"/>
      <c r="Y7" s="1"/>
      <c r="Z7" s="1"/>
    </row>
    <row r="8" spans="1:26" ht="233.25" customHeight="1">
      <c r="A8" s="545" t="s">
        <v>385</v>
      </c>
      <c r="B8" s="145" t="s">
        <v>50</v>
      </c>
      <c r="C8" s="145" t="s">
        <v>386</v>
      </c>
      <c r="D8" s="145" t="s">
        <v>387</v>
      </c>
      <c r="E8" s="145" t="s">
        <v>388</v>
      </c>
      <c r="F8" s="176">
        <v>44561</v>
      </c>
      <c r="G8" s="145" t="s">
        <v>389</v>
      </c>
      <c r="H8" s="177" t="s">
        <v>390</v>
      </c>
      <c r="I8" s="178" t="s">
        <v>391</v>
      </c>
      <c r="J8" s="1"/>
      <c r="K8" s="1"/>
      <c r="L8" s="1"/>
      <c r="M8" s="1"/>
      <c r="N8" s="1"/>
      <c r="O8" s="1"/>
      <c r="P8" s="1"/>
      <c r="Q8" s="1"/>
      <c r="R8" s="1"/>
      <c r="S8" s="1"/>
      <c r="T8" s="1"/>
      <c r="U8" s="1"/>
      <c r="V8" s="1"/>
      <c r="W8" s="1"/>
      <c r="X8" s="1"/>
      <c r="Y8" s="1"/>
      <c r="Z8" s="1"/>
    </row>
    <row r="9" spans="1:26" ht="90" customHeight="1">
      <c r="A9" s="533"/>
      <c r="B9" s="151" t="s">
        <v>165</v>
      </c>
      <c r="C9" s="151" t="s">
        <v>392</v>
      </c>
      <c r="D9" s="151" t="s">
        <v>393</v>
      </c>
      <c r="E9" s="151" t="s">
        <v>394</v>
      </c>
      <c r="F9" s="179">
        <v>44545</v>
      </c>
      <c r="G9" s="145" t="s">
        <v>395</v>
      </c>
      <c r="H9" s="177" t="s">
        <v>396</v>
      </c>
      <c r="I9" s="145" t="s">
        <v>397</v>
      </c>
      <c r="J9" s="1"/>
      <c r="K9" s="1"/>
      <c r="L9" s="1"/>
      <c r="M9" s="1"/>
      <c r="N9" s="1"/>
      <c r="O9" s="1"/>
      <c r="P9" s="1"/>
      <c r="Q9" s="1"/>
      <c r="R9" s="1"/>
      <c r="S9" s="1"/>
      <c r="T9" s="1"/>
      <c r="U9" s="1"/>
      <c r="V9" s="1"/>
      <c r="W9" s="1"/>
      <c r="X9" s="1"/>
      <c r="Y9" s="1"/>
      <c r="Z9" s="1"/>
    </row>
    <row r="10" spans="1:26" ht="226.5" customHeight="1">
      <c r="A10" s="534"/>
      <c r="B10" s="151" t="s">
        <v>173</v>
      </c>
      <c r="C10" s="151" t="s">
        <v>398</v>
      </c>
      <c r="D10" s="151" t="s">
        <v>399</v>
      </c>
      <c r="E10" s="151" t="s">
        <v>400</v>
      </c>
      <c r="F10" s="179">
        <v>44545</v>
      </c>
      <c r="G10" s="145" t="s">
        <v>401</v>
      </c>
      <c r="H10" s="177" t="s">
        <v>402</v>
      </c>
      <c r="I10" s="145" t="s">
        <v>403</v>
      </c>
      <c r="J10" s="1"/>
      <c r="K10" s="1"/>
      <c r="L10" s="1"/>
      <c r="M10" s="1"/>
      <c r="N10" s="1"/>
      <c r="O10" s="1"/>
      <c r="P10" s="1"/>
      <c r="Q10" s="1"/>
      <c r="R10" s="1"/>
      <c r="S10" s="1"/>
      <c r="T10" s="1"/>
      <c r="U10" s="1"/>
      <c r="V10" s="1"/>
      <c r="W10" s="1"/>
      <c r="X10" s="1"/>
      <c r="Y10" s="1"/>
      <c r="Z10" s="1"/>
    </row>
    <row r="11" spans="1:26" ht="189" customHeight="1" thickBot="1">
      <c r="A11" s="542" t="s">
        <v>404</v>
      </c>
      <c r="B11" s="151" t="s">
        <v>64</v>
      </c>
      <c r="C11" s="151" t="s">
        <v>405</v>
      </c>
      <c r="D11" s="151" t="s">
        <v>406</v>
      </c>
      <c r="E11" s="151" t="s">
        <v>407</v>
      </c>
      <c r="F11" s="179">
        <v>44255</v>
      </c>
      <c r="G11" s="145" t="s">
        <v>408</v>
      </c>
      <c r="H11" s="180" t="s">
        <v>409</v>
      </c>
      <c r="I11" s="145" t="s">
        <v>410</v>
      </c>
      <c r="J11" s="1"/>
      <c r="K11" s="1"/>
      <c r="L11" s="1"/>
      <c r="M11" s="1"/>
      <c r="N11" s="1"/>
      <c r="O11" s="1"/>
      <c r="P11" s="1"/>
      <c r="Q11" s="1"/>
      <c r="R11" s="1"/>
      <c r="S11" s="1"/>
      <c r="T11" s="1"/>
      <c r="U11" s="1"/>
      <c r="V11" s="1"/>
      <c r="W11" s="1"/>
      <c r="X11" s="1"/>
      <c r="Y11" s="1"/>
      <c r="Z11" s="1"/>
    </row>
    <row r="12" spans="1:26" ht="120.75" customHeight="1" thickBot="1">
      <c r="A12" s="533"/>
      <c r="B12" s="55" t="s">
        <v>71</v>
      </c>
      <c r="C12" s="55" t="s">
        <v>411</v>
      </c>
      <c r="D12" s="55" t="s">
        <v>412</v>
      </c>
      <c r="E12" s="55" t="s">
        <v>413</v>
      </c>
      <c r="F12" s="181" t="s">
        <v>414</v>
      </c>
      <c r="G12" s="145" t="s">
        <v>415</v>
      </c>
      <c r="H12" s="145" t="s">
        <v>1534</v>
      </c>
      <c r="I12" s="145" t="s">
        <v>1533</v>
      </c>
      <c r="J12" s="80"/>
      <c r="K12" s="80"/>
      <c r="L12" s="80"/>
      <c r="M12" s="80"/>
      <c r="N12" s="80"/>
      <c r="O12" s="80"/>
      <c r="P12" s="80"/>
      <c r="Q12" s="80"/>
      <c r="R12" s="80"/>
      <c r="S12" s="80"/>
      <c r="T12" s="80"/>
      <c r="U12" s="80"/>
      <c r="V12" s="80"/>
      <c r="W12" s="80"/>
      <c r="X12" s="80"/>
      <c r="Y12" s="80"/>
      <c r="Z12" s="80"/>
    </row>
    <row r="13" spans="1:26" ht="193.5" customHeight="1" thickBot="1">
      <c r="A13" s="533"/>
      <c r="B13" s="151" t="s">
        <v>217</v>
      </c>
      <c r="C13" s="151" t="s">
        <v>416</v>
      </c>
      <c r="D13" s="151" t="s">
        <v>417</v>
      </c>
      <c r="E13" s="151" t="s">
        <v>418</v>
      </c>
      <c r="F13" s="179">
        <v>44469</v>
      </c>
      <c r="G13" s="145" t="s">
        <v>419</v>
      </c>
      <c r="H13" s="473" t="s">
        <v>420</v>
      </c>
      <c r="I13" s="145" t="s">
        <v>421</v>
      </c>
      <c r="J13" s="1"/>
      <c r="K13" s="1"/>
      <c r="L13" s="1"/>
      <c r="M13" s="1"/>
      <c r="N13" s="1"/>
      <c r="O13" s="1"/>
      <c r="P13" s="1"/>
      <c r="Q13" s="1"/>
      <c r="R13" s="1"/>
      <c r="S13" s="1"/>
      <c r="T13" s="1"/>
      <c r="U13" s="1"/>
      <c r="V13" s="1"/>
      <c r="W13" s="1"/>
      <c r="X13" s="1"/>
      <c r="Y13" s="1"/>
      <c r="Z13" s="1"/>
    </row>
    <row r="14" spans="1:26" ht="85.5" customHeight="1">
      <c r="A14" s="533"/>
      <c r="B14" s="151" t="s">
        <v>422</v>
      </c>
      <c r="C14" s="151" t="s">
        <v>423</v>
      </c>
      <c r="D14" s="151" t="s">
        <v>417</v>
      </c>
      <c r="E14" s="151" t="s">
        <v>424</v>
      </c>
      <c r="F14" s="181">
        <v>44362</v>
      </c>
      <c r="G14" s="145" t="s">
        <v>425</v>
      </c>
      <c r="H14" s="177" t="s">
        <v>426</v>
      </c>
      <c r="I14" s="145" t="s">
        <v>427</v>
      </c>
      <c r="J14" s="1"/>
      <c r="K14" s="1"/>
      <c r="L14" s="1"/>
      <c r="M14" s="1"/>
      <c r="N14" s="1"/>
      <c r="O14" s="1"/>
      <c r="P14" s="1"/>
      <c r="Q14" s="1"/>
      <c r="R14" s="1"/>
      <c r="S14" s="1"/>
      <c r="T14" s="1"/>
      <c r="U14" s="1"/>
      <c r="V14" s="1"/>
      <c r="W14" s="1"/>
      <c r="X14" s="1"/>
      <c r="Y14" s="1"/>
      <c r="Z14" s="1"/>
    </row>
    <row r="15" spans="1:26" ht="93.75" customHeight="1">
      <c r="A15" s="533"/>
      <c r="B15" s="151" t="s">
        <v>428</v>
      </c>
      <c r="C15" s="151" t="s">
        <v>429</v>
      </c>
      <c r="D15" s="151" t="s">
        <v>399</v>
      </c>
      <c r="E15" s="151" t="s">
        <v>430</v>
      </c>
      <c r="F15" s="179">
        <v>44530</v>
      </c>
      <c r="G15" s="145" t="s">
        <v>431</v>
      </c>
      <c r="H15" s="177" t="s">
        <v>432</v>
      </c>
      <c r="I15" s="145" t="s">
        <v>433</v>
      </c>
      <c r="J15" s="1"/>
      <c r="K15" s="1"/>
      <c r="L15" s="1"/>
      <c r="M15" s="1"/>
      <c r="N15" s="1"/>
      <c r="O15" s="1"/>
      <c r="P15" s="1"/>
      <c r="Q15" s="1"/>
      <c r="R15" s="1"/>
      <c r="S15" s="1"/>
      <c r="T15" s="1"/>
      <c r="U15" s="1"/>
      <c r="V15" s="1"/>
      <c r="W15" s="1"/>
      <c r="X15" s="1"/>
      <c r="Y15" s="1"/>
      <c r="Z15" s="1"/>
    </row>
    <row r="16" spans="1:26" ht="191.25" customHeight="1">
      <c r="A16" s="507"/>
      <c r="B16" s="169" t="s">
        <v>434</v>
      </c>
      <c r="C16" s="86" t="s">
        <v>435</v>
      </c>
      <c r="D16" s="169" t="s">
        <v>436</v>
      </c>
      <c r="E16" s="169" t="s">
        <v>437</v>
      </c>
      <c r="F16" s="182">
        <v>44561</v>
      </c>
      <c r="G16" s="145" t="s">
        <v>438</v>
      </c>
      <c r="H16" s="180" t="s">
        <v>439</v>
      </c>
      <c r="I16" s="145" t="s">
        <v>440</v>
      </c>
      <c r="J16" s="1"/>
      <c r="K16" s="1"/>
      <c r="L16" s="1"/>
      <c r="M16" s="1"/>
      <c r="N16" s="1"/>
      <c r="O16" s="1"/>
      <c r="P16" s="1"/>
      <c r="Q16" s="1"/>
      <c r="R16" s="1"/>
      <c r="S16" s="1"/>
      <c r="T16" s="1"/>
      <c r="U16" s="1"/>
      <c r="V16" s="1"/>
      <c r="W16" s="1"/>
      <c r="X16" s="1"/>
      <c r="Y16" s="1"/>
      <c r="Z16" s="1"/>
    </row>
    <row r="17" spans="1:26" ht="15" customHeight="1">
      <c r="A17" s="183" t="s">
        <v>105</v>
      </c>
      <c r="B17" s="1"/>
      <c r="C17" s="1"/>
      <c r="D17" s="1"/>
      <c r="E17" s="1"/>
      <c r="F17" s="11"/>
      <c r="G17" s="1"/>
      <c r="H17" s="1"/>
      <c r="I17" s="1"/>
      <c r="J17" s="1"/>
      <c r="K17" s="1"/>
      <c r="L17" s="1"/>
      <c r="M17" s="1"/>
      <c r="N17" s="1"/>
      <c r="O17" s="1"/>
      <c r="P17" s="1"/>
      <c r="Q17" s="1"/>
      <c r="R17" s="1"/>
      <c r="S17" s="1"/>
      <c r="T17" s="1"/>
      <c r="U17" s="1"/>
      <c r="V17" s="1"/>
      <c r="W17" s="1"/>
      <c r="X17" s="1"/>
      <c r="Y17" s="1"/>
      <c r="Z17" s="1"/>
    </row>
    <row r="18" spans="1:26" ht="15" customHeight="1">
      <c r="A18" s="184" t="s">
        <v>244</v>
      </c>
      <c r="B18" s="1"/>
      <c r="C18" s="1"/>
      <c r="D18" s="1"/>
      <c r="E18" s="1"/>
      <c r="F18" s="11"/>
      <c r="G18" s="1"/>
      <c r="H18" s="1"/>
      <c r="I18" s="1"/>
      <c r="J18" s="1"/>
      <c r="K18" s="1"/>
      <c r="L18" s="1"/>
      <c r="M18" s="1"/>
      <c r="N18" s="1"/>
      <c r="O18" s="1"/>
      <c r="P18" s="1"/>
      <c r="Q18" s="1"/>
      <c r="R18" s="1"/>
      <c r="S18" s="1"/>
      <c r="T18" s="1"/>
      <c r="U18" s="1"/>
      <c r="V18" s="1"/>
      <c r="W18" s="1"/>
      <c r="X18" s="1"/>
      <c r="Y18" s="1"/>
      <c r="Z18" s="1"/>
    </row>
    <row r="19" spans="1:26" ht="18" customHeight="1">
      <c r="A19" s="185"/>
      <c r="B19" s="18"/>
      <c r="C19" s="18"/>
      <c r="D19" s="18"/>
      <c r="E19" s="18"/>
      <c r="F19" s="44"/>
      <c r="G19" s="1"/>
      <c r="H19" s="1"/>
      <c r="I19" s="1"/>
      <c r="J19" s="1"/>
      <c r="K19" s="1"/>
      <c r="L19" s="1"/>
      <c r="M19" s="1"/>
      <c r="N19" s="1"/>
      <c r="O19" s="1"/>
      <c r="P19" s="1"/>
      <c r="Q19" s="1"/>
      <c r="R19" s="1"/>
      <c r="S19" s="1"/>
      <c r="T19" s="1"/>
      <c r="U19" s="1"/>
      <c r="V19" s="1"/>
      <c r="W19" s="1"/>
      <c r="X19" s="1"/>
      <c r="Y19" s="1"/>
      <c r="Z19" s="1"/>
    </row>
    <row r="20" spans="1:26">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10">
    <mergeCell ref="G6:I6"/>
    <mergeCell ref="B7:C7"/>
    <mergeCell ref="A8:A10"/>
    <mergeCell ref="A11:A16"/>
    <mergeCell ref="A1:F1"/>
    <mergeCell ref="A2:F2"/>
    <mergeCell ref="A3:F3"/>
    <mergeCell ref="A4:F4"/>
    <mergeCell ref="A5:F5"/>
    <mergeCell ref="A6:F6"/>
  </mergeCells>
  <hyperlinks>
    <hyperlink ref="H11" r:id="rId1" xr:uid="{00000000-0004-0000-0900-000000000000}"/>
    <hyperlink ref="H13" r:id="rId2" xr:uid="{00000000-0004-0000-0900-000001000000}"/>
    <hyperlink ref="H16" r:id="rId3" xr:uid="{00000000-0004-0000-0900-000002000000}"/>
    <hyperlink ref="H12" r:id="rId4" display="https://drive.google.com/drive/u/1/folders/1tFrzZMjoEXG1pCvDRE336DOdU2Bnoko5_x000a__x000a_Publicación en págine web _x000a__x000a_http://www.ideam.gov.co/web/atencion-y-participacion-ciudadana/transparencia-y-acceso-a-informacion-publica/planes/plan-estrategico-sectorial?p_p_id=110_INSTANCE_J0Icbmpun91o&amp;p_p_lifecycle=0&amp;p_p_state=normal&amp;p_p_mode=view&amp;p_p_col_id=column-1&amp;p_p_col_count=1&amp;_110_INSTANCE_J0Icbmpun91o_struts_action=%2Fdocument_library_display%2Fview_file_entry&amp;_110_INSTANCE_J0Icbmpun91o_redirect=http%3A%2F%2Fwww.ideam.gov.co%2Fweb%2Fatencion-y-participacion-ciudadana%2Ftransparencia-y-acceso-a-informacion-publica%2Fplanes%2Fplan-estrategico-sectorial%2F-%2Fdocument_library_display%2FJ0Icbmpun91o%2Fview%2F113365706%3F_110_INSTANCE_J0Icbmpun91o_redirect%3Dhttp%253A%252F%252Fwww.ideam.gov.co%252Fweb%252Fatencion-y-participacion-ciudadana%252Ftransparencia-y-acceso-a-informacion-publica%252Fplanes%252Fplan-estrategico-sectorial%253Fp_p_id%253D110_INSTANCE_J0Icbmpun91o%2526p_p_lifecycle%253D0%2526p_p_state%253Dnormal%2526p_p_mode%253Dview%2526p_p_col_id%253Dcolumn-1%2526p_p_col_count%253D1&amp;_110_INSTANCE_J0Icbmpun91o_fileEntryId=118188732" xr:uid="{4814D329-3727-44A3-BCC0-2272A6A63E3B}"/>
  </hyperlinks>
  <pageMargins left="0" right="0" top="0" bottom="0" header="0" footer="0"/>
  <pageSetup orientation="landscape"/>
  <colBreaks count="1" manualBreakCount="1">
    <brk id="6" man="1"/>
  </colBreaks>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CBACB-7414-47BD-A318-142BB26CC8D5}">
  <sheetPr>
    <tabColor rgb="FF003366"/>
  </sheetPr>
  <dimension ref="A1:BL1018"/>
  <sheetViews>
    <sheetView topLeftCell="AO1" workbookViewId="0">
      <selection activeCell="AO7" sqref="AO7:AO8"/>
    </sheetView>
  </sheetViews>
  <sheetFormatPr defaultColWidth="12.625" defaultRowHeight="15" customHeight="1"/>
  <cols>
    <col min="1" max="1" width="9.125" style="211" customWidth="1"/>
    <col min="2" max="2" width="12.625" style="211"/>
    <col min="3" max="3" width="22" style="211" customWidth="1"/>
    <col min="4" max="4" width="30.875" style="211" customWidth="1"/>
    <col min="5" max="5" width="44.875" style="211" customWidth="1"/>
    <col min="6" max="6" width="42" style="211" customWidth="1"/>
    <col min="7" max="7" width="35.25" style="211" customWidth="1"/>
    <col min="8" max="8" width="16.625" style="211" customWidth="1"/>
    <col min="9" max="9" width="15.625" style="211" customWidth="1"/>
    <col min="10" max="10" width="14.375" style="211" customWidth="1"/>
    <col min="11" max="11" width="5.5" style="211" customWidth="1"/>
    <col min="12" max="12" width="30.5" style="211" customWidth="1"/>
    <col min="13" max="13" width="22.75" style="211" hidden="1" customWidth="1"/>
    <col min="14" max="14" width="15.25" style="211" customWidth="1"/>
    <col min="15" max="15" width="5.5" style="211" customWidth="1"/>
    <col min="16" max="17" width="14" style="211" customWidth="1"/>
    <col min="18" max="18" width="90.625" style="211" customWidth="1"/>
    <col min="19" max="19" width="13.25" style="211" customWidth="1"/>
    <col min="20" max="20" width="5.375" style="211" customWidth="1"/>
    <col min="21" max="21" width="4.375" style="211" customWidth="1"/>
    <col min="22" max="22" width="4.75" style="211" customWidth="1"/>
    <col min="23" max="23" width="6.25" style="211" customWidth="1"/>
    <col min="24" max="24" width="5.875" style="211" customWidth="1"/>
    <col min="25" max="25" width="6.5" style="211" customWidth="1"/>
    <col min="26" max="26" width="11.5" style="211" customWidth="1"/>
    <col min="27" max="27" width="7.625" style="211" customWidth="1"/>
    <col min="28" max="28" width="9.125" style="211" customWidth="1"/>
    <col min="29" max="29" width="8.125" style="211" customWidth="1"/>
    <col min="30" max="30" width="8" style="211" customWidth="1"/>
    <col min="31" max="31" width="7.375" style="211" customWidth="1"/>
    <col min="32" max="32" width="7.125" style="211" customWidth="1"/>
    <col min="33" max="33" width="42.25" style="211" customWidth="1"/>
    <col min="34" max="34" width="18.75" style="211" customWidth="1"/>
    <col min="35" max="35" width="14.75" style="211" customWidth="1"/>
    <col min="36" max="36" width="13" style="211" customWidth="1"/>
    <col min="37" max="37" width="86.5" style="211" customWidth="1"/>
    <col min="38" max="38" width="89.625" style="211" customWidth="1"/>
    <col min="39" max="39" width="35.75" style="211" customWidth="1"/>
    <col min="40" max="40" width="18.375" style="211" customWidth="1"/>
    <col min="41" max="41" width="146.875" style="211" customWidth="1"/>
    <col min="42" max="64" width="10" style="211" customWidth="1"/>
    <col min="65" max="16384" width="12.625" style="211"/>
  </cols>
  <sheetData>
    <row r="1" spans="1:64" ht="16.5" customHeight="1">
      <c r="A1" s="632"/>
      <c r="B1" s="588"/>
      <c r="C1" s="588"/>
      <c r="D1" s="588"/>
      <c r="E1" s="588"/>
      <c r="F1" s="589"/>
      <c r="G1" s="632" t="s">
        <v>485</v>
      </c>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635" t="s">
        <v>486</v>
      </c>
      <c r="AL1" s="564"/>
      <c r="AM1" s="564"/>
      <c r="AN1" s="561"/>
      <c r="AO1" s="209"/>
      <c r="AP1" s="209"/>
      <c r="AQ1" s="209"/>
      <c r="AR1" s="209"/>
      <c r="AS1" s="209"/>
      <c r="AT1" s="209"/>
      <c r="AU1" s="210"/>
      <c r="AV1" s="210"/>
      <c r="AW1" s="210"/>
      <c r="AX1" s="210"/>
      <c r="AY1" s="210"/>
      <c r="AZ1" s="210"/>
      <c r="BA1" s="210"/>
      <c r="BB1" s="210"/>
      <c r="BC1" s="210"/>
      <c r="BD1" s="210"/>
      <c r="BE1" s="210"/>
      <c r="BF1" s="210"/>
      <c r="BG1" s="210"/>
      <c r="BH1" s="210"/>
      <c r="BI1" s="210"/>
      <c r="BJ1" s="210"/>
      <c r="BK1" s="210"/>
      <c r="BL1" s="210"/>
    </row>
    <row r="2" spans="1:64" ht="26.25" customHeight="1">
      <c r="A2" s="633"/>
      <c r="B2" s="559"/>
      <c r="C2" s="559"/>
      <c r="D2" s="559"/>
      <c r="E2" s="559"/>
      <c r="F2" s="552"/>
      <c r="G2" s="633"/>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634"/>
      <c r="AK2" s="635" t="s">
        <v>487</v>
      </c>
      <c r="AL2" s="564"/>
      <c r="AM2" s="564"/>
      <c r="AN2" s="561"/>
      <c r="AO2" s="209"/>
      <c r="AP2" s="209"/>
      <c r="AQ2" s="209"/>
      <c r="AR2" s="209"/>
      <c r="AS2" s="209"/>
      <c r="AT2" s="209"/>
      <c r="AU2" s="210"/>
      <c r="AV2" s="210"/>
      <c r="AW2" s="210"/>
      <c r="AX2" s="210"/>
      <c r="AY2" s="210"/>
      <c r="AZ2" s="210"/>
      <c r="BA2" s="210"/>
      <c r="BB2" s="210"/>
      <c r="BC2" s="210"/>
      <c r="BD2" s="210"/>
      <c r="BE2" s="210"/>
      <c r="BF2" s="210"/>
      <c r="BG2" s="210"/>
      <c r="BH2" s="210"/>
      <c r="BI2" s="210"/>
      <c r="BJ2" s="210"/>
      <c r="BK2" s="210"/>
      <c r="BL2" s="210"/>
    </row>
    <row r="3" spans="1:64" ht="16.5" customHeight="1">
      <c r="A3" s="633"/>
      <c r="B3" s="559"/>
      <c r="C3" s="559"/>
      <c r="D3" s="559"/>
      <c r="E3" s="559"/>
      <c r="F3" s="552"/>
      <c r="G3" s="633"/>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559"/>
      <c r="AJ3" s="634"/>
      <c r="AK3" s="635" t="s">
        <v>488</v>
      </c>
      <c r="AL3" s="564"/>
      <c r="AM3" s="564"/>
      <c r="AN3" s="561"/>
      <c r="AO3" s="209"/>
      <c r="AP3" s="209"/>
      <c r="AQ3" s="209"/>
      <c r="AR3" s="209"/>
      <c r="AS3" s="209"/>
      <c r="AT3" s="209"/>
      <c r="AU3" s="210"/>
      <c r="AV3" s="210"/>
      <c r="AW3" s="210"/>
      <c r="AX3" s="210"/>
      <c r="AY3" s="210"/>
      <c r="AZ3" s="210"/>
      <c r="BA3" s="210"/>
      <c r="BB3" s="210"/>
      <c r="BC3" s="210"/>
      <c r="BD3" s="210"/>
      <c r="BE3" s="210"/>
      <c r="BF3" s="210"/>
      <c r="BG3" s="210"/>
      <c r="BH3" s="210"/>
      <c r="BI3" s="210"/>
      <c r="BJ3" s="210"/>
      <c r="BK3" s="210"/>
      <c r="BL3" s="210"/>
    </row>
    <row r="4" spans="1:64" ht="24" customHeight="1">
      <c r="A4" s="590"/>
      <c r="B4" s="591"/>
      <c r="C4" s="591"/>
      <c r="D4" s="591"/>
      <c r="E4" s="591"/>
      <c r="F4" s="553"/>
      <c r="G4" s="590"/>
      <c r="H4" s="591"/>
      <c r="I4" s="591"/>
      <c r="J4" s="591"/>
      <c r="K4" s="591"/>
      <c r="L4" s="591"/>
      <c r="M4" s="591"/>
      <c r="N4" s="591"/>
      <c r="O4" s="591"/>
      <c r="P4" s="591"/>
      <c r="Q4" s="591"/>
      <c r="R4" s="591"/>
      <c r="S4" s="591"/>
      <c r="T4" s="591"/>
      <c r="U4" s="591"/>
      <c r="V4" s="591"/>
      <c r="W4" s="591"/>
      <c r="X4" s="591"/>
      <c r="Y4" s="591"/>
      <c r="Z4" s="591"/>
      <c r="AA4" s="591"/>
      <c r="AB4" s="591"/>
      <c r="AC4" s="591"/>
      <c r="AD4" s="591"/>
      <c r="AE4" s="591"/>
      <c r="AF4" s="591"/>
      <c r="AG4" s="591"/>
      <c r="AH4" s="591"/>
      <c r="AI4" s="591"/>
      <c r="AJ4" s="591"/>
      <c r="AK4" s="635" t="s">
        <v>489</v>
      </c>
      <c r="AL4" s="564"/>
      <c r="AM4" s="564"/>
      <c r="AN4" s="561"/>
      <c r="AO4" s="209"/>
      <c r="AP4" s="209"/>
      <c r="AQ4" s="209"/>
      <c r="AR4" s="209"/>
      <c r="AS4" s="209"/>
      <c r="AT4" s="209"/>
      <c r="AU4" s="210"/>
      <c r="AV4" s="210"/>
      <c r="AW4" s="210"/>
      <c r="AX4" s="210"/>
      <c r="AY4" s="210"/>
      <c r="AZ4" s="210"/>
      <c r="BA4" s="210"/>
      <c r="BB4" s="210"/>
      <c r="BC4" s="210"/>
      <c r="BD4" s="210"/>
      <c r="BE4" s="210"/>
      <c r="BF4" s="210"/>
      <c r="BG4" s="210"/>
      <c r="BH4" s="210"/>
      <c r="BI4" s="210"/>
      <c r="BJ4" s="210"/>
      <c r="BK4" s="210"/>
      <c r="BL4" s="210"/>
    </row>
    <row r="5" spans="1:64" ht="13.5" customHeight="1">
      <c r="A5" s="212"/>
      <c r="B5" s="212"/>
      <c r="C5" s="212"/>
      <c r="D5" s="213"/>
      <c r="E5" s="212"/>
      <c r="F5" s="212"/>
      <c r="G5" s="210"/>
      <c r="H5" s="212"/>
      <c r="I5" s="210"/>
      <c r="J5" s="210"/>
      <c r="K5" s="210"/>
      <c r="L5" s="210"/>
      <c r="M5" s="210"/>
      <c r="N5" s="210"/>
      <c r="O5" s="210"/>
      <c r="P5" s="212"/>
      <c r="Q5" s="210"/>
      <c r="R5" s="210"/>
      <c r="S5" s="210"/>
      <c r="T5" s="210"/>
      <c r="U5" s="210"/>
      <c r="V5" s="210"/>
      <c r="W5" s="210"/>
      <c r="X5" s="210"/>
      <c r="Y5" s="210"/>
      <c r="Z5" s="210"/>
      <c r="AA5" s="210"/>
      <c r="AB5" s="210"/>
      <c r="AC5" s="210"/>
      <c r="AD5" s="210"/>
      <c r="AE5" s="210"/>
      <c r="AF5" s="210"/>
      <c r="AG5" s="210"/>
      <c r="AH5" s="210"/>
      <c r="AI5" s="210"/>
      <c r="AJ5" s="210"/>
      <c r="AK5" s="210"/>
      <c r="AL5" s="212"/>
      <c r="AM5" s="212"/>
      <c r="AN5" s="212"/>
      <c r="AO5" s="210"/>
      <c r="AP5" s="210"/>
      <c r="AQ5" s="210"/>
      <c r="AR5" s="210"/>
      <c r="AS5" s="210"/>
      <c r="AT5" s="210"/>
      <c r="AU5" s="210"/>
      <c r="AV5" s="210"/>
      <c r="AW5" s="210"/>
      <c r="AX5" s="210"/>
      <c r="AY5" s="210"/>
      <c r="AZ5" s="210"/>
      <c r="BA5" s="210"/>
      <c r="BB5" s="210"/>
      <c r="BC5" s="210"/>
      <c r="BD5" s="210"/>
      <c r="BE5" s="210"/>
      <c r="BF5" s="210"/>
      <c r="BG5" s="210"/>
      <c r="BH5" s="210"/>
      <c r="BI5" s="210"/>
      <c r="BJ5" s="210"/>
      <c r="BK5" s="210"/>
      <c r="BL5" s="210"/>
    </row>
    <row r="6" spans="1:64" ht="24.75" customHeight="1">
      <c r="A6" s="636" t="s">
        <v>490</v>
      </c>
      <c r="B6" s="564"/>
      <c r="C6" s="564"/>
      <c r="D6" s="564"/>
      <c r="E6" s="564"/>
      <c r="F6" s="564"/>
      <c r="G6" s="564"/>
      <c r="H6" s="564"/>
      <c r="I6" s="561"/>
      <c r="J6" s="636" t="s">
        <v>491</v>
      </c>
      <c r="K6" s="564"/>
      <c r="L6" s="564"/>
      <c r="M6" s="564"/>
      <c r="N6" s="564"/>
      <c r="O6" s="564"/>
      <c r="P6" s="561"/>
      <c r="Q6" s="636" t="s">
        <v>492</v>
      </c>
      <c r="R6" s="564"/>
      <c r="S6" s="564"/>
      <c r="T6" s="564"/>
      <c r="U6" s="564"/>
      <c r="V6" s="564"/>
      <c r="W6" s="564"/>
      <c r="X6" s="564"/>
      <c r="Y6" s="561"/>
      <c r="Z6" s="636" t="s">
        <v>493</v>
      </c>
      <c r="AA6" s="564"/>
      <c r="AB6" s="564"/>
      <c r="AC6" s="564"/>
      <c r="AD6" s="564"/>
      <c r="AE6" s="564"/>
      <c r="AF6" s="561"/>
      <c r="AG6" s="636" t="s">
        <v>494</v>
      </c>
      <c r="AH6" s="564"/>
      <c r="AI6" s="564"/>
      <c r="AJ6" s="564"/>
      <c r="AK6" s="564"/>
      <c r="AL6" s="564"/>
      <c r="AM6" s="564"/>
      <c r="AN6" s="561"/>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row>
    <row r="7" spans="1:64" ht="16.5" customHeight="1">
      <c r="A7" s="630" t="s">
        <v>495</v>
      </c>
      <c r="B7" s="631" t="s">
        <v>110</v>
      </c>
      <c r="C7" s="631" t="s">
        <v>496</v>
      </c>
      <c r="D7" s="627" t="s">
        <v>497</v>
      </c>
      <c r="E7" s="627" t="s">
        <v>498</v>
      </c>
      <c r="F7" s="627" t="s">
        <v>499</v>
      </c>
      <c r="G7" s="627" t="s">
        <v>500</v>
      </c>
      <c r="H7" s="627" t="s">
        <v>501</v>
      </c>
      <c r="I7" s="627" t="s">
        <v>502</v>
      </c>
      <c r="J7" s="627" t="s">
        <v>503</v>
      </c>
      <c r="K7" s="627" t="s">
        <v>504</v>
      </c>
      <c r="L7" s="627" t="s">
        <v>505</v>
      </c>
      <c r="M7" s="627" t="s">
        <v>506</v>
      </c>
      <c r="N7" s="627" t="s">
        <v>507</v>
      </c>
      <c r="O7" s="627" t="s">
        <v>504</v>
      </c>
      <c r="P7" s="627" t="s">
        <v>508</v>
      </c>
      <c r="Q7" s="627" t="s">
        <v>509</v>
      </c>
      <c r="R7" s="627" t="s">
        <v>510</v>
      </c>
      <c r="S7" s="628" t="s">
        <v>511</v>
      </c>
      <c r="T7" s="629" t="s">
        <v>512</v>
      </c>
      <c r="U7" s="564"/>
      <c r="V7" s="564"/>
      <c r="W7" s="564"/>
      <c r="X7" s="564"/>
      <c r="Y7" s="561"/>
      <c r="Z7" s="214" t="s">
        <v>513</v>
      </c>
      <c r="AA7" s="214"/>
      <c r="AB7" s="628" t="s">
        <v>504</v>
      </c>
      <c r="AC7" s="628" t="s">
        <v>514</v>
      </c>
      <c r="AD7" s="628" t="s">
        <v>504</v>
      </c>
      <c r="AE7" s="628" t="s">
        <v>515</v>
      </c>
      <c r="AF7" s="628" t="s">
        <v>516</v>
      </c>
      <c r="AG7" s="628" t="s">
        <v>494</v>
      </c>
      <c r="AH7" s="628" t="s">
        <v>121</v>
      </c>
      <c r="AI7" s="627" t="s">
        <v>517</v>
      </c>
      <c r="AJ7" s="627" t="s">
        <v>518</v>
      </c>
      <c r="AK7" s="627" t="s">
        <v>519</v>
      </c>
      <c r="AL7" s="627" t="s">
        <v>520</v>
      </c>
      <c r="AM7" s="627" t="s">
        <v>521</v>
      </c>
      <c r="AN7" s="627" t="s">
        <v>113</v>
      </c>
      <c r="AO7" s="627" t="s">
        <v>522</v>
      </c>
      <c r="AP7" s="210"/>
      <c r="AQ7" s="210"/>
      <c r="AR7" s="210"/>
      <c r="AS7" s="210"/>
      <c r="AT7" s="210"/>
      <c r="AU7" s="210"/>
      <c r="AV7" s="210"/>
      <c r="AW7" s="210"/>
      <c r="AX7" s="210"/>
      <c r="AY7" s="210"/>
      <c r="AZ7" s="210"/>
      <c r="BA7" s="210"/>
      <c r="BB7" s="210"/>
      <c r="BC7" s="210"/>
      <c r="BD7" s="210"/>
      <c r="BE7" s="210"/>
      <c r="BF7" s="210"/>
      <c r="BG7" s="210"/>
      <c r="BH7" s="210"/>
      <c r="BI7" s="210"/>
      <c r="BJ7" s="210"/>
      <c r="BK7" s="210"/>
      <c r="BL7" s="210"/>
    </row>
    <row r="8" spans="1:64" ht="94.5" customHeight="1">
      <c r="A8" s="550"/>
      <c r="B8" s="550"/>
      <c r="C8" s="550"/>
      <c r="D8" s="550"/>
      <c r="E8" s="550"/>
      <c r="F8" s="550"/>
      <c r="G8" s="550"/>
      <c r="H8" s="550"/>
      <c r="I8" s="550"/>
      <c r="J8" s="550"/>
      <c r="K8" s="550"/>
      <c r="L8" s="550"/>
      <c r="M8" s="550"/>
      <c r="N8" s="550"/>
      <c r="O8" s="550"/>
      <c r="P8" s="550"/>
      <c r="Q8" s="550"/>
      <c r="R8" s="550"/>
      <c r="S8" s="550"/>
      <c r="T8" s="215" t="s">
        <v>110</v>
      </c>
      <c r="U8" s="215" t="s">
        <v>523</v>
      </c>
      <c r="V8" s="215" t="s">
        <v>524</v>
      </c>
      <c r="W8" s="215" t="s">
        <v>525</v>
      </c>
      <c r="X8" s="215" t="s">
        <v>526</v>
      </c>
      <c r="Y8" s="215" t="s">
        <v>527</v>
      </c>
      <c r="Z8" s="215"/>
      <c r="AA8" s="215" t="s">
        <v>528</v>
      </c>
      <c r="AB8" s="550"/>
      <c r="AC8" s="550"/>
      <c r="AD8" s="550"/>
      <c r="AE8" s="550"/>
      <c r="AF8" s="550"/>
      <c r="AG8" s="550"/>
      <c r="AH8" s="550"/>
      <c r="AI8" s="550"/>
      <c r="AJ8" s="550"/>
      <c r="AK8" s="550"/>
      <c r="AL8" s="550"/>
      <c r="AM8" s="550"/>
      <c r="AN8" s="550"/>
      <c r="AO8" s="550"/>
      <c r="AP8" s="216"/>
      <c r="AQ8" s="216"/>
      <c r="AR8" s="216"/>
      <c r="AS8" s="216"/>
      <c r="AT8" s="216"/>
      <c r="AU8" s="216"/>
      <c r="AV8" s="216"/>
      <c r="AW8" s="216"/>
      <c r="AX8" s="216"/>
      <c r="AY8" s="216"/>
      <c r="AZ8" s="216"/>
      <c r="BA8" s="216"/>
      <c r="BB8" s="216"/>
      <c r="BC8" s="216"/>
      <c r="BD8" s="216"/>
      <c r="BE8" s="216"/>
      <c r="BF8" s="216"/>
      <c r="BG8" s="216"/>
      <c r="BH8" s="216"/>
      <c r="BI8" s="216"/>
      <c r="BJ8" s="216"/>
      <c r="BK8" s="216"/>
      <c r="BL8" s="216"/>
    </row>
    <row r="9" spans="1:64" ht="351" customHeight="1">
      <c r="A9" s="217">
        <v>1</v>
      </c>
      <c r="B9" s="217" t="s">
        <v>529</v>
      </c>
      <c r="C9" s="218" t="s">
        <v>530</v>
      </c>
      <c r="D9" s="219" t="s">
        <v>531</v>
      </c>
      <c r="E9" s="219" t="s">
        <v>532</v>
      </c>
      <c r="F9" s="219" t="s">
        <v>533</v>
      </c>
      <c r="G9" s="220" t="s">
        <v>534</v>
      </c>
      <c r="H9" s="221" t="s">
        <v>535</v>
      </c>
      <c r="I9" s="222">
        <v>24</v>
      </c>
      <c r="J9" s="223" t="str">
        <f t="shared" ref="J9:J85" si="0">IF(I9&lt;=0,"",IF(I9&lt;=2,"Muy Baja",IF(I9&lt;=24,"Baja",IF(I9&lt;=500,"Media",IF(I9&lt;=5000,"Alta","Muy Alta")))))</f>
        <v>Baja</v>
      </c>
      <c r="K9" s="224">
        <f t="shared" ref="K9:K11" si="1">IF(J9="","",IF(J9="Muy Baja",0.2,IF(J9="Baja",0.4,IF(J9="Media",0.6,IF(J9="Alta",0.8,IF(J9="Muy Alta",1, ))))))</f>
        <v>0.4</v>
      </c>
      <c r="L9" s="221" t="s">
        <v>536</v>
      </c>
      <c r="M9" s="225" t="str">
        <f>IF(NOT(ISERROR(MATCH(L9,'[1]Tabla Impacto'!$B$221:$B$223,0))),'[1]Tabla Impacto'!$F$223&amp;"Por favor no seleccionar los criterios de impacto(Afectación Económica o presupuestal y Pérdida Reputacional)",L9)</f>
        <v>Entre 10 y 50 SMLMV</v>
      </c>
      <c r="N9" s="226" t="str">
        <f>IF(OR(L9='[1]Tabla Impacto'!$C$4,L9='[1]Tabla Impacto'!$D$4),"Leve",IF(OR(L9='[1]Tabla Impacto'!$C$5,L9='[1]Tabla Impacto'!$D$5),"Menor",IF(OR(L9='[1]Tabla Impacto'!$C$6,L9='[1]Tabla Impacto'!$D$6),"Moderado",IF(OR(L9='[1]Tabla Impacto'!$C$7,L9='[1]Tabla Impacto'!$D$7),"Mayor",IF(OR(L9='[1]Tabla Impacto'!$C$8,L9='[1]Tabla Impacto'!$D$8),"Catastrófico","")))))</f>
        <v>Menor</v>
      </c>
      <c r="O9" s="224">
        <f t="shared" ref="O9:O39" si="2">IF(N9="","",IF(N9="Leve",0.2,IF(N9="Menor",0.4,IF(N9="Moderado",0.6,IF(N9="Mayor",0.8,IF(N9="Catastrófico",1, ))))))</f>
        <v>0.4</v>
      </c>
      <c r="P9" s="227" t="str">
        <f t="shared" ref="P9:P164" si="3">IF(OR(AND(J9="Muy Baja",N9="Leve"),AND(J9="Muy Baja",N9="Menor"),AND(J9="Baja",N9="Leve")),"Bajo",IF(OR(AND(J9="Muy baja",N9="Moderado"),AND(J9="Baja",N9="Menor"),AND(J9="Baja",N9="Moderado"),AND(J9="Media",N9="Leve"),AND(J9="Media",N9="Menor"),AND(J9="Media",N9="Moderado"),AND(J9="Alta",N9="Leve"),AND(J9="Alta",N9="Menor")),"Moderado",IF(OR(AND(J9="Muy Baja",N9="Mayor"),AND(J9="Baja",N9="Mayor"),AND(J9="Media",N9="Mayor"),AND(J9="Alta",N9="Moderado"),AND(J9="Alta",N9="Mayor"),AND(J9="Muy Alta",N9="Leve"),AND(J9="Muy Alta",N9="Menor"),AND(J9="Muy Alta",N9="Moderado"),AND(J9="Muy Alta",N9="Mayor")),"Alto",IF(OR(AND(J9="Muy Baja",N9="Catastrófico"),AND(J9="Baja",N9="Catastrófico"),AND(J9="Media",N9="Catastrófico"),AND(J9="Alta",N9="Catastrófico"),AND(J9="Muy Alta",N9="Catastrófico")),"Extremo",""))))</f>
        <v>Moderado</v>
      </c>
      <c r="Q9" s="222">
        <v>1</v>
      </c>
      <c r="R9" s="221" t="s">
        <v>537</v>
      </c>
      <c r="S9" s="228" t="str">
        <f t="shared" ref="S9:S164" si="4">IF(OR(T9="Preventivo",T9="Detectivo"),"Probabilidad",IF(T9="Correctivo","Impacto",""))</f>
        <v>Probabilidad</v>
      </c>
      <c r="T9" s="229" t="s">
        <v>538</v>
      </c>
      <c r="U9" s="229" t="s">
        <v>539</v>
      </c>
      <c r="V9" s="230" t="str">
        <f t="shared" ref="V9:V87" si="5">IF(AND(T9="Preventivo",U9="Automático"),"50%",IF(AND(T9="Preventivo",U9="Manual"),"40%",IF(AND(T9="Detectivo",U9="Automático"),"40%",IF(AND(T9="Detectivo",U9="Manual"),"30%",IF(AND(T9="Correctivo",U9="Automático"),"35%",IF(AND(T9="Correctivo",U9="Manual"),"25%",""))))))</f>
        <v>50%</v>
      </c>
      <c r="W9" s="229" t="s">
        <v>540</v>
      </c>
      <c r="X9" s="229" t="s">
        <v>541</v>
      </c>
      <c r="Y9" s="229" t="s">
        <v>542</v>
      </c>
      <c r="Z9" s="231">
        <f t="shared" ref="Z9:Z164" si="6">IFERROR(IF(S9="Probabilidad",(K9-(+K9*V9)),IF(S9="Impacto",K9,"")),"")</f>
        <v>0.2</v>
      </c>
      <c r="AA9" s="232" t="str">
        <f t="shared" ref="AA9:AA164" si="7">IFERROR(IF(Z9="","",IF(Z9&lt;=0.2,"Muy Baja",IF(Z9&lt;=0.4,"Baja",IF(Z9&lt;=0.6,"Media",IF(Z9&lt;=0.8,"Alta","Muy Alta"))))),"")</f>
        <v>Muy Baja</v>
      </c>
      <c r="AB9" s="230">
        <f t="shared" ref="AB9:AB116" si="8">+Z9</f>
        <v>0.2</v>
      </c>
      <c r="AC9" s="232" t="str">
        <f t="shared" ref="AC9:AC116" si="9">IFERROR(IF(AD9="","",IF(AD9&lt;=0.2,"Leve",IF(AD9&lt;=0.4,"Menor",IF(AD9&lt;=0.6,"Moderado",IF(AD9&lt;=0.8,"Mayor","Catastrófico"))))),"")</f>
        <v>Menor</v>
      </c>
      <c r="AD9" s="230">
        <f t="shared" ref="AD9:AD116" si="10">IFERROR(IF(S9="Impacto",(O9-(+O9*V9)),IF(S9="Probabilidad",O9,"")),"")</f>
        <v>0.4</v>
      </c>
      <c r="AE9" s="233" t="str">
        <f t="shared" ref="AE9:AE116" si="11">IFERROR(IF(OR(AND(AA9="Muy Baja",AC9="Leve"),AND(AA9="Muy Baja",AC9="Menor"),AND(AA9="Baja",AC9="Leve")),"Bajo",IF(OR(AND(AA9="Muy baja",AC9="Moderado"),AND(AA9="Baja",AC9="Menor"),AND(AA9="Baja",AC9="Moderado"),AND(AA9="Media",AC9="Leve"),AND(AA9="Media",AC9="Menor"),AND(AA9="Media",AC9="Moderado"),AND(AA9="Alta",AC9="Leve"),AND(AA9="Alta",AC9="Menor")),"Moderado",IF(OR(AND(AA9="Muy Baja",AC9="Mayor"),AND(AA9="Baja",AC9="Mayor"),AND(AA9="Media",AC9="Mayor"),AND(AA9="Alta",AC9="Moderado"),AND(AA9="Alta",AC9="Mayor"),AND(AA9="Muy Alta",AC9="Leve"),AND(AA9="Muy Alta",AC9="Menor"),AND(AA9="Muy Alta",AC9="Moderado"),AND(AA9="Muy Alta",AC9="Mayor")),"Alto",IF(OR(AND(AA9="Muy Baja",AC9="Catastrófico"),AND(AA9="Baja",AC9="Catastrófico"),AND(AA9="Media",AC9="Catastrófico"),AND(AA9="Alta",AC9="Catastrófico"),AND(AA9="Muy Alta",AC9="Catastrófico")),"Extremo","")))),"")</f>
        <v>Bajo</v>
      </c>
      <c r="AF9" s="229" t="s">
        <v>543</v>
      </c>
      <c r="AG9" s="221" t="s">
        <v>544</v>
      </c>
      <c r="AH9" s="219" t="s">
        <v>545</v>
      </c>
      <c r="AI9" s="234">
        <v>44197</v>
      </c>
      <c r="AJ9" s="228" t="s">
        <v>546</v>
      </c>
      <c r="AK9" s="221" t="s">
        <v>547</v>
      </c>
      <c r="AL9" s="219" t="s">
        <v>548</v>
      </c>
      <c r="AM9" s="222"/>
      <c r="AN9" s="222" t="s">
        <v>549</v>
      </c>
      <c r="AO9" s="235" t="s">
        <v>550</v>
      </c>
      <c r="AP9" s="210"/>
      <c r="AQ9" s="210"/>
      <c r="AR9" s="210"/>
      <c r="AS9" s="210"/>
      <c r="AT9" s="210"/>
      <c r="AU9" s="210"/>
      <c r="AV9" s="210"/>
      <c r="AW9" s="210"/>
      <c r="AX9" s="210"/>
      <c r="AY9" s="210"/>
      <c r="AZ9" s="210"/>
      <c r="BA9" s="210"/>
      <c r="BB9" s="210"/>
      <c r="BC9" s="210"/>
      <c r="BD9" s="210"/>
      <c r="BE9" s="210"/>
      <c r="BF9" s="210"/>
      <c r="BG9" s="210"/>
      <c r="BH9" s="210"/>
      <c r="BI9" s="210"/>
      <c r="BJ9" s="210"/>
      <c r="BK9" s="210"/>
      <c r="BL9" s="210"/>
    </row>
    <row r="10" spans="1:64" ht="96" customHeight="1">
      <c r="A10" s="236">
        <v>2</v>
      </c>
      <c r="B10" s="236" t="s">
        <v>529</v>
      </c>
      <c r="C10" s="237" t="s">
        <v>530</v>
      </c>
      <c r="D10" s="238" t="s">
        <v>551</v>
      </c>
      <c r="E10" s="239" t="s">
        <v>552</v>
      </c>
      <c r="F10" s="239" t="s">
        <v>553</v>
      </c>
      <c r="G10" s="239" t="s">
        <v>554</v>
      </c>
      <c r="H10" s="239" t="s">
        <v>535</v>
      </c>
      <c r="I10" s="240">
        <v>1</v>
      </c>
      <c r="J10" s="241" t="str">
        <f t="shared" si="0"/>
        <v>Muy Baja</v>
      </c>
      <c r="K10" s="242">
        <f t="shared" si="1"/>
        <v>0.2</v>
      </c>
      <c r="L10" s="239" t="s">
        <v>555</v>
      </c>
      <c r="M10" s="243"/>
      <c r="N10" s="244" t="str">
        <f>IF(OR(L10='[1]Tabla Impacto'!$C$4,L10='[1]Tabla Impacto'!$D$4),"Leve",IF(OR(L10='[1]Tabla Impacto'!$C$5,L10='[1]Tabla Impacto'!$D$5),"Menor",IF(OR(L10='[1]Tabla Impacto'!$C$6,L10='[1]Tabla Impacto'!$D$6),"Moderado",IF(OR(L10='[1]Tabla Impacto'!$C$7,L10='[1]Tabla Impacto'!$D$7),"Mayor",IF(OR(L10='[1]Tabla Impacto'!$C$8,L10='[1]Tabla Impacto'!$D$8),"Catastrófico","")))))</f>
        <v>Leve</v>
      </c>
      <c r="O10" s="242">
        <f t="shared" si="2"/>
        <v>0.2</v>
      </c>
      <c r="P10" s="245" t="str">
        <f t="shared" si="3"/>
        <v>Bajo</v>
      </c>
      <c r="Q10" s="240">
        <v>1</v>
      </c>
      <c r="R10" s="239" t="s">
        <v>556</v>
      </c>
      <c r="S10" s="246" t="str">
        <f t="shared" si="4"/>
        <v>Probabilidad</v>
      </c>
      <c r="T10" s="247" t="s">
        <v>538</v>
      </c>
      <c r="U10" s="247" t="s">
        <v>539</v>
      </c>
      <c r="V10" s="248" t="str">
        <f t="shared" si="5"/>
        <v>50%</v>
      </c>
      <c r="W10" s="247" t="s">
        <v>540</v>
      </c>
      <c r="X10" s="247" t="s">
        <v>541</v>
      </c>
      <c r="Y10" s="247" t="s">
        <v>542</v>
      </c>
      <c r="Z10" s="249">
        <f t="shared" si="6"/>
        <v>0.1</v>
      </c>
      <c r="AA10" s="250" t="str">
        <f t="shared" si="7"/>
        <v>Muy Baja</v>
      </c>
      <c r="AB10" s="248">
        <f t="shared" si="8"/>
        <v>0.1</v>
      </c>
      <c r="AC10" s="250" t="str">
        <f t="shared" si="9"/>
        <v>Leve</v>
      </c>
      <c r="AD10" s="248">
        <f t="shared" si="10"/>
        <v>0.2</v>
      </c>
      <c r="AE10" s="251" t="str">
        <f t="shared" si="11"/>
        <v>Bajo</v>
      </c>
      <c r="AF10" s="247" t="s">
        <v>543</v>
      </c>
      <c r="AG10" s="239" t="s">
        <v>557</v>
      </c>
      <c r="AH10" s="238" t="s">
        <v>545</v>
      </c>
      <c r="AI10" s="252">
        <v>44197</v>
      </c>
      <c r="AJ10" s="246" t="s">
        <v>546</v>
      </c>
      <c r="AK10" s="239" t="s">
        <v>558</v>
      </c>
      <c r="AL10" s="253"/>
      <c r="AM10" s="253"/>
      <c r="AN10" s="254" t="s">
        <v>559</v>
      </c>
      <c r="AO10" s="255" t="s">
        <v>560</v>
      </c>
      <c r="AP10" s="210"/>
      <c r="AQ10" s="210"/>
      <c r="AR10" s="210"/>
      <c r="AS10" s="210"/>
      <c r="AT10" s="210"/>
      <c r="AU10" s="210"/>
      <c r="AV10" s="210"/>
      <c r="AW10" s="210"/>
      <c r="AX10" s="210"/>
      <c r="AY10" s="210"/>
      <c r="AZ10" s="210"/>
      <c r="BA10" s="210"/>
      <c r="BB10" s="210"/>
      <c r="BC10" s="210"/>
      <c r="BD10" s="210"/>
      <c r="BE10" s="210"/>
      <c r="BF10" s="210"/>
      <c r="BG10" s="210"/>
      <c r="BH10" s="210"/>
      <c r="BI10" s="210"/>
      <c r="BJ10" s="210"/>
      <c r="BK10" s="210"/>
      <c r="BL10" s="210"/>
    </row>
    <row r="11" spans="1:64" ht="330">
      <c r="A11" s="548">
        <v>3</v>
      </c>
      <c r="B11" s="548" t="s">
        <v>561</v>
      </c>
      <c r="C11" s="554" t="s">
        <v>562</v>
      </c>
      <c r="D11" s="569" t="s">
        <v>551</v>
      </c>
      <c r="E11" s="556" t="s">
        <v>563</v>
      </c>
      <c r="F11" s="556" t="s">
        <v>564</v>
      </c>
      <c r="G11" s="556" t="s">
        <v>565</v>
      </c>
      <c r="H11" s="219" t="s">
        <v>566</v>
      </c>
      <c r="I11" s="222">
        <v>365</v>
      </c>
      <c r="J11" s="223" t="str">
        <f t="shared" si="0"/>
        <v>Media</v>
      </c>
      <c r="K11" s="224">
        <f t="shared" si="1"/>
        <v>0.6</v>
      </c>
      <c r="L11" s="219" t="s">
        <v>567</v>
      </c>
      <c r="M11" s="225" t="str">
        <f>IF(NOT(ISERROR(MATCH(L11,'[1]Tabla Impacto'!$B$221:$B$223,0))),'[1]Tabla Impacto'!$F$223&amp;"Por favor no seleccionar los criterios de impacto(Afectación Económica o presupuestal y Pérdida Reputacional)",L11)</f>
        <v>El riesgo afecta la imagen de de la entidad con efecto publicitario sostenido a nivel de sector administrativo, nivel departamental o municipal</v>
      </c>
      <c r="N11" s="226" t="str">
        <f>IF(OR(L11='[1]Tabla Impacto'!$C$4,L11='[1]Tabla Impacto'!$D$4),"Leve",IF(OR(L11='[1]Tabla Impacto'!$C$5,L11='[1]Tabla Impacto'!$D$5),"Menor",IF(OR(L11='[1]Tabla Impacto'!$C$6,L11='[1]Tabla Impacto'!$D$6),"Moderado",IF(OR(L11='[1]Tabla Impacto'!$C$7,L11='[1]Tabla Impacto'!$D$7),"Mayor",IF(OR(L11='[1]Tabla Impacto'!$C$8,L11='[1]Tabla Impacto'!$D$8),"Catastrófico","")))))</f>
        <v>Mayor</v>
      </c>
      <c r="O11" s="224">
        <f t="shared" si="2"/>
        <v>0.8</v>
      </c>
      <c r="P11" s="227" t="str">
        <f t="shared" si="3"/>
        <v>Alto</v>
      </c>
      <c r="Q11" s="222">
        <v>1</v>
      </c>
      <c r="R11" s="221" t="s">
        <v>568</v>
      </c>
      <c r="S11" s="228" t="str">
        <f t="shared" si="4"/>
        <v>Probabilidad</v>
      </c>
      <c r="T11" s="229" t="s">
        <v>538</v>
      </c>
      <c r="U11" s="229" t="s">
        <v>569</v>
      </c>
      <c r="V11" s="230" t="str">
        <f t="shared" si="5"/>
        <v>40%</v>
      </c>
      <c r="W11" s="229" t="s">
        <v>540</v>
      </c>
      <c r="X11" s="229" t="s">
        <v>541</v>
      </c>
      <c r="Y11" s="229" t="s">
        <v>542</v>
      </c>
      <c r="Z11" s="231">
        <f t="shared" si="6"/>
        <v>0.36</v>
      </c>
      <c r="AA11" s="232" t="str">
        <f t="shared" si="7"/>
        <v>Baja</v>
      </c>
      <c r="AB11" s="230">
        <f t="shared" si="8"/>
        <v>0.36</v>
      </c>
      <c r="AC11" s="232" t="str">
        <f t="shared" si="9"/>
        <v>Mayor</v>
      </c>
      <c r="AD11" s="230">
        <f t="shared" si="10"/>
        <v>0.8</v>
      </c>
      <c r="AE11" s="233" t="str">
        <f t="shared" si="11"/>
        <v>Alto</v>
      </c>
      <c r="AF11" s="229" t="s">
        <v>543</v>
      </c>
      <c r="AG11" s="220" t="s">
        <v>570</v>
      </c>
      <c r="AH11" s="256" t="s">
        <v>571</v>
      </c>
      <c r="AI11" s="257">
        <v>44317</v>
      </c>
      <c r="AJ11" s="257">
        <v>44421</v>
      </c>
      <c r="AK11" s="220" t="s">
        <v>572</v>
      </c>
      <c r="AL11" s="220" t="s">
        <v>573</v>
      </c>
      <c r="AM11" s="222"/>
      <c r="AN11" s="222" t="s">
        <v>549</v>
      </c>
      <c r="AO11" s="235" t="s">
        <v>574</v>
      </c>
      <c r="AP11" s="210"/>
      <c r="AQ11" s="210"/>
      <c r="AR11" s="210"/>
      <c r="AS11" s="210"/>
      <c r="AT11" s="210"/>
      <c r="AU11" s="210"/>
      <c r="AV11" s="210"/>
      <c r="AW11" s="210"/>
      <c r="AX11" s="210"/>
      <c r="AY11" s="210"/>
      <c r="AZ11" s="210"/>
      <c r="BA11" s="210"/>
      <c r="BB11" s="210"/>
      <c r="BC11" s="210"/>
      <c r="BD11" s="210"/>
      <c r="BE11" s="210"/>
      <c r="BF11" s="210"/>
      <c r="BG11" s="210"/>
      <c r="BH11" s="210"/>
      <c r="BI11" s="210"/>
      <c r="BJ11" s="210"/>
      <c r="BK11" s="210"/>
      <c r="BL11" s="210"/>
    </row>
    <row r="12" spans="1:64" ht="409.6" customHeight="1">
      <c r="A12" s="550"/>
      <c r="B12" s="550"/>
      <c r="C12" s="550"/>
      <c r="D12" s="550"/>
      <c r="E12" s="550"/>
      <c r="F12" s="550"/>
      <c r="G12" s="550"/>
      <c r="H12" s="219" t="s">
        <v>566</v>
      </c>
      <c r="I12" s="222">
        <v>365</v>
      </c>
      <c r="J12" s="223" t="str">
        <f t="shared" si="0"/>
        <v>Media</v>
      </c>
      <c r="K12" s="224">
        <v>0.36</v>
      </c>
      <c r="L12" s="219" t="s">
        <v>567</v>
      </c>
      <c r="M12" s="225" t="str">
        <f>IF(NOT(ISERROR(MATCH(L12,'[1]Tabla Impacto'!$B$221:$B$223,0))),'[1]Tabla Impacto'!$F$223&amp;"Por favor no seleccionar los criterios de impacto(Afectación Económica o presupuestal y Pérdida Reputacional)",L12)</f>
        <v>El riesgo afecta la imagen de de la entidad con efecto publicitario sostenido a nivel de sector administrativo, nivel departamental o municipal</v>
      </c>
      <c r="N12" s="226" t="str">
        <f>IF(OR(L12='[1]Tabla Impacto'!$C$4,L12='[1]Tabla Impacto'!$D$4),"Leve",IF(OR(L12='[1]Tabla Impacto'!$C$5,L12='[1]Tabla Impacto'!$D$5),"Menor",IF(OR(L12='[1]Tabla Impacto'!$C$6,L12='[1]Tabla Impacto'!$D$6),"Moderado",IF(OR(L12='[1]Tabla Impacto'!$C$7,L12='[1]Tabla Impacto'!$D$7),"Mayor",IF(OR(L12='[1]Tabla Impacto'!$C$8,L12='[1]Tabla Impacto'!$D$8),"Catastrófico","")))))</f>
        <v>Mayor</v>
      </c>
      <c r="O12" s="224">
        <f t="shared" si="2"/>
        <v>0.8</v>
      </c>
      <c r="P12" s="227" t="str">
        <f t="shared" si="3"/>
        <v>Alto</v>
      </c>
      <c r="Q12" s="222">
        <v>2</v>
      </c>
      <c r="R12" s="221" t="s">
        <v>575</v>
      </c>
      <c r="S12" s="228" t="str">
        <f t="shared" si="4"/>
        <v>Probabilidad</v>
      </c>
      <c r="T12" s="229" t="s">
        <v>576</v>
      </c>
      <c r="U12" s="229" t="s">
        <v>569</v>
      </c>
      <c r="V12" s="230" t="str">
        <f t="shared" si="5"/>
        <v>30%</v>
      </c>
      <c r="W12" s="229" t="s">
        <v>540</v>
      </c>
      <c r="X12" s="229" t="s">
        <v>541</v>
      </c>
      <c r="Y12" s="229" t="s">
        <v>542</v>
      </c>
      <c r="Z12" s="231">
        <f t="shared" si="6"/>
        <v>0.252</v>
      </c>
      <c r="AA12" s="232" t="str">
        <f t="shared" si="7"/>
        <v>Baja</v>
      </c>
      <c r="AB12" s="230">
        <f t="shared" si="8"/>
        <v>0.252</v>
      </c>
      <c r="AC12" s="232" t="str">
        <f t="shared" si="9"/>
        <v>Mayor</v>
      </c>
      <c r="AD12" s="230">
        <f t="shared" si="10"/>
        <v>0.8</v>
      </c>
      <c r="AE12" s="233" t="str">
        <f t="shared" si="11"/>
        <v>Alto</v>
      </c>
      <c r="AF12" s="229" t="s">
        <v>543</v>
      </c>
      <c r="AG12" s="220" t="s">
        <v>577</v>
      </c>
      <c r="AH12" s="256" t="s">
        <v>571</v>
      </c>
      <c r="AI12" s="257">
        <v>44470</v>
      </c>
      <c r="AJ12" s="257">
        <v>44593</v>
      </c>
      <c r="AK12" s="220" t="s">
        <v>578</v>
      </c>
      <c r="AL12" s="220" t="s">
        <v>579</v>
      </c>
      <c r="AM12" s="222"/>
      <c r="AN12" s="222" t="s">
        <v>549</v>
      </c>
      <c r="AO12" s="235" t="s">
        <v>580</v>
      </c>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row>
    <row r="13" spans="1:64" ht="150" customHeight="1">
      <c r="A13" s="548">
        <v>4</v>
      </c>
      <c r="B13" s="548" t="s">
        <v>561</v>
      </c>
      <c r="C13" s="554" t="s">
        <v>562</v>
      </c>
      <c r="D13" s="569" t="s">
        <v>551</v>
      </c>
      <c r="E13" s="556" t="s">
        <v>581</v>
      </c>
      <c r="F13" s="556" t="s">
        <v>582</v>
      </c>
      <c r="G13" s="556" t="s">
        <v>583</v>
      </c>
      <c r="H13" s="219" t="s">
        <v>566</v>
      </c>
      <c r="I13" s="222">
        <v>200</v>
      </c>
      <c r="J13" s="223" t="str">
        <f t="shared" si="0"/>
        <v>Media</v>
      </c>
      <c r="K13" s="224">
        <f>IF(J13="","",IF(J13="Muy Baja",0.2,IF(J13="Baja",0.4,IF(J13="Media",0.6,IF(J13="Alta",0.8,IF(J13="Muy Alta",1, ))))))</f>
        <v>0.6</v>
      </c>
      <c r="L13" s="221" t="s">
        <v>584</v>
      </c>
      <c r="M13" s="225" t="str">
        <f>IF(NOT(ISERROR(MATCH(L13,'[1]Tabla Impacto'!$B$221:$B$223,0))),'[1]Tabla Impacto'!$F$223&amp;"Por favor no seleccionar los criterios de impacto(Afectación Económica o presupuestal y Pérdida Reputacional)",L13)</f>
        <v>El riesgo afecta la imagen de la entidad con algunos usuarios de relevancia frente al logro de los objetivos</v>
      </c>
      <c r="N13" s="226" t="str">
        <f>IF(OR(L13='[1]Tabla Impacto'!$C$4,L13='[1]Tabla Impacto'!$D$4),"Leve",IF(OR(L13='[1]Tabla Impacto'!$C$5,L13='[1]Tabla Impacto'!$D$5),"Menor",IF(OR(L13='[1]Tabla Impacto'!$C$6,L13='[1]Tabla Impacto'!$D$6),"Moderado",IF(OR(L13='[1]Tabla Impacto'!$C$7,L13='[1]Tabla Impacto'!$D$7),"Mayor",IF(OR(L13='[1]Tabla Impacto'!$C$8,L13='[1]Tabla Impacto'!$D$8),"Catastrófico","")))))</f>
        <v>Moderado</v>
      </c>
      <c r="O13" s="224">
        <f t="shared" si="2"/>
        <v>0.6</v>
      </c>
      <c r="P13" s="227" t="str">
        <f t="shared" si="3"/>
        <v>Moderado</v>
      </c>
      <c r="Q13" s="222">
        <v>1</v>
      </c>
      <c r="R13" s="221" t="s">
        <v>585</v>
      </c>
      <c r="S13" s="228" t="str">
        <f t="shared" si="4"/>
        <v>Probabilidad</v>
      </c>
      <c r="T13" s="229" t="s">
        <v>538</v>
      </c>
      <c r="U13" s="229" t="s">
        <v>569</v>
      </c>
      <c r="V13" s="230" t="str">
        <f t="shared" si="5"/>
        <v>40%</v>
      </c>
      <c r="W13" s="229" t="s">
        <v>540</v>
      </c>
      <c r="X13" s="229" t="s">
        <v>541</v>
      </c>
      <c r="Y13" s="229" t="s">
        <v>542</v>
      </c>
      <c r="Z13" s="231">
        <f t="shared" si="6"/>
        <v>0.36</v>
      </c>
      <c r="AA13" s="232" t="str">
        <f t="shared" si="7"/>
        <v>Baja</v>
      </c>
      <c r="AB13" s="230">
        <f t="shared" si="8"/>
        <v>0.36</v>
      </c>
      <c r="AC13" s="232" t="str">
        <f t="shared" si="9"/>
        <v>Moderado</v>
      </c>
      <c r="AD13" s="230">
        <f t="shared" si="10"/>
        <v>0.6</v>
      </c>
      <c r="AE13" s="233" t="str">
        <f t="shared" si="11"/>
        <v>Moderado</v>
      </c>
      <c r="AF13" s="229" t="s">
        <v>543</v>
      </c>
      <c r="AG13" s="220" t="s">
        <v>586</v>
      </c>
      <c r="AH13" s="256" t="s">
        <v>571</v>
      </c>
      <c r="AI13" s="257">
        <v>44470</v>
      </c>
      <c r="AJ13" s="257">
        <v>44421</v>
      </c>
      <c r="AK13" s="220" t="s">
        <v>587</v>
      </c>
      <c r="AL13" s="221" t="s">
        <v>588</v>
      </c>
      <c r="AM13" s="222"/>
      <c r="AN13" s="222" t="s">
        <v>549</v>
      </c>
      <c r="AO13" s="598" t="s">
        <v>589</v>
      </c>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row>
    <row r="14" spans="1:64" ht="86.25" customHeight="1">
      <c r="A14" s="550"/>
      <c r="B14" s="550"/>
      <c r="C14" s="550"/>
      <c r="D14" s="550"/>
      <c r="E14" s="550"/>
      <c r="F14" s="550"/>
      <c r="G14" s="550"/>
      <c r="H14" s="219" t="s">
        <v>566</v>
      </c>
      <c r="I14" s="222">
        <v>200</v>
      </c>
      <c r="J14" s="223" t="str">
        <f t="shared" si="0"/>
        <v>Media</v>
      </c>
      <c r="K14" s="224">
        <v>0.36</v>
      </c>
      <c r="L14" s="221" t="s">
        <v>584</v>
      </c>
      <c r="M14" s="225"/>
      <c r="N14" s="226" t="str">
        <f>IF(OR(L14='[1]Tabla Impacto'!$C$4,L14='[1]Tabla Impacto'!$D$4),"Leve",IF(OR(L14='[1]Tabla Impacto'!$C$5,L14='[1]Tabla Impacto'!$D$5),"Menor",IF(OR(L14='[1]Tabla Impacto'!$C$6,L14='[1]Tabla Impacto'!$D$6),"Moderado",IF(OR(L14='[1]Tabla Impacto'!$C$7,L14='[1]Tabla Impacto'!$D$7),"Mayor",IF(OR(L14='[1]Tabla Impacto'!$C$8,L14='[1]Tabla Impacto'!$D$8),"Catastrófico","")))))</f>
        <v>Moderado</v>
      </c>
      <c r="O14" s="224">
        <f t="shared" si="2"/>
        <v>0.6</v>
      </c>
      <c r="P14" s="227" t="str">
        <f t="shared" si="3"/>
        <v>Moderado</v>
      </c>
      <c r="Q14" s="222">
        <v>2</v>
      </c>
      <c r="R14" s="221" t="s">
        <v>590</v>
      </c>
      <c r="S14" s="228" t="str">
        <f t="shared" si="4"/>
        <v>Probabilidad</v>
      </c>
      <c r="T14" s="258" t="s">
        <v>538</v>
      </c>
      <c r="U14" s="258" t="s">
        <v>569</v>
      </c>
      <c r="V14" s="230" t="str">
        <f t="shared" si="5"/>
        <v>40%</v>
      </c>
      <c r="W14" s="258" t="s">
        <v>540</v>
      </c>
      <c r="X14" s="258" t="s">
        <v>541</v>
      </c>
      <c r="Y14" s="258" t="s">
        <v>542</v>
      </c>
      <c r="Z14" s="231">
        <f t="shared" si="6"/>
        <v>0.216</v>
      </c>
      <c r="AA14" s="232" t="str">
        <f t="shared" si="7"/>
        <v>Baja</v>
      </c>
      <c r="AB14" s="230">
        <f t="shared" si="8"/>
        <v>0.216</v>
      </c>
      <c r="AC14" s="232" t="str">
        <f t="shared" si="9"/>
        <v>Moderado</v>
      </c>
      <c r="AD14" s="230">
        <f t="shared" si="10"/>
        <v>0.6</v>
      </c>
      <c r="AE14" s="233" t="str">
        <f t="shared" si="11"/>
        <v>Moderado</v>
      </c>
      <c r="AF14" s="258" t="s">
        <v>543</v>
      </c>
      <c r="AG14" s="220" t="s">
        <v>591</v>
      </c>
      <c r="AH14" s="256" t="s">
        <v>571</v>
      </c>
      <c r="AI14" s="257">
        <v>44470</v>
      </c>
      <c r="AJ14" s="257">
        <v>44421</v>
      </c>
      <c r="AK14" s="220" t="s">
        <v>591</v>
      </c>
      <c r="AL14" s="221" t="s">
        <v>592</v>
      </c>
      <c r="AM14" s="219"/>
      <c r="AN14" s="222" t="s">
        <v>549</v>
      </c>
      <c r="AO14" s="550"/>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row>
    <row r="15" spans="1:64" ht="79.5" customHeight="1">
      <c r="A15" s="572">
        <v>5</v>
      </c>
      <c r="B15" s="572" t="s">
        <v>561</v>
      </c>
      <c r="C15" s="572" t="s">
        <v>562</v>
      </c>
      <c r="D15" s="575" t="s">
        <v>593</v>
      </c>
      <c r="E15" s="557" t="s">
        <v>594</v>
      </c>
      <c r="F15" s="576" t="s">
        <v>595</v>
      </c>
      <c r="G15" s="575" t="s">
        <v>596</v>
      </c>
      <c r="H15" s="259" t="s">
        <v>535</v>
      </c>
      <c r="I15" s="253">
        <v>100</v>
      </c>
      <c r="J15" s="260" t="str">
        <f t="shared" si="0"/>
        <v>Media</v>
      </c>
      <c r="K15" s="261">
        <f>IF(J15="","",IF(J15="Muy Baja",0.2,IF(J15="Baja",0.4,IF(J15="Media",0.6,IF(J15="Alta",0.8,IF(J15="Muy Alta",1, ))))))</f>
        <v>0.6</v>
      </c>
      <c r="L15" s="259" t="s">
        <v>536</v>
      </c>
      <c r="M15" s="577" t="str">
        <f>IF(NOT(ISERROR(MATCH(L15,'[1]Tabla Impacto'!$B$221:$B$223,0))),'[1]Tabla Impacto'!$F$223&amp;"Por favor no seleccionar los criterios de impacto(Afectación Económica o presupuestal y Pérdida Reputacional)",L15)</f>
        <v>Entre 10 y 50 SMLMV</v>
      </c>
      <c r="N15" s="262" t="str">
        <f>IF(OR(L15='[1]Tabla Impacto'!$C$4,L15='[1]Tabla Impacto'!$D$4),"Leve",IF(OR(L15='[1]Tabla Impacto'!$C$5,L15='[1]Tabla Impacto'!$D$5),"Menor",IF(OR(L15='[1]Tabla Impacto'!$C$6,L15='[1]Tabla Impacto'!$D$6),"Moderado",IF(OR(L15='[1]Tabla Impacto'!$C$7,L15='[1]Tabla Impacto'!$D$7),"Mayor",IF(OR(L15='[1]Tabla Impacto'!$C$8,L15='[1]Tabla Impacto'!$D$8),"Catastrófico","")))))</f>
        <v>Menor</v>
      </c>
      <c r="O15" s="261">
        <f t="shared" si="2"/>
        <v>0.4</v>
      </c>
      <c r="P15" s="263" t="str">
        <f t="shared" si="3"/>
        <v>Moderado</v>
      </c>
      <c r="Q15" s="253">
        <v>1</v>
      </c>
      <c r="R15" s="264" t="s">
        <v>597</v>
      </c>
      <c r="S15" s="265" t="str">
        <f t="shared" si="4"/>
        <v>Probabilidad</v>
      </c>
      <c r="T15" s="266" t="s">
        <v>538</v>
      </c>
      <c r="U15" s="266" t="s">
        <v>569</v>
      </c>
      <c r="V15" s="267" t="str">
        <f t="shared" si="5"/>
        <v>40%</v>
      </c>
      <c r="W15" s="266" t="s">
        <v>540</v>
      </c>
      <c r="X15" s="266" t="s">
        <v>541</v>
      </c>
      <c r="Y15" s="266" t="s">
        <v>542</v>
      </c>
      <c r="Z15" s="268">
        <f t="shared" si="6"/>
        <v>0.36</v>
      </c>
      <c r="AA15" s="269" t="str">
        <f t="shared" si="7"/>
        <v>Baja</v>
      </c>
      <c r="AB15" s="270">
        <f t="shared" si="8"/>
        <v>0.36</v>
      </c>
      <c r="AC15" s="269" t="str">
        <f t="shared" si="9"/>
        <v>Menor</v>
      </c>
      <c r="AD15" s="270">
        <f t="shared" si="10"/>
        <v>0.4</v>
      </c>
      <c r="AE15" s="271" t="str">
        <f t="shared" si="11"/>
        <v>Moderado</v>
      </c>
      <c r="AF15" s="266" t="s">
        <v>543</v>
      </c>
      <c r="AG15" s="259"/>
      <c r="AH15" s="575" t="s">
        <v>598</v>
      </c>
      <c r="AI15" s="625"/>
      <c r="AJ15" s="626">
        <v>44299</v>
      </c>
      <c r="AK15" s="576" t="s">
        <v>599</v>
      </c>
      <c r="AL15" s="259"/>
      <c r="AM15" s="259"/>
      <c r="AN15" s="272" t="s">
        <v>559</v>
      </c>
      <c r="AO15" s="593" t="s">
        <v>600</v>
      </c>
      <c r="AP15" s="210"/>
      <c r="AQ15" s="210"/>
      <c r="AR15" s="210"/>
      <c r="AS15" s="210"/>
      <c r="AT15" s="210"/>
      <c r="AU15" s="210"/>
      <c r="AV15" s="210"/>
      <c r="AW15" s="210"/>
      <c r="AX15" s="210"/>
      <c r="AY15" s="210"/>
      <c r="AZ15" s="210"/>
      <c r="BA15" s="210"/>
      <c r="BB15" s="210"/>
      <c r="BC15" s="210"/>
      <c r="BD15" s="210"/>
      <c r="BE15" s="210"/>
      <c r="BF15" s="210"/>
      <c r="BG15" s="210"/>
      <c r="BH15" s="210"/>
      <c r="BI15" s="210"/>
      <c r="BJ15" s="210"/>
      <c r="BK15" s="210"/>
      <c r="BL15" s="210"/>
    </row>
    <row r="16" spans="1:64" ht="72.75" customHeight="1">
      <c r="A16" s="549"/>
      <c r="B16" s="549"/>
      <c r="C16" s="549"/>
      <c r="D16" s="549"/>
      <c r="E16" s="549"/>
      <c r="F16" s="549"/>
      <c r="G16" s="549"/>
      <c r="H16" s="259" t="s">
        <v>535</v>
      </c>
      <c r="I16" s="253">
        <v>100</v>
      </c>
      <c r="J16" s="260" t="str">
        <f t="shared" si="0"/>
        <v>Media</v>
      </c>
      <c r="K16" s="261">
        <v>0.36</v>
      </c>
      <c r="L16" s="259" t="s">
        <v>536</v>
      </c>
      <c r="M16" s="549"/>
      <c r="N16" s="262" t="str">
        <f>IF(OR(L16='[1]Tabla Impacto'!$C$4,L16='[1]Tabla Impacto'!$D$4),"Leve",IF(OR(L16='[1]Tabla Impacto'!$C$5,L16='[1]Tabla Impacto'!$D$5),"Menor",IF(OR(L16='[1]Tabla Impacto'!$C$6,L16='[1]Tabla Impacto'!$D$6),"Moderado",IF(OR(L16='[1]Tabla Impacto'!$C$7,L16='[1]Tabla Impacto'!$D$7),"Mayor",IF(OR(L16='[1]Tabla Impacto'!$C$8,L16='[1]Tabla Impacto'!$D$8),"Catastrófico","")))))</f>
        <v>Menor</v>
      </c>
      <c r="O16" s="261">
        <f t="shared" si="2"/>
        <v>0.4</v>
      </c>
      <c r="P16" s="263" t="str">
        <f t="shared" si="3"/>
        <v>Moderado</v>
      </c>
      <c r="Q16" s="253">
        <v>2</v>
      </c>
      <c r="R16" s="264" t="s">
        <v>601</v>
      </c>
      <c r="S16" s="265" t="str">
        <f t="shared" si="4"/>
        <v>Probabilidad</v>
      </c>
      <c r="T16" s="266" t="s">
        <v>538</v>
      </c>
      <c r="U16" s="266" t="s">
        <v>569</v>
      </c>
      <c r="V16" s="267" t="str">
        <f t="shared" si="5"/>
        <v>40%</v>
      </c>
      <c r="W16" s="266" t="s">
        <v>540</v>
      </c>
      <c r="X16" s="266" t="s">
        <v>541</v>
      </c>
      <c r="Y16" s="266" t="s">
        <v>542</v>
      </c>
      <c r="Z16" s="268">
        <f t="shared" si="6"/>
        <v>0.216</v>
      </c>
      <c r="AA16" s="269" t="str">
        <f t="shared" si="7"/>
        <v>Baja</v>
      </c>
      <c r="AB16" s="270">
        <f t="shared" si="8"/>
        <v>0.216</v>
      </c>
      <c r="AC16" s="269" t="str">
        <f t="shared" si="9"/>
        <v>Menor</v>
      </c>
      <c r="AD16" s="270">
        <f t="shared" si="10"/>
        <v>0.4</v>
      </c>
      <c r="AE16" s="271" t="str">
        <f t="shared" si="11"/>
        <v>Moderado</v>
      </c>
      <c r="AF16" s="266" t="s">
        <v>543</v>
      </c>
      <c r="AG16" s="259"/>
      <c r="AH16" s="549"/>
      <c r="AI16" s="549"/>
      <c r="AJ16" s="549"/>
      <c r="AK16" s="549"/>
      <c r="AL16" s="259"/>
      <c r="AM16" s="259"/>
      <c r="AN16" s="272" t="s">
        <v>559</v>
      </c>
      <c r="AO16" s="550"/>
      <c r="AP16" s="210"/>
      <c r="AQ16" s="210"/>
      <c r="AR16" s="210"/>
      <c r="AS16" s="210"/>
      <c r="AT16" s="210"/>
      <c r="AU16" s="210"/>
      <c r="AV16" s="210"/>
      <c r="AW16" s="210"/>
      <c r="AX16" s="210"/>
      <c r="AY16" s="210"/>
      <c r="AZ16" s="210"/>
      <c r="BA16" s="210"/>
      <c r="BB16" s="210"/>
      <c r="BC16" s="210"/>
      <c r="BD16" s="210"/>
      <c r="BE16" s="210"/>
      <c r="BF16" s="210"/>
      <c r="BG16" s="210"/>
      <c r="BH16" s="210"/>
      <c r="BI16" s="210"/>
      <c r="BJ16" s="210"/>
      <c r="BK16" s="210"/>
      <c r="BL16" s="210"/>
    </row>
    <row r="17" spans="1:64" ht="80.25" customHeight="1">
      <c r="A17" s="550"/>
      <c r="B17" s="550"/>
      <c r="C17" s="550"/>
      <c r="D17" s="550"/>
      <c r="E17" s="550"/>
      <c r="F17" s="550"/>
      <c r="G17" s="550"/>
      <c r="H17" s="259" t="s">
        <v>535</v>
      </c>
      <c r="I17" s="253">
        <v>100</v>
      </c>
      <c r="J17" s="260" t="str">
        <f t="shared" si="0"/>
        <v>Media</v>
      </c>
      <c r="K17" s="261">
        <v>0.25</v>
      </c>
      <c r="L17" s="259" t="s">
        <v>536</v>
      </c>
      <c r="M17" s="550"/>
      <c r="N17" s="262" t="str">
        <f>IF(OR(L17='[1]Tabla Impacto'!$C$4,L17='[1]Tabla Impacto'!$D$4),"Leve",IF(OR(L17='[1]Tabla Impacto'!$C$5,L17='[1]Tabla Impacto'!$D$5),"Menor",IF(OR(L17='[1]Tabla Impacto'!$C$6,L17='[1]Tabla Impacto'!$D$6),"Moderado",IF(OR(L17='[1]Tabla Impacto'!$C$7,L17='[1]Tabla Impacto'!$D$7),"Mayor",IF(OR(L17='[1]Tabla Impacto'!$C$8,L17='[1]Tabla Impacto'!$D$8),"Catastrófico","")))))</f>
        <v>Menor</v>
      </c>
      <c r="O17" s="261">
        <f t="shared" si="2"/>
        <v>0.4</v>
      </c>
      <c r="P17" s="263" t="str">
        <f t="shared" si="3"/>
        <v>Moderado</v>
      </c>
      <c r="Q17" s="253">
        <v>3</v>
      </c>
      <c r="R17" s="264" t="s">
        <v>602</v>
      </c>
      <c r="S17" s="265" t="str">
        <f t="shared" si="4"/>
        <v>Probabilidad</v>
      </c>
      <c r="T17" s="266" t="s">
        <v>538</v>
      </c>
      <c r="U17" s="266" t="s">
        <v>569</v>
      </c>
      <c r="V17" s="267" t="str">
        <f t="shared" si="5"/>
        <v>40%</v>
      </c>
      <c r="W17" s="266" t="s">
        <v>540</v>
      </c>
      <c r="X17" s="266" t="s">
        <v>541</v>
      </c>
      <c r="Y17" s="266" t="s">
        <v>542</v>
      </c>
      <c r="Z17" s="268">
        <f t="shared" si="6"/>
        <v>0.15</v>
      </c>
      <c r="AA17" s="269" t="str">
        <f t="shared" si="7"/>
        <v>Muy Baja</v>
      </c>
      <c r="AB17" s="270">
        <f t="shared" si="8"/>
        <v>0.15</v>
      </c>
      <c r="AC17" s="269" t="str">
        <f t="shared" si="9"/>
        <v>Menor</v>
      </c>
      <c r="AD17" s="270">
        <f t="shared" si="10"/>
        <v>0.4</v>
      </c>
      <c r="AE17" s="271" t="str">
        <f t="shared" si="11"/>
        <v>Bajo</v>
      </c>
      <c r="AF17" s="266" t="s">
        <v>543</v>
      </c>
      <c r="AG17" s="259"/>
      <c r="AH17" s="550"/>
      <c r="AI17" s="550"/>
      <c r="AJ17" s="550"/>
      <c r="AK17" s="550"/>
      <c r="AL17" s="259"/>
      <c r="AM17" s="259"/>
      <c r="AN17" s="272" t="s">
        <v>559</v>
      </c>
      <c r="AO17" s="273" t="s">
        <v>603</v>
      </c>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row>
    <row r="18" spans="1:64" ht="96" customHeight="1">
      <c r="A18" s="274">
        <v>6</v>
      </c>
      <c r="B18" s="274" t="s">
        <v>604</v>
      </c>
      <c r="C18" s="275" t="s">
        <v>562</v>
      </c>
      <c r="D18" s="276" t="s">
        <v>593</v>
      </c>
      <c r="E18" s="277" t="s">
        <v>605</v>
      </c>
      <c r="F18" s="277" t="s">
        <v>606</v>
      </c>
      <c r="G18" s="277" t="s">
        <v>607</v>
      </c>
      <c r="H18" s="277" t="s">
        <v>608</v>
      </c>
      <c r="I18" s="272">
        <v>1</v>
      </c>
      <c r="J18" s="278" t="str">
        <f t="shared" si="0"/>
        <v>Muy Baja</v>
      </c>
      <c r="K18" s="279">
        <f t="shared" ref="K18:K21" si="12">IF(J18="","",IF(J18="Muy Baja",0.2,IF(J18="Baja",0.4,IF(J18="Media",0.6,IF(J18="Alta",0.8,IF(J18="Muy Alta",1, ))))))</f>
        <v>0.2</v>
      </c>
      <c r="L18" s="280"/>
      <c r="M18" s="281">
        <f>IF(NOT(ISERROR(MATCH(L18,'[1]Tabla Impacto'!$B$221:$B$223,0))),'[1]Tabla Impacto'!$F$223&amp;"Por favor no seleccionar los criterios de impacto(Afectación Económica o presupuestal y Pérdida Reputacional)",L18)</f>
        <v>0</v>
      </c>
      <c r="N18" s="282" t="s">
        <v>481</v>
      </c>
      <c r="O18" s="279">
        <f t="shared" si="2"/>
        <v>0.6</v>
      </c>
      <c r="P18" s="283" t="str">
        <f t="shared" si="3"/>
        <v>Moderado</v>
      </c>
      <c r="Q18" s="272">
        <v>1</v>
      </c>
      <c r="R18" s="277" t="s">
        <v>609</v>
      </c>
      <c r="S18" s="284" t="str">
        <f t="shared" si="4"/>
        <v>Probabilidad</v>
      </c>
      <c r="T18" s="285" t="s">
        <v>538</v>
      </c>
      <c r="U18" s="285" t="s">
        <v>569</v>
      </c>
      <c r="V18" s="286" t="str">
        <f t="shared" si="5"/>
        <v>40%</v>
      </c>
      <c r="W18" s="285" t="s">
        <v>540</v>
      </c>
      <c r="X18" s="285" t="s">
        <v>541</v>
      </c>
      <c r="Y18" s="285" t="s">
        <v>542</v>
      </c>
      <c r="Z18" s="287">
        <f t="shared" si="6"/>
        <v>0.12</v>
      </c>
      <c r="AA18" s="288" t="str">
        <f t="shared" si="7"/>
        <v>Muy Baja</v>
      </c>
      <c r="AB18" s="286">
        <f t="shared" si="8"/>
        <v>0.12</v>
      </c>
      <c r="AC18" s="288" t="str">
        <f t="shared" si="9"/>
        <v>Moderado</v>
      </c>
      <c r="AD18" s="286">
        <f t="shared" si="10"/>
        <v>0.6</v>
      </c>
      <c r="AE18" s="289" t="str">
        <f t="shared" si="11"/>
        <v>Moderado</v>
      </c>
      <c r="AF18" s="285" t="s">
        <v>543</v>
      </c>
      <c r="AG18" s="290" t="s">
        <v>610</v>
      </c>
      <c r="AH18" s="276" t="s">
        <v>598</v>
      </c>
      <c r="AI18" s="291">
        <v>2020</v>
      </c>
      <c r="AJ18" s="292">
        <v>44299</v>
      </c>
      <c r="AK18" s="623" t="s">
        <v>611</v>
      </c>
      <c r="AL18" s="564"/>
      <c r="AM18" s="561"/>
      <c r="AN18" s="272" t="s">
        <v>559</v>
      </c>
      <c r="AO18" s="273" t="s">
        <v>603</v>
      </c>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row>
    <row r="19" spans="1:64" ht="164.25" customHeight="1">
      <c r="A19" s="274">
        <v>7</v>
      </c>
      <c r="B19" s="274" t="s">
        <v>604</v>
      </c>
      <c r="C19" s="275" t="s">
        <v>612</v>
      </c>
      <c r="D19" s="276" t="s">
        <v>551</v>
      </c>
      <c r="E19" s="277" t="s">
        <v>613</v>
      </c>
      <c r="F19" s="277" t="s">
        <v>614</v>
      </c>
      <c r="G19" s="277" t="s">
        <v>615</v>
      </c>
      <c r="H19" s="277" t="s">
        <v>535</v>
      </c>
      <c r="I19" s="272">
        <v>1</v>
      </c>
      <c r="J19" s="278" t="str">
        <f t="shared" si="0"/>
        <v>Muy Baja</v>
      </c>
      <c r="K19" s="279">
        <f t="shared" si="12"/>
        <v>0.2</v>
      </c>
      <c r="L19" s="277"/>
      <c r="M19" s="281">
        <f>IF(NOT(ISERROR(MATCH(L19,'[1]Tabla Impacto'!$B$221:$B$223,0))),'[1]Tabla Impacto'!$F$223&amp;"Por favor no seleccionar los criterios de impacto(Afectación Económica o presupuestal y Pérdida Reputacional)",L19)</f>
        <v>0</v>
      </c>
      <c r="N19" s="282" t="s">
        <v>481</v>
      </c>
      <c r="O19" s="279">
        <f t="shared" si="2"/>
        <v>0.6</v>
      </c>
      <c r="P19" s="283" t="str">
        <f t="shared" si="3"/>
        <v>Moderado</v>
      </c>
      <c r="Q19" s="272">
        <v>1</v>
      </c>
      <c r="R19" s="277" t="s">
        <v>616</v>
      </c>
      <c r="S19" s="284" t="str">
        <f t="shared" si="4"/>
        <v>Probabilidad</v>
      </c>
      <c r="T19" s="285" t="s">
        <v>538</v>
      </c>
      <c r="U19" s="285" t="s">
        <v>569</v>
      </c>
      <c r="V19" s="286" t="str">
        <f t="shared" si="5"/>
        <v>40%</v>
      </c>
      <c r="W19" s="285" t="s">
        <v>540</v>
      </c>
      <c r="X19" s="285" t="s">
        <v>541</v>
      </c>
      <c r="Y19" s="285" t="s">
        <v>542</v>
      </c>
      <c r="Z19" s="287">
        <f t="shared" si="6"/>
        <v>0.12</v>
      </c>
      <c r="AA19" s="288" t="str">
        <f t="shared" si="7"/>
        <v>Muy Baja</v>
      </c>
      <c r="AB19" s="286">
        <f t="shared" si="8"/>
        <v>0.12</v>
      </c>
      <c r="AC19" s="288" t="str">
        <f t="shared" si="9"/>
        <v>Moderado</v>
      </c>
      <c r="AD19" s="286">
        <f t="shared" si="10"/>
        <v>0.6</v>
      </c>
      <c r="AE19" s="289" t="str">
        <f t="shared" si="11"/>
        <v>Moderado</v>
      </c>
      <c r="AF19" s="285" t="s">
        <v>617</v>
      </c>
      <c r="AG19" s="277" t="s">
        <v>618</v>
      </c>
      <c r="AH19" s="276" t="s">
        <v>619</v>
      </c>
      <c r="AI19" s="293" t="s">
        <v>620</v>
      </c>
      <c r="AJ19" s="292">
        <v>44294</v>
      </c>
      <c r="AK19" s="290" t="s">
        <v>621</v>
      </c>
      <c r="AL19" s="272"/>
      <c r="AM19" s="272"/>
      <c r="AN19" s="272" t="s">
        <v>559</v>
      </c>
      <c r="AO19" s="255" t="s">
        <v>603</v>
      </c>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row>
    <row r="20" spans="1:64" ht="261.75" customHeight="1">
      <c r="A20" s="217">
        <v>8</v>
      </c>
      <c r="B20" s="218" t="s">
        <v>622</v>
      </c>
      <c r="C20" s="218" t="s">
        <v>612</v>
      </c>
      <c r="D20" s="219" t="s">
        <v>551</v>
      </c>
      <c r="E20" s="220" t="s">
        <v>623</v>
      </c>
      <c r="F20" s="220" t="s">
        <v>624</v>
      </c>
      <c r="G20" s="220" t="s">
        <v>625</v>
      </c>
      <c r="H20" s="220" t="s">
        <v>535</v>
      </c>
      <c r="I20" s="256">
        <v>6420</v>
      </c>
      <c r="J20" s="223" t="str">
        <f t="shared" si="0"/>
        <v>Muy Alta</v>
      </c>
      <c r="K20" s="224">
        <f t="shared" si="12"/>
        <v>1</v>
      </c>
      <c r="L20" s="294" t="s">
        <v>626</v>
      </c>
      <c r="M20" s="225" t="str">
        <f>IF(NOT(ISERROR(MATCH(L20,'[1]Tabla Impacto'!$B$221:$B$223,0))),'[1]Tabla Impacto'!$F$223&amp;"Por favor no seleccionar los criterios de impacto(Afectación Económica o presupuestal y Pérdida Reputacional)",L20)</f>
        <v>El riesgo afecta la imagen de la entidad internamente, de conocimiento general nivel interno, de junta directiva y accionistas y/o de provedores</v>
      </c>
      <c r="N20" s="226" t="str">
        <f>IF(OR(L20='[1]Tabla Impacto'!$C$4,L20='[1]Tabla Impacto'!$D$4),"Leve",IF(OR(L20='[1]Tabla Impacto'!$C$5,L20='[1]Tabla Impacto'!$D$5),"Menor",IF(OR(L20='[1]Tabla Impacto'!$C$6,L20='[1]Tabla Impacto'!$D$6),"Moderado",IF(OR(L20='[1]Tabla Impacto'!$C$7,L20='[1]Tabla Impacto'!$D$7),"Mayor",IF(OR(L20='[1]Tabla Impacto'!$C$8,L20='[1]Tabla Impacto'!$D$8),"Catastrófico","")))))</f>
        <v>Menor</v>
      </c>
      <c r="O20" s="224">
        <f t="shared" si="2"/>
        <v>0.4</v>
      </c>
      <c r="P20" s="227" t="str">
        <f t="shared" si="3"/>
        <v>Alto</v>
      </c>
      <c r="Q20" s="222">
        <v>1</v>
      </c>
      <c r="R20" s="221" t="s">
        <v>627</v>
      </c>
      <c r="S20" s="295" t="str">
        <f t="shared" si="4"/>
        <v>Probabilidad</v>
      </c>
      <c r="T20" s="229" t="s">
        <v>538</v>
      </c>
      <c r="U20" s="229" t="s">
        <v>569</v>
      </c>
      <c r="V20" s="230" t="str">
        <f t="shared" si="5"/>
        <v>40%</v>
      </c>
      <c r="W20" s="229" t="s">
        <v>540</v>
      </c>
      <c r="X20" s="229" t="s">
        <v>541</v>
      </c>
      <c r="Y20" s="229" t="s">
        <v>542</v>
      </c>
      <c r="Z20" s="231">
        <f t="shared" si="6"/>
        <v>0.6</v>
      </c>
      <c r="AA20" s="232" t="str">
        <f t="shared" si="7"/>
        <v>Media</v>
      </c>
      <c r="AB20" s="230">
        <f t="shared" si="8"/>
        <v>0.6</v>
      </c>
      <c r="AC20" s="232" t="str">
        <f t="shared" si="9"/>
        <v>Menor</v>
      </c>
      <c r="AD20" s="230">
        <f t="shared" si="10"/>
        <v>0.4</v>
      </c>
      <c r="AE20" s="233" t="str">
        <f t="shared" si="11"/>
        <v>Moderado</v>
      </c>
      <c r="AF20" s="229" t="s">
        <v>543</v>
      </c>
      <c r="AG20" s="221" t="s">
        <v>628</v>
      </c>
      <c r="AH20" s="219" t="s">
        <v>619</v>
      </c>
      <c r="AI20" s="296">
        <v>42278</v>
      </c>
      <c r="AJ20" s="297">
        <v>44418</v>
      </c>
      <c r="AK20" s="298" t="s">
        <v>629</v>
      </c>
      <c r="AL20" s="221" t="s">
        <v>630</v>
      </c>
      <c r="AM20" s="222"/>
      <c r="AN20" s="222" t="s">
        <v>549</v>
      </c>
      <c r="AO20" s="235" t="s">
        <v>631</v>
      </c>
      <c r="AP20" s="210"/>
      <c r="AQ20" s="210"/>
      <c r="AR20" s="210"/>
      <c r="AS20" s="210"/>
      <c r="AT20" s="210"/>
      <c r="AU20" s="210"/>
      <c r="AV20" s="210"/>
      <c r="AW20" s="210"/>
      <c r="AX20" s="210"/>
      <c r="AY20" s="210"/>
      <c r="AZ20" s="210"/>
      <c r="BA20" s="210"/>
      <c r="BB20" s="210"/>
      <c r="BC20" s="210"/>
      <c r="BD20" s="210"/>
      <c r="BE20" s="210"/>
      <c r="BF20" s="210"/>
      <c r="BG20" s="210"/>
      <c r="BH20" s="210"/>
      <c r="BI20" s="210"/>
      <c r="BJ20" s="210"/>
      <c r="BK20" s="210"/>
      <c r="BL20" s="210"/>
    </row>
    <row r="21" spans="1:64" ht="117" customHeight="1">
      <c r="A21" s="548">
        <v>9</v>
      </c>
      <c r="B21" s="548" t="s">
        <v>561</v>
      </c>
      <c r="C21" s="554" t="s">
        <v>612</v>
      </c>
      <c r="D21" s="578" t="s">
        <v>551</v>
      </c>
      <c r="E21" s="570" t="s">
        <v>632</v>
      </c>
      <c r="F21" s="570" t="s">
        <v>633</v>
      </c>
      <c r="G21" s="570" t="s">
        <v>634</v>
      </c>
      <c r="H21" s="570" t="s">
        <v>566</v>
      </c>
      <c r="I21" s="256">
        <v>12</v>
      </c>
      <c r="J21" s="223" t="str">
        <f t="shared" si="0"/>
        <v>Baja</v>
      </c>
      <c r="K21" s="224">
        <f t="shared" si="12"/>
        <v>0.4</v>
      </c>
      <c r="L21" s="221" t="s">
        <v>635</v>
      </c>
      <c r="M21" s="225" t="str">
        <f>IF(NOT(ISERROR(MATCH(L21,'[1]Tabla Impacto'!$B$221:$B$223,0))),'[1]Tabla Impacto'!$F$223&amp;"Por favor no seleccionar los criterios de impacto(Afectación Económica o presupuestal y Pérdida Reputacional)",L21)</f>
        <v>Entre 100 y 500 SMLMV</v>
      </c>
      <c r="N21" s="226" t="str">
        <f>IF(OR(L21='[1]Tabla Impacto'!$C$4,L21='[1]Tabla Impacto'!$D$4),"Leve",IF(OR(L21='[1]Tabla Impacto'!$C$5,L21='[1]Tabla Impacto'!$D$5),"Menor",IF(OR(L21='[1]Tabla Impacto'!$C$6,L21='[1]Tabla Impacto'!$D$6),"Moderado",IF(OR(L21='[1]Tabla Impacto'!$C$7,L21='[1]Tabla Impacto'!$D$7),"Mayor",IF(OR(L21='[1]Tabla Impacto'!$C$8,L21='[1]Tabla Impacto'!$D$8),"Catastrófico","")))))</f>
        <v>Mayor</v>
      </c>
      <c r="O21" s="224">
        <f t="shared" si="2"/>
        <v>0.8</v>
      </c>
      <c r="P21" s="227" t="str">
        <f t="shared" si="3"/>
        <v>Alto</v>
      </c>
      <c r="Q21" s="222">
        <v>1</v>
      </c>
      <c r="R21" s="299" t="s">
        <v>636</v>
      </c>
      <c r="S21" s="295" t="str">
        <f t="shared" si="4"/>
        <v>Probabilidad</v>
      </c>
      <c r="T21" s="229" t="s">
        <v>538</v>
      </c>
      <c r="U21" s="229" t="s">
        <v>569</v>
      </c>
      <c r="V21" s="230" t="str">
        <f t="shared" si="5"/>
        <v>40%</v>
      </c>
      <c r="W21" s="229" t="s">
        <v>540</v>
      </c>
      <c r="X21" s="229" t="s">
        <v>541</v>
      </c>
      <c r="Y21" s="229" t="s">
        <v>542</v>
      </c>
      <c r="Z21" s="231">
        <f t="shared" si="6"/>
        <v>0.24</v>
      </c>
      <c r="AA21" s="232" t="str">
        <f t="shared" si="7"/>
        <v>Baja</v>
      </c>
      <c r="AB21" s="230">
        <f t="shared" si="8"/>
        <v>0.24</v>
      </c>
      <c r="AC21" s="232" t="str">
        <f t="shared" si="9"/>
        <v>Mayor</v>
      </c>
      <c r="AD21" s="230">
        <f t="shared" si="10"/>
        <v>0.8</v>
      </c>
      <c r="AE21" s="233" t="str">
        <f t="shared" si="11"/>
        <v>Alto</v>
      </c>
      <c r="AF21" s="229" t="s">
        <v>543</v>
      </c>
      <c r="AG21" s="221" t="s">
        <v>637</v>
      </c>
      <c r="AH21" s="578" t="s">
        <v>619</v>
      </c>
      <c r="AI21" s="624">
        <v>43272</v>
      </c>
      <c r="AJ21" s="617">
        <v>44421</v>
      </c>
      <c r="AK21" s="570" t="s">
        <v>638</v>
      </c>
      <c r="AL21" s="221" t="s">
        <v>639</v>
      </c>
      <c r="AM21" s="222"/>
      <c r="AN21" s="222" t="s">
        <v>549</v>
      </c>
      <c r="AO21" s="598" t="s">
        <v>640</v>
      </c>
      <c r="AP21" s="210"/>
      <c r="AQ21" s="210"/>
      <c r="AR21" s="210"/>
      <c r="AS21" s="210"/>
      <c r="AT21" s="210"/>
      <c r="AU21" s="210"/>
      <c r="AV21" s="210"/>
      <c r="AW21" s="210"/>
      <c r="AX21" s="210"/>
      <c r="AY21" s="210"/>
      <c r="AZ21" s="210"/>
      <c r="BA21" s="210"/>
      <c r="BB21" s="210"/>
      <c r="BC21" s="210"/>
      <c r="BD21" s="210"/>
      <c r="BE21" s="210"/>
      <c r="BF21" s="210"/>
      <c r="BG21" s="210"/>
      <c r="BH21" s="210"/>
      <c r="BI21" s="210"/>
      <c r="BJ21" s="210"/>
      <c r="BK21" s="210"/>
      <c r="BL21" s="210"/>
    </row>
    <row r="22" spans="1:64" ht="84.75" customHeight="1">
      <c r="A22" s="550"/>
      <c r="B22" s="550"/>
      <c r="C22" s="550"/>
      <c r="D22" s="550"/>
      <c r="E22" s="550"/>
      <c r="F22" s="550"/>
      <c r="G22" s="550"/>
      <c r="H22" s="550"/>
      <c r="I22" s="256">
        <v>12</v>
      </c>
      <c r="J22" s="223" t="str">
        <f t="shared" si="0"/>
        <v>Baja</v>
      </c>
      <c r="K22" s="224">
        <v>0.24</v>
      </c>
      <c r="L22" s="221" t="s">
        <v>635</v>
      </c>
      <c r="M22" s="225"/>
      <c r="N22" s="226" t="str">
        <f>IF(OR(L22='[1]Tabla Impacto'!$C$4,L22='[1]Tabla Impacto'!$D$4),"Leve",IF(OR(L22='[1]Tabla Impacto'!$C$5,L22='[1]Tabla Impacto'!$D$5),"Menor",IF(OR(L22='[1]Tabla Impacto'!$C$6,L22='[1]Tabla Impacto'!$D$6),"Moderado",IF(OR(L22='[1]Tabla Impacto'!$C$7,L22='[1]Tabla Impacto'!$D$7),"Mayor",IF(OR(L22='[1]Tabla Impacto'!$C$8,L22='[1]Tabla Impacto'!$D$8),"Catastrófico","")))))</f>
        <v>Mayor</v>
      </c>
      <c r="O22" s="224">
        <f t="shared" si="2"/>
        <v>0.8</v>
      </c>
      <c r="P22" s="227" t="str">
        <f t="shared" si="3"/>
        <v>Alto</v>
      </c>
      <c r="Q22" s="222">
        <v>2</v>
      </c>
      <c r="R22" s="221" t="s">
        <v>641</v>
      </c>
      <c r="S22" s="295" t="str">
        <f t="shared" si="4"/>
        <v>Probabilidad</v>
      </c>
      <c r="T22" s="229" t="s">
        <v>538</v>
      </c>
      <c r="U22" s="229" t="s">
        <v>569</v>
      </c>
      <c r="V22" s="230" t="str">
        <f t="shared" si="5"/>
        <v>40%</v>
      </c>
      <c r="W22" s="229" t="s">
        <v>540</v>
      </c>
      <c r="X22" s="229" t="s">
        <v>541</v>
      </c>
      <c r="Y22" s="229" t="s">
        <v>542</v>
      </c>
      <c r="Z22" s="231">
        <f t="shared" si="6"/>
        <v>0.14399999999999999</v>
      </c>
      <c r="AA22" s="232" t="str">
        <f t="shared" si="7"/>
        <v>Muy Baja</v>
      </c>
      <c r="AB22" s="230">
        <f t="shared" si="8"/>
        <v>0.14399999999999999</v>
      </c>
      <c r="AC22" s="232" t="str">
        <f t="shared" si="9"/>
        <v>Mayor</v>
      </c>
      <c r="AD22" s="230">
        <f t="shared" si="10"/>
        <v>0.8</v>
      </c>
      <c r="AE22" s="233" t="str">
        <f t="shared" si="11"/>
        <v>Alto</v>
      </c>
      <c r="AF22" s="229" t="s">
        <v>543</v>
      </c>
      <c r="AG22" s="221" t="s">
        <v>642</v>
      </c>
      <c r="AH22" s="550"/>
      <c r="AI22" s="550"/>
      <c r="AJ22" s="550"/>
      <c r="AK22" s="550"/>
      <c r="AL22" s="221" t="s">
        <v>643</v>
      </c>
      <c r="AM22" s="222"/>
      <c r="AN22" s="222" t="s">
        <v>549</v>
      </c>
      <c r="AO22" s="550"/>
      <c r="AP22" s="210"/>
      <c r="AQ22" s="210"/>
      <c r="AR22" s="210"/>
      <c r="AS22" s="210"/>
      <c r="AT22" s="210"/>
      <c r="AU22" s="210"/>
      <c r="AV22" s="210"/>
      <c r="AW22" s="210"/>
      <c r="AX22" s="210"/>
      <c r="AY22" s="210"/>
      <c r="AZ22" s="210"/>
      <c r="BA22" s="210"/>
      <c r="BB22" s="210"/>
      <c r="BC22" s="210"/>
      <c r="BD22" s="210"/>
      <c r="BE22" s="210"/>
      <c r="BF22" s="210"/>
      <c r="BG22" s="210"/>
      <c r="BH22" s="210"/>
      <c r="BI22" s="210"/>
      <c r="BJ22" s="210"/>
      <c r="BK22" s="210"/>
      <c r="BL22" s="210"/>
    </row>
    <row r="23" spans="1:64" ht="324" customHeight="1">
      <c r="A23" s="548">
        <v>10</v>
      </c>
      <c r="B23" s="548" t="s">
        <v>561</v>
      </c>
      <c r="C23" s="554" t="s">
        <v>612</v>
      </c>
      <c r="D23" s="578" t="s">
        <v>551</v>
      </c>
      <c r="E23" s="570" t="s">
        <v>644</v>
      </c>
      <c r="F23" s="570" t="s">
        <v>645</v>
      </c>
      <c r="G23" s="570" t="s">
        <v>646</v>
      </c>
      <c r="H23" s="220" t="s">
        <v>535</v>
      </c>
      <c r="I23" s="256">
        <v>19</v>
      </c>
      <c r="J23" s="223" t="str">
        <f t="shared" si="0"/>
        <v>Baja</v>
      </c>
      <c r="K23" s="224">
        <f>IF(J23="","",IF(J23="Muy Baja",0.2,IF(J23="Baja",0.4,IF(J23="Media",0.6,IF(J23="Alta",0.8,IF(J23="Muy Alta",1, ))))))</f>
        <v>0.4</v>
      </c>
      <c r="L23" s="221" t="s">
        <v>584</v>
      </c>
      <c r="M23" s="225" t="str">
        <f>IF(NOT(ISERROR(MATCH(L23,'[1]Tabla Impacto'!$B$221:$B$223,0))),'[1]Tabla Impacto'!$F$223&amp;"Por favor no seleccionar los criterios de impacto(Afectación Económica o presupuestal y Pérdida Reputacional)",L23)</f>
        <v>El riesgo afecta la imagen de la entidad con algunos usuarios de relevancia frente al logro de los objetivos</v>
      </c>
      <c r="N23" s="226" t="str">
        <f>IF(OR(L23='[1]Tabla Impacto'!$C$4,L23='[1]Tabla Impacto'!$D$4),"Leve",IF(OR(L23='[1]Tabla Impacto'!$C$5,L23='[1]Tabla Impacto'!$D$5),"Menor",IF(OR(L23='[1]Tabla Impacto'!$C$6,L23='[1]Tabla Impacto'!$D$6),"Moderado",IF(OR(L23='[1]Tabla Impacto'!$C$7,L23='[1]Tabla Impacto'!$D$7),"Mayor",IF(OR(L23='[1]Tabla Impacto'!$C$8,L23='[1]Tabla Impacto'!$D$8),"Catastrófico","")))))</f>
        <v>Moderado</v>
      </c>
      <c r="O23" s="224">
        <f t="shared" si="2"/>
        <v>0.6</v>
      </c>
      <c r="P23" s="227" t="str">
        <f t="shared" si="3"/>
        <v>Moderado</v>
      </c>
      <c r="Q23" s="222">
        <v>1</v>
      </c>
      <c r="R23" s="298" t="s">
        <v>647</v>
      </c>
      <c r="S23" s="295" t="str">
        <f t="shared" si="4"/>
        <v>Probabilidad</v>
      </c>
      <c r="T23" s="229" t="s">
        <v>538</v>
      </c>
      <c r="U23" s="229" t="s">
        <v>569</v>
      </c>
      <c r="V23" s="230" t="str">
        <f t="shared" si="5"/>
        <v>40%</v>
      </c>
      <c r="W23" s="229" t="s">
        <v>540</v>
      </c>
      <c r="X23" s="229" t="s">
        <v>541</v>
      </c>
      <c r="Y23" s="229" t="s">
        <v>542</v>
      </c>
      <c r="Z23" s="231">
        <f t="shared" si="6"/>
        <v>0.24</v>
      </c>
      <c r="AA23" s="232" t="str">
        <f t="shared" si="7"/>
        <v>Baja</v>
      </c>
      <c r="AB23" s="230">
        <f t="shared" si="8"/>
        <v>0.24</v>
      </c>
      <c r="AC23" s="232" t="str">
        <f t="shared" si="9"/>
        <v>Moderado</v>
      </c>
      <c r="AD23" s="230">
        <f t="shared" si="10"/>
        <v>0.6</v>
      </c>
      <c r="AE23" s="233" t="str">
        <f t="shared" si="11"/>
        <v>Moderado</v>
      </c>
      <c r="AF23" s="229" t="s">
        <v>543</v>
      </c>
      <c r="AG23" s="298" t="s">
        <v>648</v>
      </c>
      <c r="AH23" s="219" t="s">
        <v>619</v>
      </c>
      <c r="AI23" s="300">
        <v>44197</v>
      </c>
      <c r="AJ23" s="297">
        <v>6684529</v>
      </c>
      <c r="AK23" s="298" t="s">
        <v>649</v>
      </c>
      <c r="AL23" s="299" t="s">
        <v>650</v>
      </c>
      <c r="AM23" s="222"/>
      <c r="AN23" s="222" t="s">
        <v>549</v>
      </c>
      <c r="AO23" s="235" t="s">
        <v>651</v>
      </c>
      <c r="AP23" s="210"/>
      <c r="AQ23" s="210"/>
      <c r="AR23" s="210"/>
      <c r="AS23" s="210"/>
      <c r="AT23" s="210"/>
      <c r="AU23" s="210"/>
      <c r="AV23" s="210"/>
      <c r="AW23" s="210"/>
      <c r="AX23" s="210"/>
      <c r="AY23" s="210"/>
      <c r="AZ23" s="210"/>
      <c r="BA23" s="210"/>
      <c r="BB23" s="210"/>
      <c r="BC23" s="210"/>
      <c r="BD23" s="210"/>
      <c r="BE23" s="210"/>
      <c r="BF23" s="210"/>
      <c r="BG23" s="210"/>
      <c r="BH23" s="210"/>
      <c r="BI23" s="210"/>
      <c r="BJ23" s="210"/>
      <c r="BK23" s="210"/>
      <c r="BL23" s="210"/>
    </row>
    <row r="24" spans="1:64" ht="148.5" customHeight="1">
      <c r="A24" s="549"/>
      <c r="B24" s="549"/>
      <c r="C24" s="549"/>
      <c r="D24" s="549"/>
      <c r="E24" s="549"/>
      <c r="F24" s="549"/>
      <c r="G24" s="549"/>
      <c r="H24" s="220" t="s">
        <v>535</v>
      </c>
      <c r="I24" s="256">
        <v>19</v>
      </c>
      <c r="J24" s="223" t="str">
        <f t="shared" si="0"/>
        <v>Baja</v>
      </c>
      <c r="K24" s="224">
        <v>0.24</v>
      </c>
      <c r="L24" s="221" t="s">
        <v>584</v>
      </c>
      <c r="M24" s="225"/>
      <c r="N24" s="226" t="str">
        <f>IF(OR(L24='[1]Tabla Impacto'!$C$4,L24='[1]Tabla Impacto'!$D$4),"Leve",IF(OR(L24='[1]Tabla Impacto'!$C$5,L24='[1]Tabla Impacto'!$D$5),"Menor",IF(OR(L24='[1]Tabla Impacto'!$C$6,L24='[1]Tabla Impacto'!$D$6),"Moderado",IF(OR(L24='[1]Tabla Impacto'!$C$7,L24='[1]Tabla Impacto'!$D$7),"Mayor",IF(OR(L24='[1]Tabla Impacto'!$C$8,L24='[1]Tabla Impacto'!$D$8),"Catastrófico","")))))</f>
        <v>Moderado</v>
      </c>
      <c r="O24" s="224">
        <f t="shared" si="2"/>
        <v>0.6</v>
      </c>
      <c r="P24" s="227" t="str">
        <f t="shared" si="3"/>
        <v>Moderado</v>
      </c>
      <c r="Q24" s="222">
        <v>2</v>
      </c>
      <c r="R24" s="298" t="s">
        <v>652</v>
      </c>
      <c r="S24" s="295" t="str">
        <f t="shared" si="4"/>
        <v>Probabilidad</v>
      </c>
      <c r="T24" s="229" t="s">
        <v>538</v>
      </c>
      <c r="U24" s="229" t="s">
        <v>569</v>
      </c>
      <c r="V24" s="230" t="str">
        <f t="shared" si="5"/>
        <v>40%</v>
      </c>
      <c r="W24" s="229" t="s">
        <v>540</v>
      </c>
      <c r="X24" s="229" t="s">
        <v>541</v>
      </c>
      <c r="Y24" s="229" t="s">
        <v>542</v>
      </c>
      <c r="Z24" s="231">
        <f t="shared" si="6"/>
        <v>0.14399999999999999</v>
      </c>
      <c r="AA24" s="232" t="str">
        <f t="shared" si="7"/>
        <v>Muy Baja</v>
      </c>
      <c r="AB24" s="230">
        <f t="shared" si="8"/>
        <v>0.14399999999999999</v>
      </c>
      <c r="AC24" s="232" t="str">
        <f t="shared" si="9"/>
        <v>Moderado</v>
      </c>
      <c r="AD24" s="230">
        <f t="shared" si="10"/>
        <v>0.6</v>
      </c>
      <c r="AE24" s="233" t="str">
        <f t="shared" si="11"/>
        <v>Moderado</v>
      </c>
      <c r="AF24" s="229" t="s">
        <v>543</v>
      </c>
      <c r="AG24" s="298" t="s">
        <v>653</v>
      </c>
      <c r="AH24" s="219" t="s">
        <v>619</v>
      </c>
      <c r="AI24" s="300">
        <v>44197</v>
      </c>
      <c r="AJ24" s="297">
        <v>44421</v>
      </c>
      <c r="AK24" s="298" t="s">
        <v>654</v>
      </c>
      <c r="AL24" s="301" t="s">
        <v>655</v>
      </c>
      <c r="AM24" s="222"/>
      <c r="AN24" s="222" t="s">
        <v>549</v>
      </c>
      <c r="AO24" s="598" t="s">
        <v>656</v>
      </c>
      <c r="AP24" s="210"/>
      <c r="AQ24" s="210"/>
      <c r="AR24" s="210"/>
      <c r="AS24" s="210"/>
      <c r="AT24" s="210"/>
      <c r="AU24" s="210"/>
      <c r="AV24" s="210"/>
      <c r="AW24" s="210"/>
      <c r="AX24" s="210"/>
      <c r="AY24" s="210"/>
      <c r="AZ24" s="210"/>
      <c r="BA24" s="210"/>
      <c r="BB24" s="210"/>
      <c r="BC24" s="210"/>
      <c r="BD24" s="210"/>
      <c r="BE24" s="210"/>
      <c r="BF24" s="210"/>
      <c r="BG24" s="210"/>
      <c r="BH24" s="210"/>
      <c r="BI24" s="210"/>
      <c r="BJ24" s="210"/>
      <c r="BK24" s="210"/>
      <c r="BL24" s="210"/>
    </row>
    <row r="25" spans="1:64" ht="99" customHeight="1">
      <c r="A25" s="550"/>
      <c r="B25" s="550"/>
      <c r="C25" s="550"/>
      <c r="D25" s="550"/>
      <c r="E25" s="550"/>
      <c r="F25" s="550"/>
      <c r="G25" s="550"/>
      <c r="H25" s="220" t="s">
        <v>535</v>
      </c>
      <c r="I25" s="256">
        <v>19</v>
      </c>
      <c r="J25" s="223" t="str">
        <f t="shared" si="0"/>
        <v>Baja</v>
      </c>
      <c r="K25" s="224">
        <v>0.14000000000000001</v>
      </c>
      <c r="L25" s="221" t="s">
        <v>584</v>
      </c>
      <c r="M25" s="225"/>
      <c r="N25" s="226" t="str">
        <f>IF(OR(L25='[1]Tabla Impacto'!$C$4,L25='[1]Tabla Impacto'!$D$4),"Leve",IF(OR(L25='[1]Tabla Impacto'!$C$5,L25='[1]Tabla Impacto'!$D$5),"Menor",IF(OR(L25='[1]Tabla Impacto'!$C$6,L25='[1]Tabla Impacto'!$D$6),"Moderado",IF(OR(L25='[1]Tabla Impacto'!$C$7,L25='[1]Tabla Impacto'!$D$7),"Mayor",IF(OR(L25='[1]Tabla Impacto'!$C$8,L25='[1]Tabla Impacto'!$D$8),"Catastrófico","")))))</f>
        <v>Moderado</v>
      </c>
      <c r="O25" s="224">
        <f t="shared" si="2"/>
        <v>0.6</v>
      </c>
      <c r="P25" s="227" t="str">
        <f t="shared" si="3"/>
        <v>Moderado</v>
      </c>
      <c r="Q25" s="222">
        <v>3</v>
      </c>
      <c r="R25" s="298" t="s">
        <v>657</v>
      </c>
      <c r="S25" s="295" t="str">
        <f t="shared" si="4"/>
        <v>Probabilidad</v>
      </c>
      <c r="T25" s="229" t="s">
        <v>538</v>
      </c>
      <c r="U25" s="229" t="s">
        <v>569</v>
      </c>
      <c r="V25" s="230" t="str">
        <f t="shared" si="5"/>
        <v>40%</v>
      </c>
      <c r="W25" s="229" t="s">
        <v>540</v>
      </c>
      <c r="X25" s="229" t="s">
        <v>541</v>
      </c>
      <c r="Y25" s="229" t="s">
        <v>542</v>
      </c>
      <c r="Z25" s="231">
        <f t="shared" si="6"/>
        <v>8.4000000000000005E-2</v>
      </c>
      <c r="AA25" s="232" t="str">
        <f t="shared" si="7"/>
        <v>Muy Baja</v>
      </c>
      <c r="AB25" s="230">
        <f t="shared" si="8"/>
        <v>8.4000000000000005E-2</v>
      </c>
      <c r="AC25" s="232" t="str">
        <f t="shared" si="9"/>
        <v>Moderado</v>
      </c>
      <c r="AD25" s="230">
        <f t="shared" si="10"/>
        <v>0.6</v>
      </c>
      <c r="AE25" s="233" t="str">
        <f t="shared" si="11"/>
        <v>Moderado</v>
      </c>
      <c r="AF25" s="229" t="s">
        <v>543</v>
      </c>
      <c r="AG25" s="298" t="s">
        <v>658</v>
      </c>
      <c r="AH25" s="219" t="s">
        <v>619</v>
      </c>
      <c r="AI25" s="300">
        <v>44197</v>
      </c>
      <c r="AJ25" s="297">
        <v>44421</v>
      </c>
      <c r="AK25" s="298" t="s">
        <v>649</v>
      </c>
      <c r="AL25" s="301" t="s">
        <v>659</v>
      </c>
      <c r="AM25" s="222"/>
      <c r="AN25" s="222" t="s">
        <v>549</v>
      </c>
      <c r="AO25" s="550"/>
      <c r="AP25" s="210"/>
      <c r="AQ25" s="210"/>
      <c r="AR25" s="210"/>
      <c r="AS25" s="210"/>
      <c r="AT25" s="210"/>
      <c r="AU25" s="210"/>
      <c r="AV25" s="210"/>
      <c r="AW25" s="210"/>
      <c r="AX25" s="210"/>
      <c r="AY25" s="210"/>
      <c r="AZ25" s="210"/>
      <c r="BA25" s="210"/>
      <c r="BB25" s="210"/>
      <c r="BC25" s="210"/>
      <c r="BD25" s="210"/>
      <c r="BE25" s="210"/>
      <c r="BF25" s="210"/>
      <c r="BG25" s="210"/>
      <c r="BH25" s="210"/>
      <c r="BI25" s="210"/>
      <c r="BJ25" s="210"/>
      <c r="BK25" s="210"/>
      <c r="BL25" s="210"/>
    </row>
    <row r="26" spans="1:64" ht="190.5" customHeight="1">
      <c r="A26" s="548">
        <v>11</v>
      </c>
      <c r="B26" s="548" t="s">
        <v>561</v>
      </c>
      <c r="C26" s="554" t="s">
        <v>612</v>
      </c>
      <c r="D26" s="578" t="s">
        <v>551</v>
      </c>
      <c r="E26" s="570" t="s">
        <v>660</v>
      </c>
      <c r="F26" s="570" t="s">
        <v>661</v>
      </c>
      <c r="G26" s="570" t="s">
        <v>662</v>
      </c>
      <c r="H26" s="220" t="s">
        <v>566</v>
      </c>
      <c r="I26" s="256">
        <v>36</v>
      </c>
      <c r="J26" s="223" t="str">
        <f t="shared" si="0"/>
        <v>Media</v>
      </c>
      <c r="K26" s="224">
        <f>IF(J26="","",IF(J26="Muy Baja",0.2,IF(J26="Baja",0.4,IF(J26="Media",0.6,IF(J26="Alta",0.8,IF(J26="Muy Alta",1, ))))))</f>
        <v>0.6</v>
      </c>
      <c r="L26" s="221" t="s">
        <v>626</v>
      </c>
      <c r="M26" s="225" t="str">
        <f>IF(NOT(ISERROR(MATCH(L26,'[1]Tabla Impacto'!$B$221:$B$223,0))),'[1]Tabla Impacto'!$F$223&amp;"Por favor no seleccionar los criterios de impacto(Afectación Económica o presupuestal y Pérdida Reputacional)",L26)</f>
        <v>El riesgo afecta la imagen de la entidad internamente, de conocimiento general nivel interno, de junta directiva y accionistas y/o de provedores</v>
      </c>
      <c r="N26" s="226" t="str">
        <f>IF(OR(L26='[1]Tabla Impacto'!$C$4,L26='[1]Tabla Impacto'!$D$4),"Leve",IF(OR(L26='[1]Tabla Impacto'!$C$5,L26='[1]Tabla Impacto'!$D$5),"Menor",IF(OR(L26='[1]Tabla Impacto'!$C$6,L26='[1]Tabla Impacto'!$D$6),"Moderado",IF(OR(L26='[1]Tabla Impacto'!$C$7,L26='[1]Tabla Impacto'!$D$7),"Mayor",IF(OR(L26='[1]Tabla Impacto'!$C$8,L26='[1]Tabla Impacto'!$D$8),"Catastrófico","")))))</f>
        <v>Menor</v>
      </c>
      <c r="O26" s="224">
        <f t="shared" si="2"/>
        <v>0.4</v>
      </c>
      <c r="P26" s="227" t="str">
        <f t="shared" si="3"/>
        <v>Moderado</v>
      </c>
      <c r="Q26" s="222">
        <v>1</v>
      </c>
      <c r="R26" s="221" t="s">
        <v>663</v>
      </c>
      <c r="S26" s="295" t="str">
        <f t="shared" si="4"/>
        <v>Probabilidad</v>
      </c>
      <c r="T26" s="229" t="s">
        <v>538</v>
      </c>
      <c r="U26" s="229" t="s">
        <v>569</v>
      </c>
      <c r="V26" s="230" t="str">
        <f t="shared" si="5"/>
        <v>40%</v>
      </c>
      <c r="W26" s="229" t="s">
        <v>540</v>
      </c>
      <c r="X26" s="229" t="s">
        <v>541</v>
      </c>
      <c r="Y26" s="229" t="s">
        <v>542</v>
      </c>
      <c r="Z26" s="231">
        <f t="shared" si="6"/>
        <v>0.36</v>
      </c>
      <c r="AA26" s="232" t="str">
        <f t="shared" si="7"/>
        <v>Baja</v>
      </c>
      <c r="AB26" s="230">
        <f t="shared" si="8"/>
        <v>0.36</v>
      </c>
      <c r="AC26" s="232" t="str">
        <f t="shared" si="9"/>
        <v>Menor</v>
      </c>
      <c r="AD26" s="230">
        <f t="shared" si="10"/>
        <v>0.4</v>
      </c>
      <c r="AE26" s="233" t="str">
        <f t="shared" si="11"/>
        <v>Moderado</v>
      </c>
      <c r="AF26" s="229" t="s">
        <v>543</v>
      </c>
      <c r="AG26" s="221" t="s">
        <v>664</v>
      </c>
      <c r="AH26" s="256" t="s">
        <v>619</v>
      </c>
      <c r="AI26" s="257">
        <v>43521</v>
      </c>
      <c r="AJ26" s="297">
        <v>44418</v>
      </c>
      <c r="AK26" s="581" t="s">
        <v>665</v>
      </c>
      <c r="AL26" s="302" t="s">
        <v>666</v>
      </c>
      <c r="AM26" s="222"/>
      <c r="AN26" s="222" t="s">
        <v>549</v>
      </c>
      <c r="AO26" s="598" t="s">
        <v>1522</v>
      </c>
      <c r="AP26" s="210"/>
      <c r="AQ26" s="210"/>
      <c r="AR26" s="210"/>
      <c r="AS26" s="210"/>
      <c r="AT26" s="210"/>
      <c r="AU26" s="210"/>
      <c r="AV26" s="210"/>
      <c r="AW26" s="210"/>
      <c r="AX26" s="210"/>
      <c r="AY26" s="210"/>
      <c r="AZ26" s="210"/>
      <c r="BA26" s="210"/>
      <c r="BB26" s="210"/>
      <c r="BC26" s="210"/>
      <c r="BD26" s="210"/>
      <c r="BE26" s="210"/>
      <c r="BF26" s="210"/>
      <c r="BG26" s="210"/>
      <c r="BH26" s="210"/>
      <c r="BI26" s="210"/>
      <c r="BJ26" s="210"/>
      <c r="BK26" s="210"/>
      <c r="BL26" s="210"/>
    </row>
    <row r="27" spans="1:64" ht="83.25" customHeight="1">
      <c r="A27" s="549"/>
      <c r="B27" s="549"/>
      <c r="C27" s="549"/>
      <c r="D27" s="549"/>
      <c r="E27" s="549"/>
      <c r="F27" s="549"/>
      <c r="G27" s="549"/>
      <c r="H27" s="220" t="s">
        <v>566</v>
      </c>
      <c r="I27" s="256">
        <v>36</v>
      </c>
      <c r="J27" s="223" t="str">
        <f t="shared" si="0"/>
        <v>Media</v>
      </c>
      <c r="K27" s="224">
        <v>0.36</v>
      </c>
      <c r="L27" s="221" t="s">
        <v>626</v>
      </c>
      <c r="M27" s="225"/>
      <c r="N27" s="226" t="str">
        <f>IF(OR(L27='[1]Tabla Impacto'!$C$4,L27='[1]Tabla Impacto'!$D$4),"Leve",IF(OR(L27='[1]Tabla Impacto'!$C$5,L27='[1]Tabla Impacto'!$D$5),"Menor",IF(OR(L27='[1]Tabla Impacto'!$C$6,L27='[1]Tabla Impacto'!$D$6),"Moderado",IF(OR(L27='[1]Tabla Impacto'!$C$7,L27='[1]Tabla Impacto'!$D$7),"Mayor",IF(OR(L27='[1]Tabla Impacto'!$C$8,L27='[1]Tabla Impacto'!$D$8),"Catastrófico","")))))</f>
        <v>Menor</v>
      </c>
      <c r="O27" s="224">
        <f t="shared" si="2"/>
        <v>0.4</v>
      </c>
      <c r="P27" s="227" t="str">
        <f t="shared" si="3"/>
        <v>Moderado</v>
      </c>
      <c r="Q27" s="222">
        <v>2</v>
      </c>
      <c r="R27" s="221" t="s">
        <v>667</v>
      </c>
      <c r="S27" s="295" t="str">
        <f t="shared" si="4"/>
        <v>Probabilidad</v>
      </c>
      <c r="T27" s="229" t="s">
        <v>538</v>
      </c>
      <c r="U27" s="229" t="s">
        <v>569</v>
      </c>
      <c r="V27" s="230" t="str">
        <f t="shared" si="5"/>
        <v>40%</v>
      </c>
      <c r="W27" s="229" t="s">
        <v>540</v>
      </c>
      <c r="X27" s="229" t="s">
        <v>541</v>
      </c>
      <c r="Y27" s="229" t="s">
        <v>542</v>
      </c>
      <c r="Z27" s="231">
        <f t="shared" si="6"/>
        <v>0.216</v>
      </c>
      <c r="AA27" s="232" t="str">
        <f t="shared" si="7"/>
        <v>Baja</v>
      </c>
      <c r="AB27" s="230">
        <f t="shared" si="8"/>
        <v>0.216</v>
      </c>
      <c r="AC27" s="232" t="str">
        <f t="shared" si="9"/>
        <v>Menor</v>
      </c>
      <c r="AD27" s="230">
        <f t="shared" si="10"/>
        <v>0.4</v>
      </c>
      <c r="AE27" s="233" t="str">
        <f t="shared" si="11"/>
        <v>Moderado</v>
      </c>
      <c r="AF27" s="229" t="s">
        <v>543</v>
      </c>
      <c r="AG27" s="221" t="s">
        <v>668</v>
      </c>
      <c r="AH27" s="256" t="s">
        <v>619</v>
      </c>
      <c r="AI27" s="257">
        <v>43521</v>
      </c>
      <c r="AJ27" s="297">
        <v>44418</v>
      </c>
      <c r="AK27" s="550"/>
      <c r="AL27" s="303" t="s">
        <v>669</v>
      </c>
      <c r="AM27" s="222"/>
      <c r="AN27" s="222" t="s">
        <v>549</v>
      </c>
      <c r="AO27" s="549"/>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row>
    <row r="28" spans="1:64" ht="71.25" customHeight="1">
      <c r="A28" s="550"/>
      <c r="B28" s="550"/>
      <c r="C28" s="550"/>
      <c r="D28" s="550"/>
      <c r="E28" s="550"/>
      <c r="F28" s="550"/>
      <c r="G28" s="550"/>
      <c r="H28" s="220" t="s">
        <v>566</v>
      </c>
      <c r="I28" s="256">
        <v>36</v>
      </c>
      <c r="J28" s="223" t="str">
        <f t="shared" si="0"/>
        <v>Media</v>
      </c>
      <c r="K28" s="224">
        <v>0.22</v>
      </c>
      <c r="L28" s="221" t="s">
        <v>626</v>
      </c>
      <c r="M28" s="225"/>
      <c r="N28" s="226" t="str">
        <f>IF(OR(L28='[1]Tabla Impacto'!$C$4,L28='[1]Tabla Impacto'!$D$4),"Leve",IF(OR(L28='[1]Tabla Impacto'!$C$5,L28='[1]Tabla Impacto'!$D$5),"Menor",IF(OR(L28='[1]Tabla Impacto'!$C$6,L28='[1]Tabla Impacto'!$D$6),"Moderado",IF(OR(L28='[1]Tabla Impacto'!$C$7,L28='[1]Tabla Impacto'!$D$7),"Mayor",IF(OR(L28='[1]Tabla Impacto'!$C$8,L28='[1]Tabla Impacto'!$D$8),"Catastrófico","")))))</f>
        <v>Menor</v>
      </c>
      <c r="O28" s="224">
        <f t="shared" si="2"/>
        <v>0.4</v>
      </c>
      <c r="P28" s="227" t="str">
        <f t="shared" si="3"/>
        <v>Moderado</v>
      </c>
      <c r="Q28" s="222">
        <v>3</v>
      </c>
      <c r="R28" s="221" t="s">
        <v>670</v>
      </c>
      <c r="S28" s="295" t="str">
        <f t="shared" si="4"/>
        <v>Probabilidad</v>
      </c>
      <c r="T28" s="229" t="s">
        <v>538</v>
      </c>
      <c r="U28" s="229" t="s">
        <v>569</v>
      </c>
      <c r="V28" s="230" t="str">
        <f t="shared" si="5"/>
        <v>40%</v>
      </c>
      <c r="W28" s="229" t="s">
        <v>540</v>
      </c>
      <c r="X28" s="229" t="s">
        <v>541</v>
      </c>
      <c r="Y28" s="229" t="s">
        <v>542</v>
      </c>
      <c r="Z28" s="231">
        <f t="shared" si="6"/>
        <v>0.13200000000000001</v>
      </c>
      <c r="AA28" s="232" t="str">
        <f t="shared" si="7"/>
        <v>Muy Baja</v>
      </c>
      <c r="AB28" s="230">
        <f t="shared" si="8"/>
        <v>0.13200000000000001</v>
      </c>
      <c r="AC28" s="232" t="str">
        <f t="shared" si="9"/>
        <v>Menor</v>
      </c>
      <c r="AD28" s="230">
        <f t="shared" si="10"/>
        <v>0.4</v>
      </c>
      <c r="AE28" s="233" t="str">
        <f t="shared" si="11"/>
        <v>Bajo</v>
      </c>
      <c r="AF28" s="229" t="s">
        <v>543</v>
      </c>
      <c r="AG28" s="221" t="s">
        <v>671</v>
      </c>
      <c r="AH28" s="256" t="s">
        <v>619</v>
      </c>
      <c r="AI28" s="257">
        <v>43521</v>
      </c>
      <c r="AJ28" s="297">
        <v>44418</v>
      </c>
      <c r="AK28" s="221" t="s">
        <v>672</v>
      </c>
      <c r="AL28" s="303" t="s">
        <v>673</v>
      </c>
      <c r="AM28" s="222"/>
      <c r="AN28" s="222" t="s">
        <v>549</v>
      </c>
      <c r="AO28" s="55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row>
    <row r="29" spans="1:64" ht="133.5" customHeight="1">
      <c r="A29" s="548">
        <v>12</v>
      </c>
      <c r="B29" s="609" t="s">
        <v>529</v>
      </c>
      <c r="C29" s="614" t="s">
        <v>674</v>
      </c>
      <c r="D29" s="569" t="s">
        <v>531</v>
      </c>
      <c r="E29" s="570" t="s">
        <v>675</v>
      </c>
      <c r="F29" s="570" t="s">
        <v>676</v>
      </c>
      <c r="G29" s="570" t="s">
        <v>677</v>
      </c>
      <c r="H29" s="304" t="s">
        <v>535</v>
      </c>
      <c r="I29" s="305">
        <v>4000</v>
      </c>
      <c r="J29" s="306" t="str">
        <f t="shared" si="0"/>
        <v>Alta</v>
      </c>
      <c r="K29" s="307">
        <f>IF(J29="","",IF(J29="Muy Baja",0.2,IF(J29="Baja",0.4,IF(J29="Media",0.6,IF(J29="Alta",0.8,IF(J29="Muy Alta",1, ))))))</f>
        <v>0.8</v>
      </c>
      <c r="L29" s="304" t="s">
        <v>536</v>
      </c>
      <c r="M29" s="308" t="str">
        <f>IF(NOT(ISERROR(MATCH(L29,'[1]Tabla Impacto'!$B$221:$B$223,0))),'[1]Tabla Impacto'!$F$223&amp;"Por favor no seleccionar los criterios de impacto(Afectación Económica o presupuestal y Pérdida Reputacional)",L29)</f>
        <v>Entre 10 y 50 SMLMV</v>
      </c>
      <c r="N29" s="309" t="str">
        <f>IF(OR(L29='[1]Tabla Impacto'!$C$4,L29='[1]Tabla Impacto'!$D$4),"Leve",IF(OR(L29='[1]Tabla Impacto'!$C$5,L29='[1]Tabla Impacto'!$D$5),"Menor",IF(OR(L29='[1]Tabla Impacto'!$C$6,L29='[1]Tabla Impacto'!$D$6),"Moderado",IF(OR(L29='[1]Tabla Impacto'!$C$7,L29='[1]Tabla Impacto'!$D$7),"Mayor",IF(OR(L29='[1]Tabla Impacto'!$C$8,L29='[1]Tabla Impacto'!$D$8),"Catastrófico","")))))</f>
        <v>Menor</v>
      </c>
      <c r="O29" s="307">
        <f t="shared" si="2"/>
        <v>0.4</v>
      </c>
      <c r="P29" s="310" t="str">
        <f t="shared" si="3"/>
        <v>Moderado</v>
      </c>
      <c r="Q29" s="222">
        <v>1</v>
      </c>
      <c r="R29" s="221" t="s">
        <v>678</v>
      </c>
      <c r="S29" s="295" t="str">
        <f t="shared" si="4"/>
        <v>Probabilidad</v>
      </c>
      <c r="T29" s="229" t="s">
        <v>538</v>
      </c>
      <c r="U29" s="229" t="s">
        <v>569</v>
      </c>
      <c r="V29" s="230" t="str">
        <f t="shared" si="5"/>
        <v>40%</v>
      </c>
      <c r="W29" s="229" t="s">
        <v>540</v>
      </c>
      <c r="X29" s="229" t="s">
        <v>541</v>
      </c>
      <c r="Y29" s="229" t="s">
        <v>542</v>
      </c>
      <c r="Z29" s="231">
        <f t="shared" si="6"/>
        <v>0.48</v>
      </c>
      <c r="AA29" s="232" t="str">
        <f t="shared" si="7"/>
        <v>Media</v>
      </c>
      <c r="AB29" s="230">
        <f t="shared" si="8"/>
        <v>0.48</v>
      </c>
      <c r="AC29" s="232" t="str">
        <f t="shared" si="9"/>
        <v>Menor</v>
      </c>
      <c r="AD29" s="230">
        <f t="shared" si="10"/>
        <v>0.4</v>
      </c>
      <c r="AE29" s="233" t="str">
        <f t="shared" si="11"/>
        <v>Moderado</v>
      </c>
      <c r="AF29" s="229" t="s">
        <v>543</v>
      </c>
      <c r="AG29" s="570" t="s">
        <v>679</v>
      </c>
      <c r="AH29" s="256" t="s">
        <v>680</v>
      </c>
      <c r="AI29" s="220" t="s">
        <v>681</v>
      </c>
      <c r="AJ29" s="297">
        <v>44422</v>
      </c>
      <c r="AK29" s="570" t="s">
        <v>682</v>
      </c>
      <c r="AL29" s="556" t="s">
        <v>683</v>
      </c>
      <c r="AM29" s="222"/>
      <c r="AN29" s="615" t="s">
        <v>549</v>
      </c>
      <c r="AO29" s="235" t="s">
        <v>684</v>
      </c>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row>
    <row r="30" spans="1:64" ht="96" customHeight="1">
      <c r="A30" s="550"/>
      <c r="B30" s="550"/>
      <c r="C30" s="550"/>
      <c r="D30" s="550"/>
      <c r="E30" s="550"/>
      <c r="F30" s="550"/>
      <c r="G30" s="550"/>
      <c r="H30" s="304" t="s">
        <v>535</v>
      </c>
      <c r="I30" s="305">
        <v>4000</v>
      </c>
      <c r="J30" s="306" t="str">
        <f t="shared" si="0"/>
        <v>Alta</v>
      </c>
      <c r="K30" s="307">
        <v>0.48</v>
      </c>
      <c r="L30" s="304" t="s">
        <v>536</v>
      </c>
      <c r="M30" s="308" t="str">
        <f>IF(NOT(ISERROR(MATCH(L30,'[1]Tabla Impacto'!$B$221:$B$223,0))),'[1]Tabla Impacto'!$F$223&amp;"Por favor no seleccionar los criterios de impacto(Afectación Económica o presupuestal y Pérdida Reputacional)",L30)</f>
        <v>Entre 10 y 50 SMLMV</v>
      </c>
      <c r="N30" s="309" t="str">
        <f>IF(OR(L30='[1]Tabla Impacto'!$C$4,L30='[1]Tabla Impacto'!$D$4),"Leve",IF(OR(L30='[1]Tabla Impacto'!$C$5,L30='[1]Tabla Impacto'!$D$5),"Menor",IF(OR(L30='[1]Tabla Impacto'!$C$6,L30='[1]Tabla Impacto'!$D$6),"Moderado",IF(OR(L30='[1]Tabla Impacto'!$C$7,L30='[1]Tabla Impacto'!$D$7),"Mayor",IF(OR(L30='[1]Tabla Impacto'!$C$8,L30='[1]Tabla Impacto'!$D$8),"Catastrófico","")))))</f>
        <v>Menor</v>
      </c>
      <c r="O30" s="307">
        <f t="shared" si="2"/>
        <v>0.4</v>
      </c>
      <c r="P30" s="310" t="str">
        <f t="shared" si="3"/>
        <v>Moderado</v>
      </c>
      <c r="Q30" s="222">
        <v>2</v>
      </c>
      <c r="R30" s="221" t="s">
        <v>685</v>
      </c>
      <c r="S30" s="295" t="str">
        <f t="shared" si="4"/>
        <v>Probabilidad</v>
      </c>
      <c r="T30" s="229" t="s">
        <v>538</v>
      </c>
      <c r="U30" s="229" t="s">
        <v>569</v>
      </c>
      <c r="V30" s="230" t="str">
        <f t="shared" si="5"/>
        <v>40%</v>
      </c>
      <c r="W30" s="229" t="s">
        <v>686</v>
      </c>
      <c r="X30" s="229" t="s">
        <v>541</v>
      </c>
      <c r="Y30" s="229" t="s">
        <v>542</v>
      </c>
      <c r="Z30" s="231">
        <f t="shared" si="6"/>
        <v>0.28799999999999998</v>
      </c>
      <c r="AA30" s="232" t="str">
        <f t="shared" si="7"/>
        <v>Baja</v>
      </c>
      <c r="AB30" s="230">
        <f t="shared" si="8"/>
        <v>0.28799999999999998</v>
      </c>
      <c r="AC30" s="232" t="str">
        <f t="shared" si="9"/>
        <v>Menor</v>
      </c>
      <c r="AD30" s="230">
        <f t="shared" si="10"/>
        <v>0.4</v>
      </c>
      <c r="AE30" s="233" t="str">
        <f t="shared" si="11"/>
        <v>Moderado</v>
      </c>
      <c r="AF30" s="229" t="s">
        <v>543</v>
      </c>
      <c r="AG30" s="550"/>
      <c r="AH30" s="256" t="s">
        <v>680</v>
      </c>
      <c r="AI30" s="220" t="s">
        <v>681</v>
      </c>
      <c r="AJ30" s="297">
        <v>44422</v>
      </c>
      <c r="AK30" s="550"/>
      <c r="AL30" s="550"/>
      <c r="AM30" s="222"/>
      <c r="AN30" s="550"/>
      <c r="AO30" s="235" t="s">
        <v>687</v>
      </c>
      <c r="AP30" s="210"/>
      <c r="AQ30" s="210"/>
      <c r="AR30" s="210"/>
      <c r="AS30" s="210"/>
      <c r="AT30" s="210"/>
      <c r="AU30" s="210"/>
      <c r="AV30" s="210"/>
      <c r="AW30" s="210"/>
      <c r="AX30" s="210"/>
      <c r="AY30" s="210"/>
      <c r="AZ30" s="210"/>
      <c r="BA30" s="210"/>
      <c r="BB30" s="210"/>
      <c r="BC30" s="210"/>
      <c r="BD30" s="210"/>
      <c r="BE30" s="210"/>
      <c r="BF30" s="210"/>
      <c r="BG30" s="210"/>
      <c r="BH30" s="210"/>
      <c r="BI30" s="210"/>
      <c r="BJ30" s="210"/>
      <c r="BK30" s="210"/>
      <c r="BL30" s="210"/>
    </row>
    <row r="31" spans="1:64" ht="160.5" customHeight="1">
      <c r="A31" s="217">
        <v>13</v>
      </c>
      <c r="B31" s="217" t="s">
        <v>604</v>
      </c>
      <c r="C31" s="218" t="s">
        <v>674</v>
      </c>
      <c r="D31" s="256" t="s">
        <v>551</v>
      </c>
      <c r="E31" s="220" t="s">
        <v>688</v>
      </c>
      <c r="F31" s="220" t="s">
        <v>689</v>
      </c>
      <c r="G31" s="221" t="s">
        <v>690</v>
      </c>
      <c r="H31" s="221" t="s">
        <v>608</v>
      </c>
      <c r="I31" s="222">
        <v>1</v>
      </c>
      <c r="J31" s="223" t="str">
        <f t="shared" si="0"/>
        <v>Muy Baja</v>
      </c>
      <c r="K31" s="224">
        <f t="shared" ref="K31:K39" si="13">IF(J31="","",IF(J31="Muy Baja",0.2,IF(J31="Baja",0.4,IF(J31="Media",0.6,IF(J31="Alta",0.8,IF(J31="Muy Alta",1, ))))))</f>
        <v>0.2</v>
      </c>
      <c r="L31" s="294"/>
      <c r="M31" s="308">
        <f>IF(NOT(ISERROR(MATCH(L31,'[1]Tabla Impacto'!$B$221:$B$223,0))),'[1]Tabla Impacto'!$F$223&amp;"Por favor no seleccionar los criterios de impacto(Afectación Económica o presupuestal y Pérdida Reputacional)",L31)</f>
        <v>0</v>
      </c>
      <c r="N31" s="226" t="s">
        <v>482</v>
      </c>
      <c r="O31" s="224">
        <f t="shared" si="2"/>
        <v>0.8</v>
      </c>
      <c r="P31" s="227" t="str">
        <f t="shared" si="3"/>
        <v>Alto</v>
      </c>
      <c r="Q31" s="222">
        <v>1</v>
      </c>
      <c r="R31" s="221" t="s">
        <v>691</v>
      </c>
      <c r="S31" s="295" t="str">
        <f t="shared" si="4"/>
        <v>Probabilidad</v>
      </c>
      <c r="T31" s="229" t="s">
        <v>538</v>
      </c>
      <c r="U31" s="229" t="s">
        <v>569</v>
      </c>
      <c r="V31" s="230" t="str">
        <f t="shared" si="5"/>
        <v>40%</v>
      </c>
      <c r="W31" s="229" t="s">
        <v>540</v>
      </c>
      <c r="X31" s="229" t="s">
        <v>541</v>
      </c>
      <c r="Y31" s="229" t="s">
        <v>542</v>
      </c>
      <c r="Z31" s="231">
        <f t="shared" si="6"/>
        <v>0.12</v>
      </c>
      <c r="AA31" s="232" t="str">
        <f t="shared" si="7"/>
        <v>Muy Baja</v>
      </c>
      <c r="AB31" s="230">
        <f t="shared" si="8"/>
        <v>0.12</v>
      </c>
      <c r="AC31" s="232" t="str">
        <f t="shared" si="9"/>
        <v>Mayor</v>
      </c>
      <c r="AD31" s="230">
        <f t="shared" si="10"/>
        <v>0.8</v>
      </c>
      <c r="AE31" s="233" t="str">
        <f t="shared" si="11"/>
        <v>Alto</v>
      </c>
      <c r="AF31" s="229" t="s">
        <v>543</v>
      </c>
      <c r="AG31" s="220" t="s">
        <v>692</v>
      </c>
      <c r="AH31" s="256" t="s">
        <v>680</v>
      </c>
      <c r="AI31" s="220" t="s">
        <v>681</v>
      </c>
      <c r="AJ31" s="297">
        <v>44422</v>
      </c>
      <c r="AK31" s="220" t="s">
        <v>682</v>
      </c>
      <c r="AL31" s="221" t="s">
        <v>693</v>
      </c>
      <c r="AM31" s="219"/>
      <c r="AN31" s="222" t="s">
        <v>549</v>
      </c>
      <c r="AO31" s="235" t="s">
        <v>694</v>
      </c>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row>
    <row r="32" spans="1:64" ht="136.5" customHeight="1">
      <c r="A32" s="217">
        <v>14</v>
      </c>
      <c r="B32" s="311" t="s">
        <v>529</v>
      </c>
      <c r="C32" s="312" t="s">
        <v>674</v>
      </c>
      <c r="D32" s="256" t="s">
        <v>551</v>
      </c>
      <c r="E32" s="220" t="s">
        <v>695</v>
      </c>
      <c r="F32" s="220" t="s">
        <v>696</v>
      </c>
      <c r="G32" s="220" t="s">
        <v>697</v>
      </c>
      <c r="H32" s="221" t="s">
        <v>535</v>
      </c>
      <c r="I32" s="222">
        <v>84</v>
      </c>
      <c r="J32" s="223" t="str">
        <f t="shared" si="0"/>
        <v>Media</v>
      </c>
      <c r="K32" s="224">
        <f t="shared" si="13"/>
        <v>0.6</v>
      </c>
      <c r="L32" s="221" t="s">
        <v>584</v>
      </c>
      <c r="M32" s="225" t="str">
        <f>IF(NOT(ISERROR(MATCH(L32,'[1]Tabla Impacto'!$B$221:$B$223,0))),'[1]Tabla Impacto'!$F$223&amp;"Por favor no seleccionar los criterios de impacto(Afectación Económica o presupuestal y Pérdida Reputacional)",L32)</f>
        <v>El riesgo afecta la imagen de la entidad con algunos usuarios de relevancia frente al logro de los objetivos</v>
      </c>
      <c r="N32" s="226" t="str">
        <f>IF(OR(L32='[1]Tabla Impacto'!$C$4,L32='[1]Tabla Impacto'!$D$4),"Leve",IF(OR(L32='[1]Tabla Impacto'!$C$5,L32='[1]Tabla Impacto'!$D$5),"Menor",IF(OR(L32='[1]Tabla Impacto'!$C$6,L32='[1]Tabla Impacto'!$D$6),"Moderado",IF(OR(L32='[1]Tabla Impacto'!$C$7,L32='[1]Tabla Impacto'!$D$7),"Mayor",IF(OR(L32='[1]Tabla Impacto'!$C$8,L32='[1]Tabla Impacto'!$D$8),"Catastrófico","")))))</f>
        <v>Moderado</v>
      </c>
      <c r="O32" s="224">
        <f t="shared" si="2"/>
        <v>0.6</v>
      </c>
      <c r="P32" s="227" t="str">
        <f t="shared" si="3"/>
        <v>Moderado</v>
      </c>
      <c r="Q32" s="222">
        <v>1</v>
      </c>
      <c r="R32" s="221" t="s">
        <v>698</v>
      </c>
      <c r="S32" s="295" t="str">
        <f t="shared" si="4"/>
        <v>Probabilidad</v>
      </c>
      <c r="T32" s="229" t="s">
        <v>538</v>
      </c>
      <c r="U32" s="229" t="s">
        <v>569</v>
      </c>
      <c r="V32" s="230" t="str">
        <f t="shared" si="5"/>
        <v>40%</v>
      </c>
      <c r="W32" s="229" t="s">
        <v>540</v>
      </c>
      <c r="X32" s="229" t="s">
        <v>541</v>
      </c>
      <c r="Y32" s="229" t="s">
        <v>542</v>
      </c>
      <c r="Z32" s="231">
        <f t="shared" si="6"/>
        <v>0.36</v>
      </c>
      <c r="AA32" s="232" t="str">
        <f t="shared" si="7"/>
        <v>Baja</v>
      </c>
      <c r="AB32" s="230">
        <f t="shared" si="8"/>
        <v>0.36</v>
      </c>
      <c r="AC32" s="232" t="str">
        <f t="shared" si="9"/>
        <v>Moderado</v>
      </c>
      <c r="AD32" s="230">
        <f t="shared" si="10"/>
        <v>0.6</v>
      </c>
      <c r="AE32" s="233" t="str">
        <f t="shared" si="11"/>
        <v>Moderado</v>
      </c>
      <c r="AF32" s="229" t="s">
        <v>543</v>
      </c>
      <c r="AG32" s="220" t="s">
        <v>699</v>
      </c>
      <c r="AH32" s="256" t="s">
        <v>700</v>
      </c>
      <c r="AI32" s="220" t="s">
        <v>681</v>
      </c>
      <c r="AJ32" s="297">
        <v>44422</v>
      </c>
      <c r="AK32" s="220" t="s">
        <v>701</v>
      </c>
      <c r="AL32" s="221" t="s">
        <v>702</v>
      </c>
      <c r="AM32" s="222"/>
      <c r="AN32" s="222" t="s">
        <v>549</v>
      </c>
      <c r="AO32" s="235" t="s">
        <v>703</v>
      </c>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row>
    <row r="33" spans="1:64" ht="146.25" customHeight="1">
      <c r="A33" s="217">
        <v>15</v>
      </c>
      <c r="B33" s="311" t="s">
        <v>704</v>
      </c>
      <c r="C33" s="312" t="s">
        <v>674</v>
      </c>
      <c r="D33" s="256" t="s">
        <v>551</v>
      </c>
      <c r="E33" s="220" t="s">
        <v>705</v>
      </c>
      <c r="F33" s="220" t="s">
        <v>705</v>
      </c>
      <c r="G33" s="220" t="s">
        <v>706</v>
      </c>
      <c r="H33" s="221" t="s">
        <v>535</v>
      </c>
      <c r="I33" s="222">
        <v>12</v>
      </c>
      <c r="J33" s="223" t="str">
        <f t="shared" si="0"/>
        <v>Baja</v>
      </c>
      <c r="K33" s="224">
        <f t="shared" si="13"/>
        <v>0.4</v>
      </c>
      <c r="L33" s="221" t="s">
        <v>584</v>
      </c>
      <c r="M33" s="225" t="str">
        <f>IF(NOT(ISERROR(MATCH(L33,'[1]Tabla Impacto'!$B$221:$B$223,0))),'[1]Tabla Impacto'!$F$223&amp;"Por favor no seleccionar los criterios de impacto(Afectación Económica o presupuestal y Pérdida Reputacional)",L33)</f>
        <v>El riesgo afecta la imagen de la entidad con algunos usuarios de relevancia frente al logro de los objetivos</v>
      </c>
      <c r="N33" s="226" t="str">
        <f>IF(OR(L33='[1]Tabla Impacto'!$C$4,L33='[1]Tabla Impacto'!$D$4),"Leve",IF(OR(L33='[1]Tabla Impacto'!$C$5,L33='[1]Tabla Impacto'!$D$5),"Menor",IF(OR(L33='[1]Tabla Impacto'!$C$6,L33='[1]Tabla Impacto'!$D$6),"Moderado",IF(OR(L33='[1]Tabla Impacto'!$C$7,L33='[1]Tabla Impacto'!$D$7),"Mayor",IF(OR(L33='[1]Tabla Impacto'!$C$8,L33='[1]Tabla Impacto'!$D$8),"Catastrófico","")))))</f>
        <v>Moderado</v>
      </c>
      <c r="O33" s="224">
        <f t="shared" si="2"/>
        <v>0.6</v>
      </c>
      <c r="P33" s="227" t="str">
        <f t="shared" si="3"/>
        <v>Moderado</v>
      </c>
      <c r="Q33" s="222">
        <v>1</v>
      </c>
      <c r="R33" s="220" t="s">
        <v>707</v>
      </c>
      <c r="S33" s="295" t="str">
        <f t="shared" si="4"/>
        <v>Probabilidad</v>
      </c>
      <c r="T33" s="229" t="s">
        <v>538</v>
      </c>
      <c r="U33" s="229" t="s">
        <v>569</v>
      </c>
      <c r="V33" s="230" t="str">
        <f t="shared" si="5"/>
        <v>40%</v>
      </c>
      <c r="W33" s="229" t="s">
        <v>540</v>
      </c>
      <c r="X33" s="229" t="s">
        <v>541</v>
      </c>
      <c r="Y33" s="229" t="s">
        <v>542</v>
      </c>
      <c r="Z33" s="231">
        <f t="shared" si="6"/>
        <v>0.24</v>
      </c>
      <c r="AA33" s="232" t="str">
        <f t="shared" si="7"/>
        <v>Baja</v>
      </c>
      <c r="AB33" s="230">
        <f t="shared" si="8"/>
        <v>0.24</v>
      </c>
      <c r="AC33" s="232" t="str">
        <f t="shared" si="9"/>
        <v>Moderado</v>
      </c>
      <c r="AD33" s="230">
        <f t="shared" si="10"/>
        <v>0.6</v>
      </c>
      <c r="AE33" s="233" t="str">
        <f t="shared" si="11"/>
        <v>Moderado</v>
      </c>
      <c r="AF33" s="229" t="s">
        <v>543</v>
      </c>
      <c r="AG33" s="220" t="s">
        <v>708</v>
      </c>
      <c r="AH33" s="256" t="s">
        <v>709</v>
      </c>
      <c r="AI33" s="220" t="s">
        <v>681</v>
      </c>
      <c r="AJ33" s="297">
        <v>44422</v>
      </c>
      <c r="AK33" s="220" t="s">
        <v>710</v>
      </c>
      <c r="AL33" s="221" t="s">
        <v>711</v>
      </c>
      <c r="AM33" s="222"/>
      <c r="AN33" s="222" t="s">
        <v>549</v>
      </c>
      <c r="AO33" s="235" t="s">
        <v>712</v>
      </c>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row>
    <row r="34" spans="1:64" ht="96.75" customHeight="1">
      <c r="A34" s="618">
        <v>16</v>
      </c>
      <c r="B34" s="619" t="s">
        <v>622</v>
      </c>
      <c r="C34" s="619" t="s">
        <v>674</v>
      </c>
      <c r="D34" s="620" t="s">
        <v>551</v>
      </c>
      <c r="E34" s="621" t="s">
        <v>713</v>
      </c>
      <c r="F34" s="621" t="s">
        <v>714</v>
      </c>
      <c r="G34" s="621" t="s">
        <v>715</v>
      </c>
      <c r="H34" s="313" t="s">
        <v>716</v>
      </c>
      <c r="I34" s="314">
        <v>4000</v>
      </c>
      <c r="J34" s="315" t="str">
        <f t="shared" si="0"/>
        <v>Alta</v>
      </c>
      <c r="K34" s="316">
        <f t="shared" si="13"/>
        <v>0.8</v>
      </c>
      <c r="L34" s="313" t="s">
        <v>584</v>
      </c>
      <c r="M34" s="622" t="str">
        <f>IF(NOT(ISERROR(MATCH(L34,'[1]Tabla Impacto'!$B$221:$B$223,0))),'[1]Tabla Impacto'!$F$223&amp;"Por favor no seleccionar los criterios de impacto(Afectación Económica o presupuestal y Pérdida Reputacional)",L34)</f>
        <v>El riesgo afecta la imagen de la entidad con algunos usuarios de relevancia frente al logro de los objetivos</v>
      </c>
      <c r="N34" s="317" t="str">
        <f>IF(OR(L34='[1]Tabla Impacto'!$C$4,L34='[1]Tabla Impacto'!$D$4),"Leve",IF(OR(L34='[1]Tabla Impacto'!$C$5,L34='[1]Tabla Impacto'!$D$5),"Menor",IF(OR(L34='[1]Tabla Impacto'!$C$6,L34='[1]Tabla Impacto'!$D$6),"Moderado",IF(OR(L34='[1]Tabla Impacto'!$C$7,L34='[1]Tabla Impacto'!$D$7),"Mayor",IF(OR(L34='[1]Tabla Impacto'!$C$8,L34='[1]Tabla Impacto'!$D$8),"Catastrófico","")))))</f>
        <v>Moderado</v>
      </c>
      <c r="O34" s="316">
        <f t="shared" si="2"/>
        <v>0.6</v>
      </c>
      <c r="P34" s="318" t="str">
        <f t="shared" si="3"/>
        <v>Alto</v>
      </c>
      <c r="Q34" s="314">
        <v>1</v>
      </c>
      <c r="R34" s="319" t="s">
        <v>717</v>
      </c>
      <c r="S34" s="320" t="str">
        <f t="shared" si="4"/>
        <v>Probabilidad</v>
      </c>
      <c r="T34" s="321" t="s">
        <v>538</v>
      </c>
      <c r="U34" s="321" t="s">
        <v>569</v>
      </c>
      <c r="V34" s="322" t="str">
        <f t="shared" si="5"/>
        <v>40%</v>
      </c>
      <c r="W34" s="321" t="s">
        <v>540</v>
      </c>
      <c r="X34" s="321" t="s">
        <v>541</v>
      </c>
      <c r="Y34" s="321" t="s">
        <v>542</v>
      </c>
      <c r="Z34" s="323">
        <f t="shared" si="6"/>
        <v>0.48</v>
      </c>
      <c r="AA34" s="324" t="str">
        <f t="shared" si="7"/>
        <v>Media</v>
      </c>
      <c r="AB34" s="322">
        <f t="shared" si="8"/>
        <v>0.48</v>
      </c>
      <c r="AC34" s="324" t="str">
        <f t="shared" si="9"/>
        <v>Moderado</v>
      </c>
      <c r="AD34" s="322">
        <f t="shared" si="10"/>
        <v>0.6</v>
      </c>
      <c r="AE34" s="325" t="str">
        <f t="shared" si="11"/>
        <v>Moderado</v>
      </c>
      <c r="AF34" s="321" t="s">
        <v>543</v>
      </c>
      <c r="AG34" s="326" t="s">
        <v>718</v>
      </c>
      <c r="AH34" s="313" t="s">
        <v>700</v>
      </c>
      <c r="AI34" s="319" t="s">
        <v>681</v>
      </c>
      <c r="AJ34" s="327">
        <v>44305</v>
      </c>
      <c r="AK34" s="319" t="s">
        <v>719</v>
      </c>
      <c r="AL34" s="326"/>
      <c r="AM34" s="326"/>
      <c r="AN34" s="313" t="s">
        <v>559</v>
      </c>
      <c r="AO34" s="598" t="s">
        <v>720</v>
      </c>
      <c r="AP34" s="210"/>
      <c r="AQ34" s="210"/>
      <c r="AR34" s="210"/>
      <c r="AS34" s="210"/>
      <c r="AT34" s="210"/>
      <c r="AU34" s="210"/>
      <c r="AV34" s="210"/>
      <c r="AW34" s="210"/>
      <c r="AX34" s="210"/>
      <c r="AY34" s="210"/>
      <c r="AZ34" s="210"/>
      <c r="BA34" s="210"/>
      <c r="BB34" s="210"/>
      <c r="BC34" s="210"/>
      <c r="BD34" s="210"/>
      <c r="BE34" s="210"/>
      <c r="BF34" s="210"/>
      <c r="BG34" s="210"/>
      <c r="BH34" s="210"/>
      <c r="BI34" s="210"/>
      <c r="BJ34" s="210"/>
      <c r="BK34" s="210"/>
      <c r="BL34" s="210"/>
    </row>
    <row r="35" spans="1:64" ht="93" customHeight="1">
      <c r="A35" s="550"/>
      <c r="B35" s="550"/>
      <c r="C35" s="550"/>
      <c r="D35" s="550"/>
      <c r="E35" s="550"/>
      <c r="F35" s="550"/>
      <c r="G35" s="550"/>
      <c r="H35" s="313" t="s">
        <v>566</v>
      </c>
      <c r="I35" s="314">
        <v>4000</v>
      </c>
      <c r="J35" s="315" t="str">
        <f t="shared" si="0"/>
        <v>Alta</v>
      </c>
      <c r="K35" s="316">
        <f t="shared" si="13"/>
        <v>0.8</v>
      </c>
      <c r="L35" s="313" t="s">
        <v>584</v>
      </c>
      <c r="M35" s="550"/>
      <c r="N35" s="317" t="str">
        <f>IF(OR(L35='[1]Tabla Impacto'!$C$4,L35='[1]Tabla Impacto'!$D$4),"Leve",IF(OR(L35='[1]Tabla Impacto'!$C$5,L35='[1]Tabla Impacto'!$D$5),"Menor",IF(OR(L35='[1]Tabla Impacto'!$C$6,L35='[1]Tabla Impacto'!$D$6),"Moderado",IF(OR(L35='[1]Tabla Impacto'!$C$7,L35='[1]Tabla Impacto'!$D$7),"Mayor",IF(OR(L35='[1]Tabla Impacto'!$C$8,L35='[1]Tabla Impacto'!$D$8),"Catastrófico","")))))</f>
        <v>Moderado</v>
      </c>
      <c r="O35" s="316">
        <f t="shared" si="2"/>
        <v>0.6</v>
      </c>
      <c r="P35" s="318" t="str">
        <f t="shared" si="3"/>
        <v>Alto</v>
      </c>
      <c r="Q35" s="314">
        <v>2</v>
      </c>
      <c r="R35" s="319" t="s">
        <v>721</v>
      </c>
      <c r="S35" s="320" t="str">
        <f t="shared" si="4"/>
        <v>Probabilidad</v>
      </c>
      <c r="T35" s="321" t="s">
        <v>538</v>
      </c>
      <c r="U35" s="321" t="s">
        <v>569</v>
      </c>
      <c r="V35" s="322" t="str">
        <f t="shared" si="5"/>
        <v>40%</v>
      </c>
      <c r="W35" s="321" t="s">
        <v>686</v>
      </c>
      <c r="X35" s="321" t="s">
        <v>541</v>
      </c>
      <c r="Y35" s="321" t="s">
        <v>542</v>
      </c>
      <c r="Z35" s="323">
        <f t="shared" si="6"/>
        <v>0.48</v>
      </c>
      <c r="AA35" s="324" t="str">
        <f t="shared" si="7"/>
        <v>Media</v>
      </c>
      <c r="AB35" s="322">
        <f t="shared" si="8"/>
        <v>0.48</v>
      </c>
      <c r="AC35" s="324" t="str">
        <f t="shared" si="9"/>
        <v>Moderado</v>
      </c>
      <c r="AD35" s="322">
        <f t="shared" si="10"/>
        <v>0.6</v>
      </c>
      <c r="AE35" s="325" t="str">
        <f t="shared" si="11"/>
        <v>Moderado</v>
      </c>
      <c r="AF35" s="321" t="s">
        <v>543</v>
      </c>
      <c r="AG35" s="326" t="s">
        <v>722</v>
      </c>
      <c r="AH35" s="313" t="s">
        <v>709</v>
      </c>
      <c r="AI35" s="326" t="s">
        <v>681</v>
      </c>
      <c r="AJ35" s="327">
        <v>44305</v>
      </c>
      <c r="AK35" s="319" t="s">
        <v>723</v>
      </c>
      <c r="AL35" s="320"/>
      <c r="AM35" s="326"/>
      <c r="AN35" s="313" t="s">
        <v>559</v>
      </c>
      <c r="AO35" s="55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row>
    <row r="36" spans="1:64" ht="110.25" customHeight="1">
      <c r="A36" s="217">
        <v>17</v>
      </c>
      <c r="B36" s="217" t="s">
        <v>529</v>
      </c>
      <c r="C36" s="218" t="s">
        <v>674</v>
      </c>
      <c r="D36" s="219" t="s">
        <v>531</v>
      </c>
      <c r="E36" s="221" t="s">
        <v>724</v>
      </c>
      <c r="F36" s="221" t="s">
        <v>725</v>
      </c>
      <c r="G36" s="221" t="s">
        <v>726</v>
      </c>
      <c r="H36" s="219" t="s">
        <v>535</v>
      </c>
      <c r="I36" s="222">
        <v>12000</v>
      </c>
      <c r="J36" s="223" t="str">
        <f t="shared" si="0"/>
        <v>Muy Alta</v>
      </c>
      <c r="K36" s="224">
        <f t="shared" si="13"/>
        <v>1</v>
      </c>
      <c r="L36" s="219" t="s">
        <v>727</v>
      </c>
      <c r="M36" s="225" t="str">
        <f>IF(NOT(ISERROR(MATCH(L36,'[1]Tabla Impacto'!$B$221:$B$223,0))),'[1]Tabla Impacto'!$F$223&amp;"Por favor no seleccionar los criterios de impacto(Afectación Económica o presupuestal y Pérdida Reputacional)",L36)</f>
        <v>Afectación menor a 10 SMLMV</v>
      </c>
      <c r="N36" s="226" t="str">
        <f>IF(OR(L36='[1]Tabla Impacto'!$C$4,L36='[1]Tabla Impacto'!$D$4),"Leve",IF(OR(L36='[1]Tabla Impacto'!$C$5,L36='[1]Tabla Impacto'!$D$5),"Menor",IF(OR(L36='[1]Tabla Impacto'!$C$6,L36='[1]Tabla Impacto'!$D$6),"Moderado",IF(OR(L36='[1]Tabla Impacto'!$C$7,L36='[1]Tabla Impacto'!$D$7),"Mayor",IF(OR(L36='[1]Tabla Impacto'!$C$8,L36='[1]Tabla Impacto'!$D$8),"Catastrófico","")))))</f>
        <v>Leve</v>
      </c>
      <c r="O36" s="224">
        <f t="shared" si="2"/>
        <v>0.2</v>
      </c>
      <c r="P36" s="227" t="str">
        <f t="shared" si="3"/>
        <v>Alto</v>
      </c>
      <c r="Q36" s="222">
        <v>1</v>
      </c>
      <c r="R36" s="221" t="s">
        <v>728</v>
      </c>
      <c r="S36" s="295" t="str">
        <f t="shared" si="4"/>
        <v>Probabilidad</v>
      </c>
      <c r="T36" s="229" t="s">
        <v>538</v>
      </c>
      <c r="U36" s="229" t="s">
        <v>569</v>
      </c>
      <c r="V36" s="230" t="str">
        <f t="shared" si="5"/>
        <v>40%</v>
      </c>
      <c r="W36" s="229" t="s">
        <v>540</v>
      </c>
      <c r="X36" s="229" t="s">
        <v>541</v>
      </c>
      <c r="Y36" s="229" t="s">
        <v>542</v>
      </c>
      <c r="Z36" s="231">
        <f t="shared" si="6"/>
        <v>0.6</v>
      </c>
      <c r="AA36" s="232" t="str">
        <f t="shared" si="7"/>
        <v>Media</v>
      </c>
      <c r="AB36" s="230">
        <f t="shared" si="8"/>
        <v>0.6</v>
      </c>
      <c r="AC36" s="232" t="str">
        <f t="shared" si="9"/>
        <v>Leve</v>
      </c>
      <c r="AD36" s="230">
        <f t="shared" si="10"/>
        <v>0.2</v>
      </c>
      <c r="AE36" s="233" t="str">
        <f t="shared" si="11"/>
        <v>Moderado</v>
      </c>
      <c r="AF36" s="229" t="s">
        <v>543</v>
      </c>
      <c r="AG36" s="298" t="s">
        <v>729</v>
      </c>
      <c r="AH36" s="219" t="s">
        <v>730</v>
      </c>
      <c r="AI36" s="296">
        <v>44198</v>
      </c>
      <c r="AJ36" s="297">
        <v>44418</v>
      </c>
      <c r="AK36" s="220" t="s">
        <v>731</v>
      </c>
      <c r="AL36" s="221" t="s">
        <v>732</v>
      </c>
      <c r="AM36" s="222"/>
      <c r="AN36" s="222" t="s">
        <v>549</v>
      </c>
      <c r="AO36" s="235" t="s">
        <v>733</v>
      </c>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row>
    <row r="37" spans="1:64" ht="327" customHeight="1">
      <c r="A37" s="217">
        <v>18</v>
      </c>
      <c r="B37" s="217" t="s">
        <v>529</v>
      </c>
      <c r="C37" s="218" t="s">
        <v>674</v>
      </c>
      <c r="D37" s="219" t="s">
        <v>531</v>
      </c>
      <c r="E37" s="221" t="s">
        <v>734</v>
      </c>
      <c r="F37" s="221" t="s">
        <v>735</v>
      </c>
      <c r="G37" s="221" t="s">
        <v>736</v>
      </c>
      <c r="H37" s="219" t="s">
        <v>535</v>
      </c>
      <c r="I37" s="222">
        <v>96</v>
      </c>
      <c r="J37" s="223" t="str">
        <f t="shared" si="0"/>
        <v>Media</v>
      </c>
      <c r="K37" s="224">
        <f t="shared" si="13"/>
        <v>0.6</v>
      </c>
      <c r="L37" s="221" t="s">
        <v>727</v>
      </c>
      <c r="M37" s="225" t="str">
        <f>IF(NOT(ISERROR(MATCH(L37,'[1]Tabla Impacto'!$B$221:$B$223,0))),'[1]Tabla Impacto'!$F$223&amp;"Por favor no seleccionar los criterios de impacto(Afectación Económica o presupuestal y Pérdida Reputacional)",L37)</f>
        <v>Afectación menor a 10 SMLMV</v>
      </c>
      <c r="N37" s="226" t="str">
        <f>IF(OR(L37='[1]Tabla Impacto'!$C$4,L37='[1]Tabla Impacto'!$D$4),"Leve",IF(OR(L37='[1]Tabla Impacto'!$C$5,L37='[1]Tabla Impacto'!$D$5),"Menor",IF(OR(L37='[1]Tabla Impacto'!$C$6,L37='[1]Tabla Impacto'!$D$6),"Moderado",IF(OR(L37='[1]Tabla Impacto'!$C$7,L37='[1]Tabla Impacto'!$D$7),"Mayor",IF(OR(L37='[1]Tabla Impacto'!$C$8,L37='[1]Tabla Impacto'!$D$8),"Catastrófico","")))))</f>
        <v>Leve</v>
      </c>
      <c r="O37" s="224">
        <f t="shared" si="2"/>
        <v>0.2</v>
      </c>
      <c r="P37" s="227" t="str">
        <f t="shared" si="3"/>
        <v>Moderado</v>
      </c>
      <c r="Q37" s="222">
        <v>1</v>
      </c>
      <c r="R37" s="221" t="s">
        <v>737</v>
      </c>
      <c r="S37" s="295" t="str">
        <f t="shared" si="4"/>
        <v>Probabilidad</v>
      </c>
      <c r="T37" s="229" t="s">
        <v>538</v>
      </c>
      <c r="U37" s="229" t="s">
        <v>569</v>
      </c>
      <c r="V37" s="230" t="str">
        <f t="shared" si="5"/>
        <v>40%</v>
      </c>
      <c r="W37" s="229" t="s">
        <v>540</v>
      </c>
      <c r="X37" s="229" t="s">
        <v>541</v>
      </c>
      <c r="Y37" s="229" t="s">
        <v>542</v>
      </c>
      <c r="Z37" s="231">
        <f t="shared" si="6"/>
        <v>0.36</v>
      </c>
      <c r="AA37" s="232" t="str">
        <f t="shared" si="7"/>
        <v>Baja</v>
      </c>
      <c r="AB37" s="230">
        <f t="shared" si="8"/>
        <v>0.36</v>
      </c>
      <c r="AC37" s="232" t="str">
        <f t="shared" si="9"/>
        <v>Leve</v>
      </c>
      <c r="AD37" s="230">
        <f t="shared" si="10"/>
        <v>0.2</v>
      </c>
      <c r="AE37" s="233" t="str">
        <f t="shared" si="11"/>
        <v>Bajo</v>
      </c>
      <c r="AF37" s="229" t="s">
        <v>543</v>
      </c>
      <c r="AG37" s="328" t="s">
        <v>738</v>
      </c>
      <c r="AH37" s="256" t="s">
        <v>739</v>
      </c>
      <c r="AI37" s="296">
        <v>44198</v>
      </c>
      <c r="AJ37" s="297">
        <v>44418</v>
      </c>
      <c r="AK37" s="328" t="s">
        <v>740</v>
      </c>
      <c r="AL37" s="221" t="s">
        <v>741</v>
      </c>
      <c r="AM37" s="222"/>
      <c r="AN37" s="222" t="s">
        <v>549</v>
      </c>
      <c r="AO37" s="235" t="s">
        <v>742</v>
      </c>
      <c r="AP37" s="210"/>
      <c r="AQ37" s="210"/>
      <c r="AR37" s="210"/>
      <c r="AS37" s="210"/>
      <c r="AT37" s="210"/>
      <c r="AU37" s="210"/>
      <c r="AV37" s="210"/>
      <c r="AW37" s="210"/>
      <c r="AX37" s="210"/>
      <c r="AY37" s="210"/>
      <c r="AZ37" s="210"/>
      <c r="BA37" s="210"/>
      <c r="BB37" s="210"/>
      <c r="BC37" s="210"/>
      <c r="BD37" s="210"/>
      <c r="BE37" s="210"/>
      <c r="BF37" s="210"/>
      <c r="BG37" s="210"/>
      <c r="BH37" s="210"/>
      <c r="BI37" s="210"/>
      <c r="BJ37" s="210"/>
      <c r="BK37" s="210"/>
      <c r="BL37" s="210"/>
    </row>
    <row r="38" spans="1:64" ht="392.25" customHeight="1">
      <c r="A38" s="217">
        <v>19</v>
      </c>
      <c r="B38" s="217" t="s">
        <v>529</v>
      </c>
      <c r="C38" s="218" t="s">
        <v>674</v>
      </c>
      <c r="D38" s="219" t="s">
        <v>551</v>
      </c>
      <c r="E38" s="221" t="s">
        <v>743</v>
      </c>
      <c r="F38" s="221" t="s">
        <v>744</v>
      </c>
      <c r="G38" s="221" t="s">
        <v>745</v>
      </c>
      <c r="H38" s="219" t="s">
        <v>566</v>
      </c>
      <c r="I38" s="222">
        <v>325</v>
      </c>
      <c r="J38" s="223" t="str">
        <f t="shared" si="0"/>
        <v>Media</v>
      </c>
      <c r="K38" s="224">
        <f t="shared" si="13"/>
        <v>0.6</v>
      </c>
      <c r="L38" s="219" t="s">
        <v>727</v>
      </c>
      <c r="M38" s="225" t="str">
        <f>IF(NOT(ISERROR(MATCH(L38,'[1]Tabla Impacto'!$B$221:$B$223,0))),'[1]Tabla Impacto'!$F$223&amp;"Por favor no seleccionar los criterios de impacto(Afectación Económica o presupuestal y Pérdida Reputacional)",L38)</f>
        <v>Afectación menor a 10 SMLMV</v>
      </c>
      <c r="N38" s="226" t="str">
        <f>IF(OR(L38='[1]Tabla Impacto'!$C$4,L38='[1]Tabla Impacto'!$D$4),"Leve",IF(OR(L38='[1]Tabla Impacto'!$C$5,L38='[1]Tabla Impacto'!$D$5),"Menor",IF(OR(L38='[1]Tabla Impacto'!$C$6,L38='[1]Tabla Impacto'!$D$6),"Moderado",IF(OR(L38='[1]Tabla Impacto'!$C$7,L38='[1]Tabla Impacto'!$D$7),"Mayor",IF(OR(L38='[1]Tabla Impacto'!$C$8,L38='[1]Tabla Impacto'!$D$8),"Catastrófico","")))))</f>
        <v>Leve</v>
      </c>
      <c r="O38" s="224">
        <f t="shared" si="2"/>
        <v>0.2</v>
      </c>
      <c r="P38" s="227" t="str">
        <f t="shared" si="3"/>
        <v>Moderado</v>
      </c>
      <c r="Q38" s="222">
        <v>1</v>
      </c>
      <c r="R38" s="221" t="s">
        <v>746</v>
      </c>
      <c r="S38" s="295" t="str">
        <f t="shared" si="4"/>
        <v>Probabilidad</v>
      </c>
      <c r="T38" s="229" t="s">
        <v>538</v>
      </c>
      <c r="U38" s="229" t="s">
        <v>569</v>
      </c>
      <c r="V38" s="230" t="str">
        <f t="shared" si="5"/>
        <v>40%</v>
      </c>
      <c r="W38" s="229" t="s">
        <v>540</v>
      </c>
      <c r="X38" s="229" t="s">
        <v>541</v>
      </c>
      <c r="Y38" s="229" t="s">
        <v>542</v>
      </c>
      <c r="Z38" s="231">
        <f t="shared" si="6"/>
        <v>0.36</v>
      </c>
      <c r="AA38" s="232" t="str">
        <f t="shared" si="7"/>
        <v>Baja</v>
      </c>
      <c r="AB38" s="230">
        <f t="shared" si="8"/>
        <v>0.36</v>
      </c>
      <c r="AC38" s="232" t="str">
        <f t="shared" si="9"/>
        <v>Leve</v>
      </c>
      <c r="AD38" s="230">
        <f t="shared" si="10"/>
        <v>0.2</v>
      </c>
      <c r="AE38" s="233" t="str">
        <f t="shared" si="11"/>
        <v>Bajo</v>
      </c>
      <c r="AF38" s="229" t="s">
        <v>543</v>
      </c>
      <c r="AG38" s="328" t="s">
        <v>747</v>
      </c>
      <c r="AH38" s="256" t="s">
        <v>730</v>
      </c>
      <c r="AI38" s="296">
        <v>44198</v>
      </c>
      <c r="AJ38" s="297">
        <v>44418</v>
      </c>
      <c r="AK38" s="328" t="s">
        <v>748</v>
      </c>
      <c r="AL38" s="221" t="s">
        <v>749</v>
      </c>
      <c r="AM38" s="222"/>
      <c r="AN38" s="222" t="s">
        <v>549</v>
      </c>
      <c r="AO38" s="331" t="s">
        <v>750</v>
      </c>
      <c r="AP38" s="210"/>
      <c r="AQ38" s="210"/>
      <c r="AR38" s="210"/>
      <c r="AS38" s="210"/>
      <c r="AT38" s="210"/>
      <c r="AU38" s="210"/>
      <c r="AV38" s="210"/>
      <c r="AW38" s="210"/>
      <c r="AX38" s="210"/>
      <c r="AY38" s="210"/>
      <c r="AZ38" s="210"/>
      <c r="BA38" s="210"/>
      <c r="BB38" s="210"/>
      <c r="BC38" s="210"/>
      <c r="BD38" s="210"/>
      <c r="BE38" s="210"/>
      <c r="BF38" s="210"/>
      <c r="BG38" s="210"/>
      <c r="BH38" s="210"/>
      <c r="BI38" s="210"/>
      <c r="BJ38" s="210"/>
      <c r="BK38" s="210"/>
      <c r="BL38" s="210"/>
    </row>
    <row r="39" spans="1:64" ht="114" customHeight="1">
      <c r="A39" s="548">
        <v>20</v>
      </c>
      <c r="B39" s="548" t="s">
        <v>561</v>
      </c>
      <c r="C39" s="614" t="s">
        <v>751</v>
      </c>
      <c r="D39" s="569" t="s">
        <v>593</v>
      </c>
      <c r="E39" s="581" t="s">
        <v>752</v>
      </c>
      <c r="F39" s="569" t="s">
        <v>753</v>
      </c>
      <c r="G39" s="556" t="s">
        <v>754</v>
      </c>
      <c r="H39" s="219" t="s">
        <v>716</v>
      </c>
      <c r="I39" s="222">
        <v>365</v>
      </c>
      <c r="J39" s="223" t="str">
        <f t="shared" si="0"/>
        <v>Media</v>
      </c>
      <c r="K39" s="224">
        <f t="shared" si="13"/>
        <v>0.6</v>
      </c>
      <c r="L39" s="329" t="s">
        <v>584</v>
      </c>
      <c r="M39" s="571" t="str">
        <f>IF(NOT(ISERROR(MATCH(L39,'[1]Tabla Impacto'!$B$221:$B$223,0))),'[1]Tabla Impacto'!$F$223&amp;"Por favor no seleccionar los criterios de impacto(Afectación Económica o presupuestal y Pérdida Reputacional)",L39)</f>
        <v>El riesgo afecta la imagen de la entidad con algunos usuarios de relevancia frente al logro de los objetivos</v>
      </c>
      <c r="N39" s="226" t="str">
        <f>IF(OR(L39='[1]Tabla Impacto'!$C$4,L39='[1]Tabla Impacto'!$D$4),"Leve",IF(OR(L39='[1]Tabla Impacto'!$C$5,L39='[1]Tabla Impacto'!$D$5),"Menor",IF(OR(L39='[1]Tabla Impacto'!$C$6,L39='[1]Tabla Impacto'!$D$6),"Moderado",IF(OR(L39='[1]Tabla Impacto'!$C$7,L39='[1]Tabla Impacto'!$D$7),"Mayor",IF(OR(L39='[1]Tabla Impacto'!$C$8,L39='[1]Tabla Impacto'!$D$8),"Catastrófico","")))))</f>
        <v>Moderado</v>
      </c>
      <c r="O39" s="224">
        <f t="shared" si="2"/>
        <v>0.6</v>
      </c>
      <c r="P39" s="227" t="str">
        <f t="shared" si="3"/>
        <v>Moderado</v>
      </c>
      <c r="Q39" s="219">
        <v>1</v>
      </c>
      <c r="R39" s="298" t="s">
        <v>755</v>
      </c>
      <c r="S39" s="295" t="str">
        <f t="shared" si="4"/>
        <v>Probabilidad</v>
      </c>
      <c r="T39" s="229" t="s">
        <v>576</v>
      </c>
      <c r="U39" s="229" t="s">
        <v>569</v>
      </c>
      <c r="V39" s="230" t="str">
        <f t="shared" si="5"/>
        <v>30%</v>
      </c>
      <c r="W39" s="229" t="s">
        <v>686</v>
      </c>
      <c r="X39" s="229" t="s">
        <v>541</v>
      </c>
      <c r="Y39" s="229" t="s">
        <v>542</v>
      </c>
      <c r="Z39" s="231">
        <f t="shared" si="6"/>
        <v>0.42</v>
      </c>
      <c r="AA39" s="232" t="str">
        <f t="shared" si="7"/>
        <v>Media</v>
      </c>
      <c r="AB39" s="230">
        <f t="shared" si="8"/>
        <v>0.42</v>
      </c>
      <c r="AC39" s="232" t="str">
        <f t="shared" si="9"/>
        <v>Moderado</v>
      </c>
      <c r="AD39" s="230">
        <f t="shared" si="10"/>
        <v>0.6</v>
      </c>
      <c r="AE39" s="233" t="str">
        <f t="shared" si="11"/>
        <v>Moderado</v>
      </c>
      <c r="AF39" s="229" t="s">
        <v>543</v>
      </c>
      <c r="AG39" s="298" t="s">
        <v>756</v>
      </c>
      <c r="AH39" s="219" t="s">
        <v>757</v>
      </c>
      <c r="AI39" s="330" t="s">
        <v>681</v>
      </c>
      <c r="AJ39" s="297">
        <v>44418</v>
      </c>
      <c r="AK39" s="298" t="s">
        <v>758</v>
      </c>
      <c r="AL39" s="556" t="s">
        <v>759</v>
      </c>
      <c r="AM39" s="222"/>
      <c r="AN39" s="469" t="s">
        <v>549</v>
      </c>
      <c r="AO39" s="471" t="s">
        <v>1523</v>
      </c>
      <c r="AP39" s="210"/>
      <c r="AQ39" s="210"/>
      <c r="AR39" s="210"/>
      <c r="AS39" s="210"/>
      <c r="AT39" s="210"/>
      <c r="AU39" s="210"/>
      <c r="AV39" s="210"/>
      <c r="AW39" s="210"/>
      <c r="AX39" s="210"/>
      <c r="AY39" s="210"/>
      <c r="AZ39" s="210"/>
      <c r="BA39" s="210"/>
      <c r="BB39" s="210"/>
      <c r="BC39" s="210"/>
      <c r="BD39" s="210"/>
      <c r="BE39" s="210"/>
      <c r="BF39" s="210"/>
      <c r="BG39" s="210"/>
      <c r="BH39" s="210"/>
      <c r="BI39" s="210"/>
      <c r="BJ39" s="210"/>
      <c r="BK39" s="210"/>
      <c r="BL39" s="210"/>
    </row>
    <row r="40" spans="1:64" ht="141.75" customHeight="1">
      <c r="A40" s="550"/>
      <c r="B40" s="550"/>
      <c r="C40" s="550"/>
      <c r="D40" s="550"/>
      <c r="E40" s="550"/>
      <c r="F40" s="550"/>
      <c r="G40" s="550"/>
      <c r="H40" s="219" t="s">
        <v>716</v>
      </c>
      <c r="I40" s="222">
        <v>365</v>
      </c>
      <c r="J40" s="223" t="str">
        <f t="shared" si="0"/>
        <v>Media</v>
      </c>
      <c r="K40" s="224">
        <v>0.36</v>
      </c>
      <c r="L40" s="329" t="s">
        <v>584</v>
      </c>
      <c r="M40" s="550"/>
      <c r="N40" s="226" t="str">
        <f>IF(OR(L40='[1]Tabla Impacto'!$C$4,L40='[1]Tabla Impacto'!$D$4),"Leve",IF(OR(L40='[1]Tabla Impacto'!$C$5,L40='[1]Tabla Impacto'!$D$5),"Menor",IF(OR(L40='[1]Tabla Impacto'!$C$6,L40='[1]Tabla Impacto'!$D$6),"Moderado",IF(OR(L40='[1]Tabla Impacto'!$C$7,L40='[1]Tabla Impacto'!$D$7),"Mayor",IF(OR(L40='[1]Tabla Impacto'!$C$8,L40='[1]Tabla Impacto'!$D$8),"Catastrófico","")))))</f>
        <v>Moderado</v>
      </c>
      <c r="O40" s="224">
        <v>0.42</v>
      </c>
      <c r="P40" s="227" t="str">
        <f t="shared" si="3"/>
        <v>Moderado</v>
      </c>
      <c r="Q40" s="219">
        <v>2</v>
      </c>
      <c r="R40" s="298" t="s">
        <v>760</v>
      </c>
      <c r="S40" s="295" t="str">
        <f t="shared" si="4"/>
        <v>Probabilidad</v>
      </c>
      <c r="T40" s="229" t="s">
        <v>538</v>
      </c>
      <c r="U40" s="229" t="s">
        <v>569</v>
      </c>
      <c r="V40" s="230" t="str">
        <f t="shared" si="5"/>
        <v>40%</v>
      </c>
      <c r="W40" s="229" t="s">
        <v>540</v>
      </c>
      <c r="X40" s="229" t="s">
        <v>761</v>
      </c>
      <c r="Y40" s="229" t="s">
        <v>542</v>
      </c>
      <c r="Z40" s="231">
        <f t="shared" si="6"/>
        <v>0.216</v>
      </c>
      <c r="AA40" s="232" t="str">
        <f t="shared" si="7"/>
        <v>Baja</v>
      </c>
      <c r="AB40" s="230">
        <f t="shared" si="8"/>
        <v>0.216</v>
      </c>
      <c r="AC40" s="232" t="str">
        <f t="shared" si="9"/>
        <v>Moderado</v>
      </c>
      <c r="AD40" s="230">
        <f t="shared" si="10"/>
        <v>0.42</v>
      </c>
      <c r="AE40" s="233" t="str">
        <f t="shared" si="11"/>
        <v>Moderado</v>
      </c>
      <c r="AF40" s="229" t="s">
        <v>543</v>
      </c>
      <c r="AG40" s="298" t="s">
        <v>762</v>
      </c>
      <c r="AH40" s="219" t="s">
        <v>757</v>
      </c>
      <c r="AI40" s="330" t="s">
        <v>681</v>
      </c>
      <c r="AJ40" s="297">
        <v>44418</v>
      </c>
      <c r="AK40" s="298" t="s">
        <v>763</v>
      </c>
      <c r="AL40" s="550"/>
      <c r="AM40" s="222"/>
      <c r="AN40" s="222" t="s">
        <v>549</v>
      </c>
      <c r="AO40" s="470" t="s">
        <v>1524</v>
      </c>
      <c r="AP40" s="210"/>
      <c r="AQ40" s="210"/>
      <c r="AR40" s="210"/>
      <c r="AS40" s="210"/>
      <c r="AT40" s="210"/>
      <c r="AU40" s="210"/>
      <c r="AV40" s="210"/>
      <c r="AW40" s="210"/>
      <c r="AX40" s="210"/>
      <c r="AY40" s="210"/>
      <c r="AZ40" s="210"/>
      <c r="BA40" s="210"/>
      <c r="BB40" s="210"/>
      <c r="BC40" s="210"/>
      <c r="BD40" s="210"/>
      <c r="BE40" s="210"/>
      <c r="BF40" s="210"/>
      <c r="BG40" s="210"/>
      <c r="BH40" s="210"/>
      <c r="BI40" s="210"/>
      <c r="BJ40" s="210"/>
      <c r="BK40" s="210"/>
      <c r="BL40" s="210"/>
    </row>
    <row r="41" spans="1:64" ht="199.5" customHeight="1">
      <c r="A41" s="548">
        <v>21</v>
      </c>
      <c r="B41" s="548" t="s">
        <v>561</v>
      </c>
      <c r="C41" s="614" t="s">
        <v>751</v>
      </c>
      <c r="D41" s="569" t="s">
        <v>593</v>
      </c>
      <c r="E41" s="581" t="s">
        <v>764</v>
      </c>
      <c r="F41" s="569" t="s">
        <v>765</v>
      </c>
      <c r="G41" s="556" t="s">
        <v>766</v>
      </c>
      <c r="H41" s="219" t="s">
        <v>535</v>
      </c>
      <c r="I41" s="222">
        <v>365</v>
      </c>
      <c r="J41" s="223" t="str">
        <f t="shared" si="0"/>
        <v>Media</v>
      </c>
      <c r="K41" s="224">
        <f t="shared" ref="K41:K49" si="14">IF(J41="","",IF(J41="Muy Baja",0.2,IF(J41="Baja",0.4,IF(J41="Media",0.6,IF(J41="Alta",0.8,IF(J41="Muy Alta",1, ))))))</f>
        <v>0.6</v>
      </c>
      <c r="L41" s="329" t="s">
        <v>584</v>
      </c>
      <c r="M41" s="571" t="str">
        <f>IF(NOT(ISERROR(MATCH(L41,'[1]Tabla Impacto'!$B$221:$B$223,0))),'[1]Tabla Impacto'!$F$223&amp;"Por favor no seleccionar los criterios de impacto(Afectación Económica o presupuestal y Pérdida Reputacional)",L41)</f>
        <v>El riesgo afecta la imagen de la entidad con algunos usuarios de relevancia frente al logro de los objetivos</v>
      </c>
      <c r="N41" s="226" t="str">
        <f>IF(OR(L41='[1]Tabla Impacto'!$C$4,L41='[1]Tabla Impacto'!$D$4),"Leve",IF(OR(L41='[1]Tabla Impacto'!$C$5,L41='[1]Tabla Impacto'!$D$5),"Menor",IF(OR(L41='[1]Tabla Impacto'!$C$6,L41='[1]Tabla Impacto'!$D$6),"Moderado",IF(OR(L41='[1]Tabla Impacto'!$C$7,L41='[1]Tabla Impacto'!$D$7),"Mayor",IF(OR(L41='[1]Tabla Impacto'!$C$8,L41='[1]Tabla Impacto'!$D$8),"Catastrófico","")))))</f>
        <v>Moderado</v>
      </c>
      <c r="O41" s="224">
        <f t="shared" ref="O41:O68" si="15">IF(N41="","",IF(N41="Leve",0.2,IF(N41="Menor",0.4,IF(N41="Moderado",0.6,IF(N41="Mayor",0.8,IF(N41="Catastrófico",1, ))))))</f>
        <v>0.6</v>
      </c>
      <c r="P41" s="227" t="str">
        <f t="shared" si="3"/>
        <v>Moderado</v>
      </c>
      <c r="Q41" s="222">
        <v>1</v>
      </c>
      <c r="R41" s="298" t="s">
        <v>767</v>
      </c>
      <c r="S41" s="295" t="str">
        <f t="shared" si="4"/>
        <v>Probabilidad</v>
      </c>
      <c r="T41" s="229" t="s">
        <v>538</v>
      </c>
      <c r="U41" s="229" t="s">
        <v>539</v>
      </c>
      <c r="V41" s="230" t="str">
        <f t="shared" si="5"/>
        <v>50%</v>
      </c>
      <c r="W41" s="229" t="s">
        <v>540</v>
      </c>
      <c r="X41" s="229" t="s">
        <v>541</v>
      </c>
      <c r="Y41" s="229" t="s">
        <v>542</v>
      </c>
      <c r="Z41" s="231">
        <f t="shared" si="6"/>
        <v>0.3</v>
      </c>
      <c r="AA41" s="232" t="str">
        <f t="shared" si="7"/>
        <v>Baja</v>
      </c>
      <c r="AB41" s="230">
        <f t="shared" si="8"/>
        <v>0.3</v>
      </c>
      <c r="AC41" s="232" t="str">
        <f t="shared" si="9"/>
        <v>Moderado</v>
      </c>
      <c r="AD41" s="230">
        <f t="shared" si="10"/>
        <v>0.6</v>
      </c>
      <c r="AE41" s="233" t="str">
        <f t="shared" si="11"/>
        <v>Moderado</v>
      </c>
      <c r="AF41" s="229" t="s">
        <v>543</v>
      </c>
      <c r="AG41" s="581" t="s">
        <v>768</v>
      </c>
      <c r="AH41" s="615" t="s">
        <v>757</v>
      </c>
      <c r="AI41" s="616" t="s">
        <v>769</v>
      </c>
      <c r="AJ41" s="297">
        <v>44418</v>
      </c>
      <c r="AK41" s="298" t="s">
        <v>758</v>
      </c>
      <c r="AL41" s="304" t="s">
        <v>770</v>
      </c>
      <c r="AM41" s="222"/>
      <c r="AN41" s="222" t="s">
        <v>549</v>
      </c>
      <c r="AO41" s="235" t="s">
        <v>771</v>
      </c>
      <c r="AP41" s="210"/>
      <c r="AQ41" s="210"/>
      <c r="AR41" s="210"/>
      <c r="AS41" s="210"/>
      <c r="AT41" s="210"/>
      <c r="AU41" s="210"/>
      <c r="AV41" s="210"/>
      <c r="AW41" s="210"/>
      <c r="AX41" s="210"/>
      <c r="AY41" s="210"/>
      <c r="AZ41" s="210"/>
      <c r="BA41" s="210"/>
      <c r="BB41" s="210"/>
      <c r="BC41" s="210"/>
      <c r="BD41" s="210"/>
      <c r="BE41" s="210"/>
      <c r="BF41" s="210"/>
      <c r="BG41" s="210"/>
      <c r="BH41" s="210"/>
      <c r="BI41" s="210"/>
      <c r="BJ41" s="210"/>
      <c r="BK41" s="210"/>
      <c r="BL41" s="210"/>
    </row>
    <row r="42" spans="1:64" ht="117" customHeight="1">
      <c r="A42" s="549"/>
      <c r="B42" s="549"/>
      <c r="C42" s="549"/>
      <c r="D42" s="549"/>
      <c r="E42" s="549"/>
      <c r="F42" s="549"/>
      <c r="G42" s="549"/>
      <c r="H42" s="219" t="s">
        <v>535</v>
      </c>
      <c r="I42" s="222">
        <v>365</v>
      </c>
      <c r="J42" s="223" t="str">
        <f t="shared" si="0"/>
        <v>Media</v>
      </c>
      <c r="K42" s="224">
        <f t="shared" si="14"/>
        <v>0.6</v>
      </c>
      <c r="L42" s="329" t="s">
        <v>584</v>
      </c>
      <c r="M42" s="549"/>
      <c r="N42" s="226" t="str">
        <f>IF(OR(L42='[1]Tabla Impacto'!$C$4,L42='[1]Tabla Impacto'!$D$4),"Leve",IF(OR(L42='[1]Tabla Impacto'!$C$5,L42='[1]Tabla Impacto'!$D$5),"Menor",IF(OR(L42='[1]Tabla Impacto'!$C$6,L42='[1]Tabla Impacto'!$D$6),"Moderado",IF(OR(L42='[1]Tabla Impacto'!$C$7,L42='[1]Tabla Impacto'!$D$7),"Mayor",IF(OR(L42='[1]Tabla Impacto'!$C$8,L42='[1]Tabla Impacto'!$D$8),"Catastrófico","")))))</f>
        <v>Moderado</v>
      </c>
      <c r="O42" s="224">
        <f t="shared" si="15"/>
        <v>0.6</v>
      </c>
      <c r="P42" s="227" t="str">
        <f t="shared" si="3"/>
        <v>Moderado</v>
      </c>
      <c r="Q42" s="222">
        <v>2</v>
      </c>
      <c r="R42" s="298" t="s">
        <v>772</v>
      </c>
      <c r="S42" s="295" t="str">
        <f t="shared" si="4"/>
        <v>Probabilidad</v>
      </c>
      <c r="T42" s="229" t="s">
        <v>538</v>
      </c>
      <c r="U42" s="229" t="s">
        <v>569</v>
      </c>
      <c r="V42" s="230" t="str">
        <f t="shared" si="5"/>
        <v>40%</v>
      </c>
      <c r="W42" s="229" t="s">
        <v>540</v>
      </c>
      <c r="X42" s="229" t="s">
        <v>541</v>
      </c>
      <c r="Y42" s="229" t="s">
        <v>542</v>
      </c>
      <c r="Z42" s="231">
        <f t="shared" si="6"/>
        <v>0.36</v>
      </c>
      <c r="AA42" s="232" t="str">
        <f t="shared" si="7"/>
        <v>Baja</v>
      </c>
      <c r="AB42" s="230">
        <f t="shared" si="8"/>
        <v>0.36</v>
      </c>
      <c r="AC42" s="232" t="str">
        <f t="shared" si="9"/>
        <v>Moderado</v>
      </c>
      <c r="AD42" s="230">
        <f t="shared" si="10"/>
        <v>0.6</v>
      </c>
      <c r="AE42" s="233" t="str">
        <f t="shared" si="11"/>
        <v>Moderado</v>
      </c>
      <c r="AF42" s="229" t="s">
        <v>543</v>
      </c>
      <c r="AG42" s="549"/>
      <c r="AH42" s="549"/>
      <c r="AI42" s="549"/>
      <c r="AJ42" s="600">
        <v>44418</v>
      </c>
      <c r="AK42" s="581" t="s">
        <v>773</v>
      </c>
      <c r="AL42" s="304" t="s">
        <v>774</v>
      </c>
      <c r="AM42" s="222"/>
      <c r="AN42" s="222" t="s">
        <v>549</v>
      </c>
      <c r="AO42" s="235" t="s">
        <v>775</v>
      </c>
      <c r="AP42" s="210"/>
      <c r="AQ42" s="210"/>
      <c r="AR42" s="210"/>
      <c r="AS42" s="210"/>
      <c r="AT42" s="210"/>
      <c r="AU42" s="210"/>
      <c r="AV42" s="210"/>
      <c r="AW42" s="210"/>
      <c r="AX42" s="210"/>
      <c r="AY42" s="210"/>
      <c r="AZ42" s="210"/>
      <c r="BA42" s="210"/>
      <c r="BB42" s="210"/>
      <c r="BC42" s="210"/>
      <c r="BD42" s="210"/>
      <c r="BE42" s="210"/>
      <c r="BF42" s="210"/>
      <c r="BG42" s="210"/>
      <c r="BH42" s="210"/>
      <c r="BI42" s="210"/>
      <c r="BJ42" s="210"/>
      <c r="BK42" s="210"/>
      <c r="BL42" s="210"/>
    </row>
    <row r="43" spans="1:64" ht="76.5" hidden="1" customHeight="1">
      <c r="A43" s="550"/>
      <c r="B43" s="550"/>
      <c r="C43" s="550"/>
      <c r="D43" s="550"/>
      <c r="E43" s="550"/>
      <c r="F43" s="550"/>
      <c r="G43" s="550"/>
      <c r="H43" s="219" t="s">
        <v>535</v>
      </c>
      <c r="I43" s="222">
        <v>365</v>
      </c>
      <c r="J43" s="223" t="str">
        <f t="shared" si="0"/>
        <v>Media</v>
      </c>
      <c r="K43" s="224">
        <f t="shared" si="14"/>
        <v>0.6</v>
      </c>
      <c r="L43" s="329" t="s">
        <v>584</v>
      </c>
      <c r="M43" s="550"/>
      <c r="N43" s="226" t="str">
        <f>IF(OR(L43='[1]Tabla Impacto'!$C$4,L43='[1]Tabla Impacto'!$D$4),"Leve",IF(OR(L43='[1]Tabla Impacto'!$C$5,L43='[1]Tabla Impacto'!$D$5),"Menor",IF(OR(L43='[1]Tabla Impacto'!$C$6,L43='[1]Tabla Impacto'!$D$6),"Moderado",IF(OR(L43='[1]Tabla Impacto'!$C$7,L43='[1]Tabla Impacto'!$D$7),"Mayor",IF(OR(L43='[1]Tabla Impacto'!$C$8,L43='[1]Tabla Impacto'!$D$8),"Catastrófico","")))))</f>
        <v>Moderado</v>
      </c>
      <c r="O43" s="224">
        <f t="shared" si="15"/>
        <v>0.6</v>
      </c>
      <c r="P43" s="227" t="str">
        <f t="shared" si="3"/>
        <v>Moderado</v>
      </c>
      <c r="Q43" s="222">
        <v>3</v>
      </c>
      <c r="R43" s="298" t="s">
        <v>776</v>
      </c>
      <c r="S43" s="295" t="str">
        <f t="shared" si="4"/>
        <v>Probabilidad</v>
      </c>
      <c r="T43" s="229" t="s">
        <v>538</v>
      </c>
      <c r="U43" s="229" t="s">
        <v>569</v>
      </c>
      <c r="V43" s="230" t="str">
        <f t="shared" si="5"/>
        <v>40%</v>
      </c>
      <c r="W43" s="229" t="s">
        <v>540</v>
      </c>
      <c r="X43" s="229" t="s">
        <v>541</v>
      </c>
      <c r="Y43" s="229" t="s">
        <v>542</v>
      </c>
      <c r="Z43" s="231">
        <f t="shared" si="6"/>
        <v>0.36</v>
      </c>
      <c r="AA43" s="232" t="str">
        <f t="shared" si="7"/>
        <v>Baja</v>
      </c>
      <c r="AB43" s="230">
        <f t="shared" si="8"/>
        <v>0.36</v>
      </c>
      <c r="AC43" s="232" t="str">
        <f t="shared" si="9"/>
        <v>Moderado</v>
      </c>
      <c r="AD43" s="230">
        <f t="shared" si="10"/>
        <v>0.6</v>
      </c>
      <c r="AE43" s="233" t="str">
        <f t="shared" si="11"/>
        <v>Moderado</v>
      </c>
      <c r="AF43" s="229" t="s">
        <v>543</v>
      </c>
      <c r="AG43" s="550"/>
      <c r="AH43" s="550"/>
      <c r="AI43" s="550"/>
      <c r="AJ43" s="550"/>
      <c r="AK43" s="550"/>
      <c r="AL43" s="222"/>
      <c r="AM43" s="222"/>
      <c r="AN43" s="222" t="s">
        <v>549</v>
      </c>
      <c r="AO43" s="255"/>
      <c r="AP43" s="210"/>
      <c r="AQ43" s="210"/>
      <c r="AR43" s="210"/>
      <c r="AS43" s="210"/>
      <c r="AT43" s="210"/>
      <c r="AU43" s="210"/>
      <c r="AV43" s="210"/>
      <c r="AW43" s="210"/>
      <c r="AX43" s="210"/>
      <c r="AY43" s="210"/>
      <c r="AZ43" s="210"/>
      <c r="BA43" s="210"/>
      <c r="BB43" s="210"/>
      <c r="BC43" s="210"/>
      <c r="BD43" s="210"/>
      <c r="BE43" s="210"/>
      <c r="BF43" s="210"/>
      <c r="BG43" s="210"/>
      <c r="BH43" s="210"/>
      <c r="BI43" s="210"/>
      <c r="BJ43" s="210"/>
      <c r="BK43" s="210"/>
      <c r="BL43" s="210"/>
    </row>
    <row r="44" spans="1:64" ht="96" customHeight="1">
      <c r="A44" s="332">
        <v>22</v>
      </c>
      <c r="B44" s="332" t="s">
        <v>561</v>
      </c>
      <c r="C44" s="333" t="s">
        <v>751</v>
      </c>
      <c r="D44" s="313" t="s">
        <v>593</v>
      </c>
      <c r="E44" s="319" t="s">
        <v>777</v>
      </c>
      <c r="F44" s="319" t="s">
        <v>778</v>
      </c>
      <c r="G44" s="319" t="s">
        <v>779</v>
      </c>
      <c r="H44" s="319" t="s">
        <v>608</v>
      </c>
      <c r="I44" s="314">
        <v>1</v>
      </c>
      <c r="J44" s="315" t="str">
        <f t="shared" si="0"/>
        <v>Muy Baja</v>
      </c>
      <c r="K44" s="316">
        <f t="shared" si="14"/>
        <v>0.2</v>
      </c>
      <c r="L44" s="334"/>
      <c r="M44" s="335">
        <f>IF(NOT(ISERROR(MATCH(L44,'[1]Tabla Impacto'!$B$221:$B$223,0))),'[1]Tabla Impacto'!$F$223&amp;"Por favor no seleccionar los criterios de impacto(Afectación Económica o presupuestal y Pérdida Reputacional)",L44)</f>
        <v>0</v>
      </c>
      <c r="N44" s="317" t="s">
        <v>780</v>
      </c>
      <c r="O44" s="316">
        <f t="shared" si="15"/>
        <v>0.6</v>
      </c>
      <c r="P44" s="318" t="str">
        <f t="shared" si="3"/>
        <v>Moderado</v>
      </c>
      <c r="Q44" s="314">
        <v>1</v>
      </c>
      <c r="R44" s="336" t="s">
        <v>781</v>
      </c>
      <c r="S44" s="320" t="str">
        <f t="shared" si="4"/>
        <v>Probabilidad</v>
      </c>
      <c r="T44" s="337" t="s">
        <v>538</v>
      </c>
      <c r="U44" s="337" t="s">
        <v>569</v>
      </c>
      <c r="V44" s="338" t="str">
        <f t="shared" si="5"/>
        <v>40%</v>
      </c>
      <c r="W44" s="337" t="s">
        <v>540</v>
      </c>
      <c r="X44" s="337" t="s">
        <v>541</v>
      </c>
      <c r="Y44" s="337" t="s">
        <v>782</v>
      </c>
      <c r="Z44" s="323">
        <f t="shared" si="6"/>
        <v>0.12</v>
      </c>
      <c r="AA44" s="339" t="str">
        <f t="shared" si="7"/>
        <v>Muy Baja</v>
      </c>
      <c r="AB44" s="338">
        <f t="shared" si="8"/>
        <v>0.12</v>
      </c>
      <c r="AC44" s="339" t="str">
        <f t="shared" si="9"/>
        <v>Moderado</v>
      </c>
      <c r="AD44" s="338">
        <f t="shared" si="10"/>
        <v>0.6</v>
      </c>
      <c r="AE44" s="340" t="str">
        <f t="shared" si="11"/>
        <v>Moderado</v>
      </c>
      <c r="AF44" s="337"/>
      <c r="AG44" s="319"/>
      <c r="AH44" s="314" t="s">
        <v>757</v>
      </c>
      <c r="AI44" s="341"/>
      <c r="AJ44" s="341"/>
      <c r="AK44" s="319"/>
      <c r="AL44" s="314"/>
      <c r="AM44" s="314"/>
      <c r="AN44" s="314" t="s">
        <v>559</v>
      </c>
      <c r="AO44" s="235" t="s">
        <v>783</v>
      </c>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row>
    <row r="45" spans="1:64" ht="144.75" customHeight="1">
      <c r="A45" s="342">
        <v>23</v>
      </c>
      <c r="B45" s="342" t="s">
        <v>561</v>
      </c>
      <c r="C45" s="343" t="s">
        <v>784</v>
      </c>
      <c r="D45" s="256" t="s">
        <v>551</v>
      </c>
      <c r="E45" s="220" t="s">
        <v>785</v>
      </c>
      <c r="F45" s="344" t="s">
        <v>786</v>
      </c>
      <c r="G45" s="220" t="s">
        <v>787</v>
      </c>
      <c r="H45" s="344" t="s">
        <v>535</v>
      </c>
      <c r="I45" s="219">
        <v>450</v>
      </c>
      <c r="J45" s="223" t="str">
        <f t="shared" si="0"/>
        <v>Media</v>
      </c>
      <c r="K45" s="224">
        <f t="shared" si="14"/>
        <v>0.6</v>
      </c>
      <c r="L45" s="221" t="s">
        <v>555</v>
      </c>
      <c r="M45" s="225" t="str">
        <f>IF(NOT(ISERROR(MATCH(L45,'[1]Tabla Impacto'!$B$221:$B$223,0))),'[1]Tabla Impacto'!$F$223&amp;"Por favor no seleccionar los criterios de impacto(Afectación Económica o presupuestal y Pérdida Reputacional)",L45)</f>
        <v>El riesgo afecta la imagen de alguna área de la organización</v>
      </c>
      <c r="N45" s="226" t="str">
        <f>IF(OR(L45='[1]Tabla Impacto'!$C$4,L45='[1]Tabla Impacto'!$D$4),"Leve",IF(OR(L45='[1]Tabla Impacto'!$C$5,L45='[1]Tabla Impacto'!$D$5),"Menor",IF(OR(L45='[1]Tabla Impacto'!$C$6,L45='[1]Tabla Impacto'!$D$6),"Moderado",IF(OR(L45='[1]Tabla Impacto'!$C$7,L45='[1]Tabla Impacto'!$D$7),"Mayor",IF(OR(L45='[1]Tabla Impacto'!$C$8,L45='[1]Tabla Impacto'!$D$8),"Catastrófico","")))))</f>
        <v>Leve</v>
      </c>
      <c r="O45" s="224">
        <f t="shared" si="15"/>
        <v>0.2</v>
      </c>
      <c r="P45" s="227" t="str">
        <f t="shared" si="3"/>
        <v>Moderado</v>
      </c>
      <c r="Q45" s="222">
        <v>1</v>
      </c>
      <c r="R45" s="220" t="s">
        <v>788</v>
      </c>
      <c r="S45" s="295" t="str">
        <f t="shared" si="4"/>
        <v>Probabilidad</v>
      </c>
      <c r="T45" s="229" t="s">
        <v>538</v>
      </c>
      <c r="U45" s="229" t="s">
        <v>569</v>
      </c>
      <c r="V45" s="230" t="str">
        <f t="shared" si="5"/>
        <v>40%</v>
      </c>
      <c r="W45" s="229" t="s">
        <v>540</v>
      </c>
      <c r="X45" s="229" t="s">
        <v>761</v>
      </c>
      <c r="Y45" s="229" t="s">
        <v>542</v>
      </c>
      <c r="Z45" s="231">
        <f t="shared" si="6"/>
        <v>0.36</v>
      </c>
      <c r="AA45" s="232" t="str">
        <f t="shared" si="7"/>
        <v>Baja</v>
      </c>
      <c r="AB45" s="230">
        <f t="shared" si="8"/>
        <v>0.36</v>
      </c>
      <c r="AC45" s="232" t="str">
        <f t="shared" si="9"/>
        <v>Leve</v>
      </c>
      <c r="AD45" s="230">
        <f t="shared" si="10"/>
        <v>0.2</v>
      </c>
      <c r="AE45" s="233" t="str">
        <f t="shared" si="11"/>
        <v>Bajo</v>
      </c>
      <c r="AF45" s="229" t="s">
        <v>543</v>
      </c>
      <c r="AG45" s="299" t="s">
        <v>789</v>
      </c>
      <c r="AH45" s="345" t="s">
        <v>790</v>
      </c>
      <c r="AI45" s="346">
        <v>44197</v>
      </c>
      <c r="AJ45" s="346">
        <v>44305</v>
      </c>
      <c r="AK45" s="344" t="s">
        <v>791</v>
      </c>
      <c r="AL45" s="221" t="s">
        <v>792</v>
      </c>
      <c r="AM45" s="222"/>
      <c r="AN45" s="222" t="s">
        <v>549</v>
      </c>
      <c r="AO45" s="235" t="s">
        <v>793</v>
      </c>
      <c r="AP45" s="210"/>
      <c r="AQ45" s="210"/>
      <c r="AR45" s="210"/>
      <c r="AS45" s="210"/>
      <c r="AT45" s="210"/>
      <c r="AU45" s="210"/>
      <c r="AV45" s="210"/>
      <c r="AW45" s="210"/>
      <c r="AX45" s="210"/>
      <c r="AY45" s="210"/>
      <c r="AZ45" s="210"/>
      <c r="BA45" s="210"/>
      <c r="BB45" s="210"/>
      <c r="BC45" s="210"/>
      <c r="BD45" s="210"/>
      <c r="BE45" s="210"/>
      <c r="BF45" s="210"/>
      <c r="BG45" s="210"/>
      <c r="BH45" s="210"/>
      <c r="BI45" s="210"/>
      <c r="BJ45" s="210"/>
      <c r="BK45" s="210"/>
      <c r="BL45" s="210"/>
    </row>
    <row r="46" spans="1:64" ht="96" customHeight="1">
      <c r="A46" s="342">
        <v>24</v>
      </c>
      <c r="B46" s="342" t="s">
        <v>561</v>
      </c>
      <c r="C46" s="343" t="s">
        <v>784</v>
      </c>
      <c r="D46" s="256" t="s">
        <v>531</v>
      </c>
      <c r="E46" s="347" t="s">
        <v>794</v>
      </c>
      <c r="F46" s="348" t="s">
        <v>795</v>
      </c>
      <c r="G46" s="347" t="s">
        <v>796</v>
      </c>
      <c r="H46" s="348" t="s">
        <v>535</v>
      </c>
      <c r="I46" s="349">
        <v>50</v>
      </c>
      <c r="J46" s="223" t="str">
        <f t="shared" si="0"/>
        <v>Media</v>
      </c>
      <c r="K46" s="224">
        <f t="shared" si="14"/>
        <v>0.6</v>
      </c>
      <c r="L46" s="350" t="s">
        <v>797</v>
      </c>
      <c r="M46" s="225" t="str">
        <f>IF(NOT(ISERROR(MATCH(L46,'[1]Tabla Impacto'!$B$221:$B$223,0))),'[1]Tabla Impacto'!$F$223&amp;"Por favor no seleccionar los criterios de impacto(Afectación Económica o presupuestal y Pérdida Reputacional)",L46)</f>
        <v>Entre 50 y 100 SMLMV</v>
      </c>
      <c r="N46" s="226" t="str">
        <f>IF(OR(L46='[1]Tabla Impacto'!$C$4,L46='[1]Tabla Impacto'!$D$4),"Leve",IF(OR(L46='[1]Tabla Impacto'!$C$5,L46='[1]Tabla Impacto'!$D$5),"Menor",IF(OR(L46='[1]Tabla Impacto'!$C$6,L46='[1]Tabla Impacto'!$D$6),"Moderado",IF(OR(L46='[1]Tabla Impacto'!$C$7,L46='[1]Tabla Impacto'!$D$7),"Mayor",IF(OR(L46='[1]Tabla Impacto'!$C$8,L46='[1]Tabla Impacto'!$D$8),"Catastrófico","")))))</f>
        <v>Moderado</v>
      </c>
      <c r="O46" s="224">
        <f t="shared" si="15"/>
        <v>0.6</v>
      </c>
      <c r="P46" s="227" t="str">
        <f t="shared" si="3"/>
        <v>Moderado</v>
      </c>
      <c r="Q46" s="222">
        <v>1</v>
      </c>
      <c r="R46" s="347" t="s">
        <v>798</v>
      </c>
      <c r="S46" s="295" t="str">
        <f t="shared" si="4"/>
        <v>Probabilidad</v>
      </c>
      <c r="T46" s="229" t="s">
        <v>538</v>
      </c>
      <c r="U46" s="229" t="s">
        <v>569</v>
      </c>
      <c r="V46" s="230" t="str">
        <f t="shared" si="5"/>
        <v>40%</v>
      </c>
      <c r="W46" s="229" t="s">
        <v>540</v>
      </c>
      <c r="X46" s="229" t="s">
        <v>541</v>
      </c>
      <c r="Y46" s="229" t="s">
        <v>542</v>
      </c>
      <c r="Z46" s="231">
        <f t="shared" si="6"/>
        <v>0.36</v>
      </c>
      <c r="AA46" s="232" t="str">
        <f t="shared" si="7"/>
        <v>Baja</v>
      </c>
      <c r="AB46" s="230">
        <f t="shared" si="8"/>
        <v>0.36</v>
      </c>
      <c r="AC46" s="232" t="str">
        <f t="shared" si="9"/>
        <v>Moderado</v>
      </c>
      <c r="AD46" s="230">
        <f t="shared" si="10"/>
        <v>0.6</v>
      </c>
      <c r="AE46" s="233" t="str">
        <f t="shared" si="11"/>
        <v>Moderado</v>
      </c>
      <c r="AF46" s="229" t="s">
        <v>543</v>
      </c>
      <c r="AG46" s="301" t="s">
        <v>781</v>
      </c>
      <c r="AH46" s="351" t="s">
        <v>790</v>
      </c>
      <c r="AI46" s="352">
        <v>44197</v>
      </c>
      <c r="AJ46" s="352">
        <v>44305</v>
      </c>
      <c r="AK46" s="348" t="s">
        <v>799</v>
      </c>
      <c r="AL46" s="353" t="s">
        <v>800</v>
      </c>
      <c r="AM46" s="222"/>
      <c r="AN46" s="222" t="s">
        <v>549</v>
      </c>
      <c r="AO46" s="235" t="s">
        <v>801</v>
      </c>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row>
    <row r="47" spans="1:64" ht="126" customHeight="1">
      <c r="A47" s="342">
        <v>25</v>
      </c>
      <c r="B47" s="342" t="s">
        <v>604</v>
      </c>
      <c r="C47" s="343" t="s">
        <v>784</v>
      </c>
      <c r="D47" s="354" t="s">
        <v>593</v>
      </c>
      <c r="E47" s="347" t="s">
        <v>802</v>
      </c>
      <c r="F47" s="348" t="s">
        <v>803</v>
      </c>
      <c r="G47" s="347" t="s">
        <v>804</v>
      </c>
      <c r="H47" s="355" t="s">
        <v>608</v>
      </c>
      <c r="I47" s="349">
        <v>150</v>
      </c>
      <c r="J47" s="223" t="str">
        <f t="shared" si="0"/>
        <v>Media</v>
      </c>
      <c r="K47" s="224">
        <f t="shared" si="14"/>
        <v>0.6</v>
      </c>
      <c r="L47" s="350" t="s">
        <v>805</v>
      </c>
      <c r="M47" s="225" t="str">
        <f>IF(NOT(ISERROR(MATCH(L47,'[1]Tabla Impacto'!$B$221:$B$223,0))),'[1]Tabla Impacto'!$F$223&amp;"Por favor no seleccionar los criterios de impacto(Afectación Económica o presupuestal y Pérdida Reputacional)",L47)</f>
        <v>El riesgo afecta la imagen de la entidad a nivel nacional, con efecto publicitarios sostenible a nivel país</v>
      </c>
      <c r="N47" s="226" t="s">
        <v>482</v>
      </c>
      <c r="O47" s="224">
        <f t="shared" si="15"/>
        <v>0.8</v>
      </c>
      <c r="P47" s="227" t="str">
        <f t="shared" si="3"/>
        <v>Alto</v>
      </c>
      <c r="Q47" s="222">
        <v>1</v>
      </c>
      <c r="R47" s="347" t="s">
        <v>806</v>
      </c>
      <c r="S47" s="295" t="str">
        <f t="shared" si="4"/>
        <v>Probabilidad</v>
      </c>
      <c r="T47" s="229" t="s">
        <v>538</v>
      </c>
      <c r="U47" s="229" t="s">
        <v>569</v>
      </c>
      <c r="V47" s="230" t="str">
        <f t="shared" si="5"/>
        <v>40%</v>
      </c>
      <c r="W47" s="229" t="s">
        <v>540</v>
      </c>
      <c r="X47" s="229" t="s">
        <v>541</v>
      </c>
      <c r="Y47" s="229" t="s">
        <v>542</v>
      </c>
      <c r="Z47" s="231">
        <f t="shared" si="6"/>
        <v>0.36</v>
      </c>
      <c r="AA47" s="232" t="str">
        <f t="shared" si="7"/>
        <v>Baja</v>
      </c>
      <c r="AB47" s="230">
        <f t="shared" si="8"/>
        <v>0.36</v>
      </c>
      <c r="AC47" s="232" t="str">
        <f t="shared" si="9"/>
        <v>Mayor</v>
      </c>
      <c r="AD47" s="230">
        <f t="shared" si="10"/>
        <v>0.8</v>
      </c>
      <c r="AE47" s="233" t="str">
        <f t="shared" si="11"/>
        <v>Alto</v>
      </c>
      <c r="AF47" s="229" t="s">
        <v>543</v>
      </c>
      <c r="AG47" s="301" t="s">
        <v>807</v>
      </c>
      <c r="AH47" s="351" t="s">
        <v>790</v>
      </c>
      <c r="AI47" s="352">
        <v>44197</v>
      </c>
      <c r="AJ47" s="352">
        <v>44305</v>
      </c>
      <c r="AK47" s="356" t="s">
        <v>808</v>
      </c>
      <c r="AL47" s="357" t="s">
        <v>809</v>
      </c>
      <c r="AM47" s="222"/>
      <c r="AN47" s="222" t="s">
        <v>549</v>
      </c>
      <c r="AO47" s="235" t="s">
        <v>810</v>
      </c>
      <c r="AP47" s="210"/>
      <c r="AQ47" s="210"/>
      <c r="AR47" s="210"/>
      <c r="AS47" s="210"/>
      <c r="AT47" s="210"/>
      <c r="AU47" s="210"/>
      <c r="AV47" s="210"/>
      <c r="AW47" s="210"/>
      <c r="AX47" s="210"/>
      <c r="AY47" s="210"/>
      <c r="AZ47" s="210"/>
      <c r="BA47" s="210"/>
      <c r="BB47" s="210"/>
      <c r="BC47" s="210"/>
      <c r="BD47" s="210"/>
      <c r="BE47" s="210"/>
      <c r="BF47" s="210"/>
      <c r="BG47" s="210"/>
      <c r="BH47" s="210"/>
      <c r="BI47" s="210"/>
      <c r="BJ47" s="210"/>
      <c r="BK47" s="210"/>
      <c r="BL47" s="210"/>
    </row>
    <row r="48" spans="1:64" ht="244.5" customHeight="1">
      <c r="A48" s="342">
        <v>26</v>
      </c>
      <c r="B48" s="342" t="s">
        <v>561</v>
      </c>
      <c r="C48" s="343" t="s">
        <v>784</v>
      </c>
      <c r="D48" s="354" t="s">
        <v>531</v>
      </c>
      <c r="E48" s="347" t="s">
        <v>811</v>
      </c>
      <c r="F48" s="348" t="s">
        <v>812</v>
      </c>
      <c r="G48" s="347" t="s">
        <v>813</v>
      </c>
      <c r="H48" s="348" t="s">
        <v>535</v>
      </c>
      <c r="I48" s="349">
        <v>50</v>
      </c>
      <c r="J48" s="223" t="str">
        <f t="shared" si="0"/>
        <v>Media</v>
      </c>
      <c r="K48" s="224">
        <f t="shared" si="14"/>
        <v>0.6</v>
      </c>
      <c r="L48" s="350" t="s">
        <v>797</v>
      </c>
      <c r="M48" s="225" t="str">
        <f>IF(NOT(ISERROR(MATCH(L48,'[1]Tabla Impacto'!$B$221:$B$223,0))),'[1]Tabla Impacto'!$F$223&amp;"Por favor no seleccionar los criterios de impacto(Afectación Económica o presupuestal y Pérdida Reputacional)",L48)</f>
        <v>Entre 50 y 100 SMLMV</v>
      </c>
      <c r="N48" s="226" t="str">
        <f>IF(OR(L48='[1]Tabla Impacto'!$C$4,L48='[1]Tabla Impacto'!$D$4),"Leve",IF(OR(L48='[1]Tabla Impacto'!$C$5,L48='[1]Tabla Impacto'!$D$5),"Menor",IF(OR(L48='[1]Tabla Impacto'!$C$6,L48='[1]Tabla Impacto'!$D$6),"Moderado",IF(OR(L48='[1]Tabla Impacto'!$C$7,L48='[1]Tabla Impacto'!$D$7),"Mayor",IF(OR(L48='[1]Tabla Impacto'!$C$8,L48='[1]Tabla Impacto'!$D$8),"Catastrófico","")))))</f>
        <v>Moderado</v>
      </c>
      <c r="O48" s="224">
        <f t="shared" si="15"/>
        <v>0.6</v>
      </c>
      <c r="P48" s="227" t="str">
        <f t="shared" si="3"/>
        <v>Moderado</v>
      </c>
      <c r="Q48" s="222">
        <v>1</v>
      </c>
      <c r="R48" s="347" t="s">
        <v>814</v>
      </c>
      <c r="S48" s="295" t="str">
        <f t="shared" si="4"/>
        <v>Probabilidad</v>
      </c>
      <c r="T48" s="229" t="s">
        <v>538</v>
      </c>
      <c r="U48" s="229" t="s">
        <v>569</v>
      </c>
      <c r="V48" s="230" t="str">
        <f t="shared" si="5"/>
        <v>40%</v>
      </c>
      <c r="W48" s="229" t="s">
        <v>540</v>
      </c>
      <c r="X48" s="229" t="s">
        <v>541</v>
      </c>
      <c r="Y48" s="229" t="s">
        <v>542</v>
      </c>
      <c r="Z48" s="231">
        <f t="shared" si="6"/>
        <v>0.36</v>
      </c>
      <c r="AA48" s="232" t="str">
        <f t="shared" si="7"/>
        <v>Baja</v>
      </c>
      <c r="AB48" s="230">
        <f t="shared" si="8"/>
        <v>0.36</v>
      </c>
      <c r="AC48" s="232" t="str">
        <f t="shared" si="9"/>
        <v>Moderado</v>
      </c>
      <c r="AD48" s="230">
        <f t="shared" si="10"/>
        <v>0.6</v>
      </c>
      <c r="AE48" s="233" t="str">
        <f t="shared" si="11"/>
        <v>Moderado</v>
      </c>
      <c r="AF48" s="229" t="s">
        <v>543</v>
      </c>
      <c r="AG48" s="301" t="s">
        <v>815</v>
      </c>
      <c r="AH48" s="351" t="s">
        <v>790</v>
      </c>
      <c r="AI48" s="352">
        <v>44197</v>
      </c>
      <c r="AJ48" s="352">
        <v>44305</v>
      </c>
      <c r="AK48" s="348" t="s">
        <v>816</v>
      </c>
      <c r="AL48" s="358" t="s">
        <v>817</v>
      </c>
      <c r="AM48" s="222"/>
      <c r="AN48" s="222" t="s">
        <v>549</v>
      </c>
      <c r="AO48" s="235" t="s">
        <v>818</v>
      </c>
      <c r="AP48" s="210"/>
      <c r="AQ48" s="210"/>
      <c r="AR48" s="210"/>
      <c r="AS48" s="210"/>
      <c r="AT48" s="210"/>
      <c r="AU48" s="210"/>
      <c r="AV48" s="210"/>
      <c r="AW48" s="210"/>
      <c r="AX48" s="210"/>
      <c r="AY48" s="210"/>
      <c r="AZ48" s="210"/>
      <c r="BA48" s="210"/>
      <c r="BB48" s="210"/>
      <c r="BC48" s="210"/>
      <c r="BD48" s="210"/>
      <c r="BE48" s="210"/>
      <c r="BF48" s="210"/>
      <c r="BG48" s="210"/>
      <c r="BH48" s="210"/>
      <c r="BI48" s="210"/>
      <c r="BJ48" s="210"/>
      <c r="BK48" s="210"/>
      <c r="BL48" s="210"/>
    </row>
    <row r="49" spans="1:64" ht="144.75" customHeight="1">
      <c r="A49" s="601">
        <v>27</v>
      </c>
      <c r="B49" s="601" t="s">
        <v>604</v>
      </c>
      <c r="C49" s="602" t="s">
        <v>819</v>
      </c>
      <c r="D49" s="569" t="s">
        <v>593</v>
      </c>
      <c r="E49" s="556" t="s">
        <v>820</v>
      </c>
      <c r="F49" s="578" t="s">
        <v>821</v>
      </c>
      <c r="G49" s="556" t="s">
        <v>822</v>
      </c>
      <c r="H49" s="219" t="s">
        <v>566</v>
      </c>
      <c r="I49" s="222">
        <v>1</v>
      </c>
      <c r="J49" s="223" t="str">
        <f t="shared" si="0"/>
        <v>Muy Baja</v>
      </c>
      <c r="K49" s="224">
        <f t="shared" si="14"/>
        <v>0.2</v>
      </c>
      <c r="L49" s="219"/>
      <c r="M49" s="571">
        <f>IF(NOT(ISERROR(MATCH(L49,'[1]Tabla Impacto'!$B$221:$B$223,0))),'[1]Tabla Impacto'!$F$223&amp;"Por favor no seleccionar los criterios de impacto(Afectación Económica o presupuestal y Pérdida Reputacional)",L49)</f>
        <v>0</v>
      </c>
      <c r="N49" s="226" t="s">
        <v>481</v>
      </c>
      <c r="O49" s="224">
        <f t="shared" si="15"/>
        <v>0.6</v>
      </c>
      <c r="P49" s="227" t="str">
        <f t="shared" si="3"/>
        <v>Moderado</v>
      </c>
      <c r="Q49" s="222">
        <v>1</v>
      </c>
      <c r="R49" s="221" t="s">
        <v>823</v>
      </c>
      <c r="S49" s="295" t="str">
        <f t="shared" si="4"/>
        <v>Probabilidad</v>
      </c>
      <c r="T49" s="229" t="s">
        <v>538</v>
      </c>
      <c r="U49" s="229" t="s">
        <v>569</v>
      </c>
      <c r="V49" s="230" t="str">
        <f t="shared" si="5"/>
        <v>40%</v>
      </c>
      <c r="W49" s="229" t="s">
        <v>540</v>
      </c>
      <c r="X49" s="229" t="s">
        <v>541</v>
      </c>
      <c r="Y49" s="229" t="s">
        <v>542</v>
      </c>
      <c r="Z49" s="231">
        <f t="shared" si="6"/>
        <v>0.12</v>
      </c>
      <c r="AA49" s="232" t="str">
        <f t="shared" si="7"/>
        <v>Muy Baja</v>
      </c>
      <c r="AB49" s="230">
        <f t="shared" si="8"/>
        <v>0.12</v>
      </c>
      <c r="AC49" s="232" t="str">
        <f t="shared" si="9"/>
        <v>Moderado</v>
      </c>
      <c r="AD49" s="230">
        <f t="shared" si="10"/>
        <v>0.6</v>
      </c>
      <c r="AE49" s="233" t="str">
        <f t="shared" si="11"/>
        <v>Moderado</v>
      </c>
      <c r="AF49" s="229" t="s">
        <v>543</v>
      </c>
      <c r="AG49" s="556" t="s">
        <v>824</v>
      </c>
      <c r="AH49" s="578" t="s">
        <v>825</v>
      </c>
      <c r="AI49" s="584">
        <v>44197</v>
      </c>
      <c r="AJ49" s="617" t="s">
        <v>826</v>
      </c>
      <c r="AK49" s="555" t="s">
        <v>827</v>
      </c>
      <c r="AL49" s="222"/>
      <c r="AM49" s="222"/>
      <c r="AN49" s="222" t="s">
        <v>549</v>
      </c>
      <c r="AO49" s="598" t="s">
        <v>828</v>
      </c>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row>
    <row r="50" spans="1:64" ht="76.5" customHeight="1">
      <c r="A50" s="550"/>
      <c r="B50" s="550"/>
      <c r="C50" s="550"/>
      <c r="D50" s="550"/>
      <c r="E50" s="550"/>
      <c r="F50" s="550"/>
      <c r="G50" s="550"/>
      <c r="H50" s="219" t="s">
        <v>566</v>
      </c>
      <c r="I50" s="222">
        <v>1</v>
      </c>
      <c r="J50" s="223" t="str">
        <f t="shared" si="0"/>
        <v>Muy Baja</v>
      </c>
      <c r="K50" s="224">
        <v>0.12</v>
      </c>
      <c r="L50" s="219"/>
      <c r="M50" s="550"/>
      <c r="N50" s="226" t="s">
        <v>481</v>
      </c>
      <c r="O50" s="224">
        <f t="shared" si="15"/>
        <v>0.6</v>
      </c>
      <c r="P50" s="227" t="str">
        <f t="shared" si="3"/>
        <v>Moderado</v>
      </c>
      <c r="Q50" s="222">
        <v>2</v>
      </c>
      <c r="R50" s="221" t="s">
        <v>829</v>
      </c>
      <c r="S50" s="295" t="str">
        <f t="shared" si="4"/>
        <v>Probabilidad</v>
      </c>
      <c r="T50" s="229" t="s">
        <v>538</v>
      </c>
      <c r="U50" s="229" t="s">
        <v>569</v>
      </c>
      <c r="V50" s="230" t="str">
        <f t="shared" si="5"/>
        <v>40%</v>
      </c>
      <c r="W50" s="229" t="s">
        <v>540</v>
      </c>
      <c r="X50" s="229" t="s">
        <v>541</v>
      </c>
      <c r="Y50" s="229" t="s">
        <v>542</v>
      </c>
      <c r="Z50" s="231">
        <f t="shared" si="6"/>
        <v>7.1999999999999995E-2</v>
      </c>
      <c r="AA50" s="232" t="str">
        <f t="shared" si="7"/>
        <v>Muy Baja</v>
      </c>
      <c r="AB50" s="230">
        <f t="shared" si="8"/>
        <v>7.1999999999999995E-2</v>
      </c>
      <c r="AC50" s="232" t="str">
        <f t="shared" si="9"/>
        <v>Moderado</v>
      </c>
      <c r="AD50" s="230">
        <f t="shared" si="10"/>
        <v>0.6</v>
      </c>
      <c r="AE50" s="233" t="str">
        <f t="shared" si="11"/>
        <v>Moderado</v>
      </c>
      <c r="AF50" s="229" t="s">
        <v>543</v>
      </c>
      <c r="AG50" s="550"/>
      <c r="AH50" s="550"/>
      <c r="AI50" s="550"/>
      <c r="AJ50" s="550"/>
      <c r="AK50" s="550"/>
      <c r="AL50" s="222"/>
      <c r="AM50" s="222"/>
      <c r="AN50" s="222" t="s">
        <v>549</v>
      </c>
      <c r="AO50" s="55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row>
    <row r="51" spans="1:64" ht="73.5" customHeight="1">
      <c r="A51" s="601">
        <v>28</v>
      </c>
      <c r="B51" s="601" t="s">
        <v>830</v>
      </c>
      <c r="C51" s="602" t="s">
        <v>819</v>
      </c>
      <c r="D51" s="569" t="s">
        <v>593</v>
      </c>
      <c r="E51" s="570" t="s">
        <v>831</v>
      </c>
      <c r="F51" s="578" t="s">
        <v>832</v>
      </c>
      <c r="G51" s="556" t="s">
        <v>833</v>
      </c>
      <c r="H51" s="219" t="s">
        <v>566</v>
      </c>
      <c r="I51" s="222">
        <v>62</v>
      </c>
      <c r="J51" s="223" t="str">
        <f t="shared" si="0"/>
        <v>Media</v>
      </c>
      <c r="K51" s="224">
        <f>IF(J51="","",IF(J51="Muy Baja",0.2,IF(J51="Baja",0.4,IF(J51="Media",0.6,IF(J51="Alta",0.8,IF(J51="Muy Alta",1, ))))))</f>
        <v>0.6</v>
      </c>
      <c r="L51" s="219" t="s">
        <v>626</v>
      </c>
      <c r="M51" s="571" t="str">
        <f>IF(NOT(ISERROR(MATCH(L51,'[1]Tabla Impacto'!$B$221:$B$223,0))),'[1]Tabla Impacto'!$F$223&amp;"Por favor no seleccionar los criterios de impacto(Afectación Económica o presupuestal y Pérdida Reputacional)",L51)</f>
        <v>El riesgo afecta la imagen de la entidad internamente, de conocimiento general nivel interno, de junta directiva y accionistas y/o de provedores</v>
      </c>
      <c r="N51" s="226" t="str">
        <f>IF(OR(L51='[1]Tabla Impacto'!$C$4,L51='[1]Tabla Impacto'!$D$4),"Leve",IF(OR(L51='[1]Tabla Impacto'!$C$5,L51='[1]Tabla Impacto'!$D$5),"Menor",IF(OR(L51='[1]Tabla Impacto'!$C$6,L51='[1]Tabla Impacto'!$D$6),"Moderado",IF(OR(L51='[1]Tabla Impacto'!$C$7,L51='[1]Tabla Impacto'!$D$7),"Mayor",IF(OR(L51='[1]Tabla Impacto'!$C$8,L51='[1]Tabla Impacto'!$D$8),"Catastrófico","")))))</f>
        <v>Menor</v>
      </c>
      <c r="O51" s="224">
        <f t="shared" si="15"/>
        <v>0.4</v>
      </c>
      <c r="P51" s="227" t="str">
        <f t="shared" si="3"/>
        <v>Moderado</v>
      </c>
      <c r="Q51" s="256">
        <v>1</v>
      </c>
      <c r="R51" s="220" t="s">
        <v>834</v>
      </c>
      <c r="S51" s="295" t="str">
        <f t="shared" si="4"/>
        <v>Probabilidad</v>
      </c>
      <c r="T51" s="229" t="s">
        <v>538</v>
      </c>
      <c r="U51" s="229" t="s">
        <v>569</v>
      </c>
      <c r="V51" s="230" t="str">
        <f t="shared" si="5"/>
        <v>40%</v>
      </c>
      <c r="W51" s="229" t="s">
        <v>540</v>
      </c>
      <c r="X51" s="229" t="s">
        <v>541</v>
      </c>
      <c r="Y51" s="229" t="s">
        <v>542</v>
      </c>
      <c r="Z51" s="231">
        <f t="shared" si="6"/>
        <v>0.36</v>
      </c>
      <c r="AA51" s="232" t="str">
        <f t="shared" si="7"/>
        <v>Baja</v>
      </c>
      <c r="AB51" s="230">
        <f t="shared" si="8"/>
        <v>0.36</v>
      </c>
      <c r="AC51" s="232" t="str">
        <f t="shared" si="9"/>
        <v>Menor</v>
      </c>
      <c r="AD51" s="230">
        <f t="shared" si="10"/>
        <v>0.4</v>
      </c>
      <c r="AE51" s="233" t="str">
        <f t="shared" si="11"/>
        <v>Moderado</v>
      </c>
      <c r="AF51" s="229" t="s">
        <v>543</v>
      </c>
      <c r="AG51" s="220" t="s">
        <v>835</v>
      </c>
      <c r="AH51" s="256" t="s">
        <v>825</v>
      </c>
      <c r="AI51" s="296">
        <v>44197</v>
      </c>
      <c r="AJ51" s="257" t="s">
        <v>826</v>
      </c>
      <c r="AK51" s="220" t="s">
        <v>836</v>
      </c>
      <c r="AL51" s="222"/>
      <c r="AM51" s="222"/>
      <c r="AN51" s="222" t="s">
        <v>549</v>
      </c>
      <c r="AO51" s="235" t="s">
        <v>837</v>
      </c>
      <c r="AP51" s="210"/>
      <c r="AQ51" s="210"/>
      <c r="AR51" s="210"/>
      <c r="AS51" s="210"/>
      <c r="AT51" s="210"/>
      <c r="AU51" s="210"/>
      <c r="AV51" s="210"/>
      <c r="AW51" s="210"/>
      <c r="AX51" s="210"/>
      <c r="AY51" s="210"/>
      <c r="AZ51" s="210"/>
      <c r="BA51" s="210"/>
      <c r="BB51" s="210"/>
      <c r="BC51" s="210"/>
      <c r="BD51" s="210"/>
      <c r="BE51" s="210"/>
      <c r="BF51" s="210"/>
      <c r="BG51" s="210"/>
      <c r="BH51" s="210"/>
      <c r="BI51" s="210"/>
      <c r="BJ51" s="210"/>
      <c r="BK51" s="210"/>
      <c r="BL51" s="210"/>
    </row>
    <row r="52" spans="1:64" ht="129.75" customHeight="1">
      <c r="A52" s="549"/>
      <c r="B52" s="549"/>
      <c r="C52" s="549"/>
      <c r="D52" s="549"/>
      <c r="E52" s="549"/>
      <c r="F52" s="549"/>
      <c r="G52" s="549"/>
      <c r="H52" s="219" t="s">
        <v>566</v>
      </c>
      <c r="I52" s="222">
        <v>62</v>
      </c>
      <c r="J52" s="223" t="str">
        <f t="shared" si="0"/>
        <v>Media</v>
      </c>
      <c r="K52" s="224">
        <v>0.36</v>
      </c>
      <c r="L52" s="219" t="s">
        <v>626</v>
      </c>
      <c r="M52" s="549"/>
      <c r="N52" s="226" t="str">
        <f>IF(OR(L52='[1]Tabla Impacto'!$C$4,L52='[1]Tabla Impacto'!$D$4),"Leve",IF(OR(L52='[1]Tabla Impacto'!$C$5,L52='[1]Tabla Impacto'!$D$5),"Menor",IF(OR(L52='[1]Tabla Impacto'!$C$6,L52='[1]Tabla Impacto'!$D$6),"Moderado",IF(OR(L52='[1]Tabla Impacto'!$C$7,L52='[1]Tabla Impacto'!$D$7),"Mayor",IF(OR(L52='[1]Tabla Impacto'!$C$8,L52='[1]Tabla Impacto'!$D$8),"Catastrófico","")))))</f>
        <v>Menor</v>
      </c>
      <c r="O52" s="224">
        <f t="shared" si="15"/>
        <v>0.4</v>
      </c>
      <c r="P52" s="227" t="str">
        <f t="shared" si="3"/>
        <v>Moderado</v>
      </c>
      <c r="Q52" s="256">
        <v>2</v>
      </c>
      <c r="R52" s="220" t="s">
        <v>838</v>
      </c>
      <c r="S52" s="295" t="str">
        <f t="shared" si="4"/>
        <v>Probabilidad</v>
      </c>
      <c r="T52" s="229" t="s">
        <v>538</v>
      </c>
      <c r="U52" s="229" t="s">
        <v>569</v>
      </c>
      <c r="V52" s="230" t="str">
        <f t="shared" si="5"/>
        <v>40%</v>
      </c>
      <c r="W52" s="229" t="s">
        <v>540</v>
      </c>
      <c r="X52" s="229" t="s">
        <v>761</v>
      </c>
      <c r="Y52" s="229" t="s">
        <v>542</v>
      </c>
      <c r="Z52" s="231">
        <f t="shared" si="6"/>
        <v>0.216</v>
      </c>
      <c r="AA52" s="232" t="str">
        <f t="shared" si="7"/>
        <v>Baja</v>
      </c>
      <c r="AB52" s="230">
        <f t="shared" si="8"/>
        <v>0.216</v>
      </c>
      <c r="AC52" s="232" t="str">
        <f t="shared" si="9"/>
        <v>Menor</v>
      </c>
      <c r="AD52" s="230">
        <f t="shared" si="10"/>
        <v>0.4</v>
      </c>
      <c r="AE52" s="233" t="str">
        <f t="shared" si="11"/>
        <v>Moderado</v>
      </c>
      <c r="AF52" s="229" t="s">
        <v>543</v>
      </c>
      <c r="AG52" s="220" t="s">
        <v>839</v>
      </c>
      <c r="AH52" s="256" t="s">
        <v>825</v>
      </c>
      <c r="AI52" s="296">
        <v>44227</v>
      </c>
      <c r="AJ52" s="257" t="s">
        <v>840</v>
      </c>
      <c r="AK52" s="220" t="s">
        <v>841</v>
      </c>
      <c r="AL52" s="222"/>
      <c r="AM52" s="222"/>
      <c r="AN52" s="222" t="s">
        <v>549</v>
      </c>
      <c r="AO52" s="235" t="s">
        <v>842</v>
      </c>
      <c r="AP52" s="210"/>
      <c r="AQ52" s="210"/>
      <c r="AR52" s="210"/>
      <c r="AS52" s="210"/>
      <c r="AT52" s="210"/>
      <c r="AU52" s="210"/>
      <c r="AV52" s="210"/>
      <c r="AW52" s="210"/>
      <c r="AX52" s="210"/>
      <c r="AY52" s="210"/>
      <c r="AZ52" s="210"/>
      <c r="BA52" s="210"/>
      <c r="BB52" s="210"/>
      <c r="BC52" s="210"/>
      <c r="BD52" s="210"/>
      <c r="BE52" s="210"/>
      <c r="BF52" s="210"/>
      <c r="BG52" s="210"/>
      <c r="BH52" s="210"/>
      <c r="BI52" s="210"/>
      <c r="BJ52" s="210"/>
      <c r="BK52" s="210"/>
      <c r="BL52" s="210"/>
    </row>
    <row r="53" spans="1:64" ht="73.5" customHeight="1">
      <c r="A53" s="550"/>
      <c r="B53" s="550"/>
      <c r="C53" s="550"/>
      <c r="D53" s="550"/>
      <c r="E53" s="550"/>
      <c r="F53" s="550"/>
      <c r="G53" s="550"/>
      <c r="H53" s="219" t="s">
        <v>566</v>
      </c>
      <c r="I53" s="222">
        <v>62</v>
      </c>
      <c r="J53" s="223" t="str">
        <f t="shared" si="0"/>
        <v>Media</v>
      </c>
      <c r="K53" s="224">
        <v>0.216</v>
      </c>
      <c r="L53" s="219" t="s">
        <v>626</v>
      </c>
      <c r="M53" s="550"/>
      <c r="N53" s="226" t="str">
        <f>IF(OR(L53='[1]Tabla Impacto'!$C$4,L53='[1]Tabla Impacto'!$D$4),"Leve",IF(OR(L53='[1]Tabla Impacto'!$C$5,L53='[1]Tabla Impacto'!$D$5),"Menor",IF(OR(L53='[1]Tabla Impacto'!$C$6,L53='[1]Tabla Impacto'!$D$6),"Moderado",IF(OR(L53='[1]Tabla Impacto'!$C$7,L53='[1]Tabla Impacto'!$D$7),"Mayor",IF(OR(L53='[1]Tabla Impacto'!$C$8,L53='[1]Tabla Impacto'!$D$8),"Catastrófico","")))))</f>
        <v>Menor</v>
      </c>
      <c r="O53" s="224">
        <f t="shared" si="15"/>
        <v>0.4</v>
      </c>
      <c r="P53" s="227" t="str">
        <f t="shared" si="3"/>
        <v>Moderado</v>
      </c>
      <c r="Q53" s="256">
        <v>3</v>
      </c>
      <c r="R53" s="220" t="s">
        <v>843</v>
      </c>
      <c r="S53" s="295" t="str">
        <f t="shared" si="4"/>
        <v>Probabilidad</v>
      </c>
      <c r="T53" s="229" t="s">
        <v>538</v>
      </c>
      <c r="U53" s="229" t="s">
        <v>569</v>
      </c>
      <c r="V53" s="230" t="str">
        <f t="shared" si="5"/>
        <v>40%</v>
      </c>
      <c r="W53" s="229" t="s">
        <v>540</v>
      </c>
      <c r="X53" s="229" t="s">
        <v>541</v>
      </c>
      <c r="Y53" s="229" t="s">
        <v>542</v>
      </c>
      <c r="Z53" s="231">
        <f t="shared" si="6"/>
        <v>0.12959999999999999</v>
      </c>
      <c r="AA53" s="232" t="str">
        <f t="shared" si="7"/>
        <v>Muy Baja</v>
      </c>
      <c r="AB53" s="230">
        <f t="shared" si="8"/>
        <v>0.12959999999999999</v>
      </c>
      <c r="AC53" s="232" t="str">
        <f t="shared" si="9"/>
        <v>Menor</v>
      </c>
      <c r="AD53" s="230">
        <f t="shared" si="10"/>
        <v>0.4</v>
      </c>
      <c r="AE53" s="233" t="str">
        <f t="shared" si="11"/>
        <v>Bajo</v>
      </c>
      <c r="AF53" s="229" t="s">
        <v>543</v>
      </c>
      <c r="AG53" s="220" t="s">
        <v>844</v>
      </c>
      <c r="AH53" s="256" t="s">
        <v>845</v>
      </c>
      <c r="AI53" s="296">
        <v>44227</v>
      </c>
      <c r="AJ53" s="257" t="s">
        <v>826</v>
      </c>
      <c r="AK53" s="220" t="s">
        <v>846</v>
      </c>
      <c r="AL53" s="222"/>
      <c r="AM53" s="222"/>
      <c r="AN53" s="222" t="s">
        <v>549</v>
      </c>
      <c r="AO53" s="235" t="s">
        <v>847</v>
      </c>
      <c r="AP53" s="210"/>
      <c r="AQ53" s="210"/>
      <c r="AR53" s="210"/>
      <c r="AS53" s="210"/>
      <c r="AT53" s="210"/>
      <c r="AU53" s="210"/>
      <c r="AV53" s="210"/>
      <c r="AW53" s="210"/>
      <c r="AX53" s="210"/>
      <c r="AY53" s="210"/>
      <c r="AZ53" s="210"/>
      <c r="BA53" s="210"/>
      <c r="BB53" s="210"/>
      <c r="BC53" s="210"/>
      <c r="BD53" s="210"/>
      <c r="BE53" s="210"/>
      <c r="BF53" s="210"/>
      <c r="BG53" s="210"/>
      <c r="BH53" s="210"/>
      <c r="BI53" s="210"/>
      <c r="BJ53" s="210"/>
      <c r="BK53" s="210"/>
      <c r="BL53" s="210"/>
    </row>
    <row r="54" spans="1:64" ht="114.75" customHeight="1">
      <c r="A54" s="601">
        <v>29</v>
      </c>
      <c r="B54" s="601" t="s">
        <v>830</v>
      </c>
      <c r="C54" s="602" t="s">
        <v>819</v>
      </c>
      <c r="D54" s="569" t="s">
        <v>593</v>
      </c>
      <c r="E54" s="570" t="s">
        <v>848</v>
      </c>
      <c r="F54" s="578" t="s">
        <v>849</v>
      </c>
      <c r="G54" s="556" t="s">
        <v>850</v>
      </c>
      <c r="H54" s="219" t="s">
        <v>566</v>
      </c>
      <c r="I54" s="222">
        <v>62</v>
      </c>
      <c r="J54" s="223" t="str">
        <f t="shared" si="0"/>
        <v>Media</v>
      </c>
      <c r="K54" s="224">
        <f>IF(J54="","",IF(J54="Muy Baja",0.2,IF(J54="Baja",0.4,IF(J54="Media",0.6,IF(J54="Alta",0.8,IF(J54="Muy Alta",1, ))))))</f>
        <v>0.6</v>
      </c>
      <c r="L54" s="219" t="s">
        <v>626</v>
      </c>
      <c r="M54" s="571" t="str">
        <f>IF(NOT(ISERROR(MATCH(L54,'[1]Tabla Impacto'!$B$221:$B$223,0))),'[1]Tabla Impacto'!$F$223&amp;"Por favor no seleccionar los criterios de impacto(Afectación Económica o presupuestal y Pérdida Reputacional)",L54)</f>
        <v>El riesgo afecta la imagen de la entidad internamente, de conocimiento general nivel interno, de junta directiva y accionistas y/o de provedores</v>
      </c>
      <c r="N54" s="226" t="str">
        <f>IF(OR(L54='[1]Tabla Impacto'!$C$4,L54='[1]Tabla Impacto'!$D$4),"Leve",IF(OR(L54='[1]Tabla Impacto'!$C$5,L54='[1]Tabla Impacto'!$D$5),"Menor",IF(OR(L54='[1]Tabla Impacto'!$C$6,L54='[1]Tabla Impacto'!$D$6),"Moderado",IF(OR(L54='[1]Tabla Impacto'!$C$7,L54='[1]Tabla Impacto'!$D$7),"Mayor",IF(OR(L54='[1]Tabla Impacto'!$C$8,L54='[1]Tabla Impacto'!$D$8),"Catastrófico","")))))</f>
        <v>Menor</v>
      </c>
      <c r="O54" s="224">
        <f t="shared" si="15"/>
        <v>0.4</v>
      </c>
      <c r="P54" s="227" t="str">
        <f t="shared" si="3"/>
        <v>Moderado</v>
      </c>
      <c r="Q54" s="222">
        <v>1</v>
      </c>
      <c r="R54" s="220" t="s">
        <v>851</v>
      </c>
      <c r="S54" s="295" t="str">
        <f t="shared" si="4"/>
        <v>Probabilidad</v>
      </c>
      <c r="T54" s="229" t="s">
        <v>538</v>
      </c>
      <c r="U54" s="229" t="s">
        <v>569</v>
      </c>
      <c r="V54" s="230" t="str">
        <f t="shared" si="5"/>
        <v>40%</v>
      </c>
      <c r="W54" s="229" t="s">
        <v>686</v>
      </c>
      <c r="X54" s="229" t="s">
        <v>541</v>
      </c>
      <c r="Y54" s="229" t="s">
        <v>782</v>
      </c>
      <c r="Z54" s="231">
        <f t="shared" si="6"/>
        <v>0.36</v>
      </c>
      <c r="AA54" s="232" t="str">
        <f t="shared" si="7"/>
        <v>Baja</v>
      </c>
      <c r="AB54" s="230">
        <f t="shared" si="8"/>
        <v>0.36</v>
      </c>
      <c r="AC54" s="232" t="str">
        <f t="shared" si="9"/>
        <v>Menor</v>
      </c>
      <c r="AD54" s="230">
        <f t="shared" si="10"/>
        <v>0.4</v>
      </c>
      <c r="AE54" s="233" t="str">
        <f t="shared" si="11"/>
        <v>Moderado</v>
      </c>
      <c r="AF54" s="229" t="s">
        <v>543</v>
      </c>
      <c r="AG54" s="220" t="s">
        <v>852</v>
      </c>
      <c r="AH54" s="256" t="s">
        <v>825</v>
      </c>
      <c r="AI54" s="296">
        <v>44227</v>
      </c>
      <c r="AJ54" s="257" t="s">
        <v>826</v>
      </c>
      <c r="AK54" s="220" t="s">
        <v>853</v>
      </c>
      <c r="AL54" s="222"/>
      <c r="AM54" s="222"/>
      <c r="AN54" s="222" t="s">
        <v>549</v>
      </c>
      <c r="AO54" s="235" t="s">
        <v>854</v>
      </c>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row>
    <row r="55" spans="1:64" ht="72.75" customHeight="1">
      <c r="A55" s="549"/>
      <c r="B55" s="549"/>
      <c r="C55" s="549"/>
      <c r="D55" s="549"/>
      <c r="E55" s="549"/>
      <c r="F55" s="549"/>
      <c r="G55" s="549"/>
      <c r="H55" s="219" t="s">
        <v>566</v>
      </c>
      <c r="I55" s="222">
        <v>62</v>
      </c>
      <c r="J55" s="223" t="str">
        <f t="shared" si="0"/>
        <v>Media</v>
      </c>
      <c r="K55" s="224">
        <v>0.36</v>
      </c>
      <c r="L55" s="219" t="s">
        <v>626</v>
      </c>
      <c r="M55" s="549"/>
      <c r="N55" s="226" t="str">
        <f>IF(OR(L55='[1]Tabla Impacto'!$C$4,L55='[1]Tabla Impacto'!$D$4),"Leve",IF(OR(L55='[1]Tabla Impacto'!$C$5,L55='[1]Tabla Impacto'!$D$5),"Menor",IF(OR(L55='[1]Tabla Impacto'!$C$6,L55='[1]Tabla Impacto'!$D$6),"Moderado",IF(OR(L55='[1]Tabla Impacto'!$C$7,L55='[1]Tabla Impacto'!$D$7),"Mayor",IF(OR(L55='[1]Tabla Impacto'!$C$8,L55='[1]Tabla Impacto'!$D$8),"Catastrófico","")))))</f>
        <v>Menor</v>
      </c>
      <c r="O55" s="224">
        <f t="shared" si="15"/>
        <v>0.4</v>
      </c>
      <c r="P55" s="227" t="str">
        <f t="shared" si="3"/>
        <v>Moderado</v>
      </c>
      <c r="Q55" s="222">
        <v>2</v>
      </c>
      <c r="R55" s="220" t="s">
        <v>855</v>
      </c>
      <c r="S55" s="295" t="str">
        <f t="shared" si="4"/>
        <v>Probabilidad</v>
      </c>
      <c r="T55" s="229" t="s">
        <v>576</v>
      </c>
      <c r="U55" s="229" t="s">
        <v>569</v>
      </c>
      <c r="V55" s="230" t="str">
        <f t="shared" si="5"/>
        <v>30%</v>
      </c>
      <c r="W55" s="229" t="s">
        <v>540</v>
      </c>
      <c r="X55" s="229" t="s">
        <v>541</v>
      </c>
      <c r="Y55" s="229" t="s">
        <v>542</v>
      </c>
      <c r="Z55" s="231">
        <f t="shared" si="6"/>
        <v>0.252</v>
      </c>
      <c r="AA55" s="232" t="str">
        <f t="shared" si="7"/>
        <v>Baja</v>
      </c>
      <c r="AB55" s="230">
        <f t="shared" si="8"/>
        <v>0.252</v>
      </c>
      <c r="AC55" s="232" t="str">
        <f t="shared" si="9"/>
        <v>Menor</v>
      </c>
      <c r="AD55" s="230">
        <f t="shared" si="10"/>
        <v>0.4</v>
      </c>
      <c r="AE55" s="233" t="str">
        <f t="shared" si="11"/>
        <v>Moderado</v>
      </c>
      <c r="AF55" s="229" t="s">
        <v>543</v>
      </c>
      <c r="AG55" s="220" t="s">
        <v>835</v>
      </c>
      <c r="AH55" s="256" t="s">
        <v>825</v>
      </c>
      <c r="AI55" s="296">
        <v>44227</v>
      </c>
      <c r="AJ55" s="257" t="s">
        <v>826</v>
      </c>
      <c r="AK55" s="220" t="s">
        <v>836</v>
      </c>
      <c r="AL55" s="222"/>
      <c r="AM55" s="222"/>
      <c r="AN55" s="222" t="s">
        <v>549</v>
      </c>
      <c r="AO55" s="235" t="s">
        <v>856</v>
      </c>
      <c r="AP55" s="210"/>
      <c r="AQ55" s="210"/>
      <c r="AR55" s="210"/>
      <c r="AS55" s="210"/>
      <c r="AT55" s="210"/>
      <c r="AU55" s="210"/>
      <c r="AV55" s="210"/>
      <c r="AW55" s="210"/>
      <c r="AX55" s="210"/>
      <c r="AY55" s="210"/>
      <c r="AZ55" s="210"/>
      <c r="BA55" s="210"/>
      <c r="BB55" s="210"/>
      <c r="BC55" s="210"/>
      <c r="BD55" s="210"/>
      <c r="BE55" s="210"/>
      <c r="BF55" s="210"/>
      <c r="BG55" s="210"/>
      <c r="BH55" s="210"/>
      <c r="BI55" s="210"/>
      <c r="BJ55" s="210"/>
      <c r="BK55" s="210"/>
      <c r="BL55" s="210"/>
    </row>
    <row r="56" spans="1:64" ht="72.75" customHeight="1">
      <c r="A56" s="550"/>
      <c r="B56" s="550"/>
      <c r="C56" s="550"/>
      <c r="D56" s="550"/>
      <c r="E56" s="550"/>
      <c r="F56" s="550"/>
      <c r="G56" s="550"/>
      <c r="H56" s="219" t="s">
        <v>566</v>
      </c>
      <c r="I56" s="222">
        <v>62</v>
      </c>
      <c r="J56" s="223" t="str">
        <f t="shared" si="0"/>
        <v>Media</v>
      </c>
      <c r="K56" s="224">
        <v>0.252</v>
      </c>
      <c r="L56" s="219" t="s">
        <v>626</v>
      </c>
      <c r="M56" s="550"/>
      <c r="N56" s="226" t="str">
        <f>IF(OR(L56='[1]Tabla Impacto'!$C$4,L56='[1]Tabla Impacto'!$D$4),"Leve",IF(OR(L56='[1]Tabla Impacto'!$C$5,L56='[1]Tabla Impacto'!$D$5),"Menor",IF(OR(L56='[1]Tabla Impacto'!$C$6,L56='[1]Tabla Impacto'!$D$6),"Moderado",IF(OR(L56='[1]Tabla Impacto'!$C$7,L56='[1]Tabla Impacto'!$D$7),"Mayor",IF(OR(L56='[1]Tabla Impacto'!$C$8,L56='[1]Tabla Impacto'!$D$8),"Catastrófico","")))))</f>
        <v>Menor</v>
      </c>
      <c r="O56" s="224">
        <f t="shared" si="15"/>
        <v>0.4</v>
      </c>
      <c r="P56" s="227" t="str">
        <f t="shared" si="3"/>
        <v>Moderado</v>
      </c>
      <c r="Q56" s="222">
        <v>3</v>
      </c>
      <c r="R56" s="220" t="s">
        <v>857</v>
      </c>
      <c r="S56" s="295" t="str">
        <f t="shared" si="4"/>
        <v>Probabilidad</v>
      </c>
      <c r="T56" s="229" t="s">
        <v>538</v>
      </c>
      <c r="U56" s="229" t="s">
        <v>569</v>
      </c>
      <c r="V56" s="230" t="str">
        <f t="shared" si="5"/>
        <v>40%</v>
      </c>
      <c r="W56" s="229" t="s">
        <v>540</v>
      </c>
      <c r="X56" s="229" t="s">
        <v>541</v>
      </c>
      <c r="Y56" s="229" t="s">
        <v>542</v>
      </c>
      <c r="Z56" s="231">
        <f t="shared" si="6"/>
        <v>0.1512</v>
      </c>
      <c r="AA56" s="232" t="str">
        <f t="shared" si="7"/>
        <v>Muy Baja</v>
      </c>
      <c r="AB56" s="230">
        <f t="shared" si="8"/>
        <v>0.1512</v>
      </c>
      <c r="AC56" s="232" t="str">
        <f t="shared" si="9"/>
        <v>Menor</v>
      </c>
      <c r="AD56" s="230">
        <f t="shared" si="10"/>
        <v>0.4</v>
      </c>
      <c r="AE56" s="233" t="str">
        <f t="shared" si="11"/>
        <v>Bajo</v>
      </c>
      <c r="AF56" s="229" t="s">
        <v>543</v>
      </c>
      <c r="AG56" s="220" t="s">
        <v>858</v>
      </c>
      <c r="AH56" s="256" t="s">
        <v>845</v>
      </c>
      <c r="AI56" s="296">
        <v>44227</v>
      </c>
      <c r="AJ56" s="257" t="s">
        <v>826</v>
      </c>
      <c r="AK56" s="220" t="s">
        <v>859</v>
      </c>
      <c r="AL56" s="222"/>
      <c r="AM56" s="222"/>
      <c r="AN56" s="222" t="s">
        <v>549</v>
      </c>
      <c r="AO56" s="255" t="s">
        <v>860</v>
      </c>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row>
    <row r="57" spans="1:64" ht="114.75" customHeight="1">
      <c r="A57" s="342">
        <v>30</v>
      </c>
      <c r="B57" s="359" t="s">
        <v>622</v>
      </c>
      <c r="C57" s="359" t="s">
        <v>819</v>
      </c>
      <c r="D57" s="219" t="s">
        <v>593</v>
      </c>
      <c r="E57" s="220" t="s">
        <v>861</v>
      </c>
      <c r="F57" s="220" t="s">
        <v>862</v>
      </c>
      <c r="G57" s="221" t="s">
        <v>863</v>
      </c>
      <c r="H57" s="219" t="s">
        <v>566</v>
      </c>
      <c r="I57" s="222">
        <v>62</v>
      </c>
      <c r="J57" s="223" t="str">
        <f t="shared" si="0"/>
        <v>Media</v>
      </c>
      <c r="K57" s="224">
        <f t="shared" ref="K57:K68" si="16">IF(J57="","",IF(J57="Muy Baja",0.2,IF(J57="Baja",0.4,IF(J57="Media",0.6,IF(J57="Alta",0.8,IF(J57="Muy Alta",1, ))))))</f>
        <v>0.6</v>
      </c>
      <c r="L57" s="221" t="s">
        <v>584</v>
      </c>
      <c r="M57" s="225" t="str">
        <f>IF(NOT(ISERROR(MATCH(L57,'[1]Tabla Impacto'!$B$221:$B$223,0))),'[1]Tabla Impacto'!$F$223&amp;"Por favor no seleccionar los criterios de impacto(Afectación Económica o presupuestal y Pérdida Reputacional)",L57)</f>
        <v>El riesgo afecta la imagen de la entidad con algunos usuarios de relevancia frente al logro de los objetivos</v>
      </c>
      <c r="N57" s="226" t="str">
        <f>IF(OR(L57='[1]Tabla Impacto'!$C$4,L57='[1]Tabla Impacto'!$D$4),"Leve",IF(OR(L57='[1]Tabla Impacto'!$C$5,L57='[1]Tabla Impacto'!$D$5),"Menor",IF(OR(L57='[1]Tabla Impacto'!$C$6,L57='[1]Tabla Impacto'!$D$6),"Moderado",IF(OR(L57='[1]Tabla Impacto'!$C$7,L57='[1]Tabla Impacto'!$D$7),"Mayor",IF(OR(L57='[1]Tabla Impacto'!$C$8,L57='[1]Tabla Impacto'!$D$8),"Catastrófico","")))))</f>
        <v>Moderado</v>
      </c>
      <c r="O57" s="224">
        <f t="shared" si="15"/>
        <v>0.6</v>
      </c>
      <c r="P57" s="227" t="str">
        <f t="shared" si="3"/>
        <v>Moderado</v>
      </c>
      <c r="Q57" s="222">
        <v>1</v>
      </c>
      <c r="R57" s="221" t="s">
        <v>864</v>
      </c>
      <c r="S57" s="295" t="str">
        <f t="shared" si="4"/>
        <v>Probabilidad</v>
      </c>
      <c r="T57" s="229" t="s">
        <v>538</v>
      </c>
      <c r="U57" s="229" t="s">
        <v>569</v>
      </c>
      <c r="V57" s="230" t="str">
        <f t="shared" si="5"/>
        <v>40%</v>
      </c>
      <c r="W57" s="229" t="s">
        <v>686</v>
      </c>
      <c r="X57" s="229" t="s">
        <v>541</v>
      </c>
      <c r="Y57" s="229" t="s">
        <v>782</v>
      </c>
      <c r="Z57" s="231">
        <f t="shared" si="6"/>
        <v>0.36</v>
      </c>
      <c r="AA57" s="232" t="str">
        <f t="shared" si="7"/>
        <v>Baja</v>
      </c>
      <c r="AB57" s="230">
        <f t="shared" si="8"/>
        <v>0.36</v>
      </c>
      <c r="AC57" s="232" t="str">
        <f t="shared" si="9"/>
        <v>Moderado</v>
      </c>
      <c r="AD57" s="230">
        <f t="shared" si="10"/>
        <v>0.6</v>
      </c>
      <c r="AE57" s="233" t="str">
        <f t="shared" si="11"/>
        <v>Moderado</v>
      </c>
      <c r="AF57" s="229" t="s">
        <v>543</v>
      </c>
      <c r="AG57" s="220" t="s">
        <v>865</v>
      </c>
      <c r="AH57" s="256" t="s">
        <v>825</v>
      </c>
      <c r="AI57" s="296">
        <v>44197</v>
      </c>
      <c r="AJ57" s="257" t="s">
        <v>826</v>
      </c>
      <c r="AK57" s="220" t="s">
        <v>866</v>
      </c>
      <c r="AL57" s="222"/>
      <c r="AM57" s="222"/>
      <c r="AN57" s="222" t="s">
        <v>549</v>
      </c>
      <c r="AO57" s="235" t="s">
        <v>867</v>
      </c>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row>
    <row r="58" spans="1:64" ht="210" customHeight="1">
      <c r="A58" s="601">
        <v>31</v>
      </c>
      <c r="B58" s="601" t="s">
        <v>561</v>
      </c>
      <c r="C58" s="602" t="s">
        <v>868</v>
      </c>
      <c r="D58" s="569" t="s">
        <v>593</v>
      </c>
      <c r="E58" s="570" t="s">
        <v>869</v>
      </c>
      <c r="F58" s="570" t="s">
        <v>870</v>
      </c>
      <c r="G58" s="570" t="s">
        <v>871</v>
      </c>
      <c r="H58" s="256" t="s">
        <v>872</v>
      </c>
      <c r="I58" s="345">
        <v>365</v>
      </c>
      <c r="J58" s="223" t="str">
        <f t="shared" si="0"/>
        <v>Media</v>
      </c>
      <c r="K58" s="224">
        <f t="shared" si="16"/>
        <v>0.6</v>
      </c>
      <c r="L58" s="256" t="s">
        <v>567</v>
      </c>
      <c r="M58" s="571" t="str">
        <f>IF(NOT(ISERROR(MATCH(L58,'[1]Tabla Impacto'!$B$221:$B$223,0))),'[1]Tabla Impacto'!$F$223&amp;"Por favor no seleccionar los criterios de impacto(Afectación Económica o presupuestal y Pérdida Reputacional)",L58)</f>
        <v>El riesgo afecta la imagen de de la entidad con efecto publicitario sostenido a nivel de sector administrativo, nivel departamental o municipal</v>
      </c>
      <c r="N58" s="226" t="str">
        <f>IF(OR(L58='[1]Tabla Impacto'!$C$4,L58='[1]Tabla Impacto'!$D$4),"Leve",IF(OR(L58='[1]Tabla Impacto'!$C$5,L58='[1]Tabla Impacto'!$D$5),"Menor",IF(OR(L58='[1]Tabla Impacto'!$C$6,L58='[1]Tabla Impacto'!$D$6),"Moderado",IF(OR(L58='[1]Tabla Impacto'!$C$7,L58='[1]Tabla Impacto'!$D$7),"Mayor",IF(OR(L58='[1]Tabla Impacto'!$C$8,L58='[1]Tabla Impacto'!$D$8),"Catastrófico","")))))</f>
        <v>Mayor</v>
      </c>
      <c r="O58" s="224">
        <f t="shared" si="15"/>
        <v>0.8</v>
      </c>
      <c r="P58" s="227" t="str">
        <f t="shared" si="3"/>
        <v>Alto</v>
      </c>
      <c r="Q58" s="256">
        <v>1</v>
      </c>
      <c r="R58" s="344" t="s">
        <v>873</v>
      </c>
      <c r="S58" s="295" t="str">
        <f t="shared" si="4"/>
        <v>Probabilidad</v>
      </c>
      <c r="T58" s="229" t="s">
        <v>538</v>
      </c>
      <c r="U58" s="229" t="s">
        <v>569</v>
      </c>
      <c r="V58" s="230" t="str">
        <f t="shared" si="5"/>
        <v>40%</v>
      </c>
      <c r="W58" s="229" t="s">
        <v>540</v>
      </c>
      <c r="X58" s="229" t="s">
        <v>541</v>
      </c>
      <c r="Y58" s="229" t="s">
        <v>542</v>
      </c>
      <c r="Z58" s="231">
        <f t="shared" si="6"/>
        <v>0.36</v>
      </c>
      <c r="AA58" s="232" t="str">
        <f t="shared" si="7"/>
        <v>Baja</v>
      </c>
      <c r="AB58" s="230">
        <f t="shared" si="8"/>
        <v>0.36</v>
      </c>
      <c r="AC58" s="232" t="str">
        <f t="shared" si="9"/>
        <v>Mayor</v>
      </c>
      <c r="AD58" s="230">
        <f t="shared" si="10"/>
        <v>0.8</v>
      </c>
      <c r="AE58" s="233" t="str">
        <f t="shared" si="11"/>
        <v>Alto</v>
      </c>
      <c r="AF58" s="229" t="s">
        <v>543</v>
      </c>
      <c r="AG58" s="570" t="s">
        <v>874</v>
      </c>
      <c r="AH58" s="345" t="s">
        <v>875</v>
      </c>
      <c r="AI58" s="360">
        <v>44545</v>
      </c>
      <c r="AJ58" s="257">
        <v>44306</v>
      </c>
      <c r="AK58" s="344" t="s">
        <v>876</v>
      </c>
      <c r="AL58" s="361" t="s">
        <v>877</v>
      </c>
      <c r="AM58" s="222"/>
      <c r="AN58" s="222" t="s">
        <v>549</v>
      </c>
      <c r="AO58" s="235" t="s">
        <v>878</v>
      </c>
      <c r="AP58" s="210"/>
      <c r="AQ58" s="210"/>
      <c r="AR58" s="210"/>
      <c r="AS58" s="210"/>
      <c r="AT58" s="210"/>
      <c r="AU58" s="210"/>
      <c r="AV58" s="210"/>
      <c r="AW58" s="210"/>
      <c r="AX58" s="210"/>
      <c r="AY58" s="210"/>
      <c r="AZ58" s="210"/>
      <c r="BA58" s="210"/>
      <c r="BB58" s="210"/>
      <c r="BC58" s="210"/>
      <c r="BD58" s="210"/>
      <c r="BE58" s="210"/>
      <c r="BF58" s="210"/>
      <c r="BG58" s="210"/>
      <c r="BH58" s="210"/>
      <c r="BI58" s="210"/>
      <c r="BJ58" s="210"/>
      <c r="BK58" s="210"/>
      <c r="BL58" s="210"/>
    </row>
    <row r="59" spans="1:64" ht="345.75" customHeight="1">
      <c r="A59" s="549"/>
      <c r="B59" s="549"/>
      <c r="C59" s="549"/>
      <c r="D59" s="549"/>
      <c r="E59" s="549"/>
      <c r="F59" s="549"/>
      <c r="G59" s="549"/>
      <c r="H59" s="354" t="s">
        <v>535</v>
      </c>
      <c r="I59" s="351">
        <v>365</v>
      </c>
      <c r="J59" s="223" t="str">
        <f t="shared" si="0"/>
        <v>Media</v>
      </c>
      <c r="K59" s="224">
        <f t="shared" si="16"/>
        <v>0.6</v>
      </c>
      <c r="L59" s="354" t="s">
        <v>635</v>
      </c>
      <c r="M59" s="550"/>
      <c r="N59" s="226" t="str">
        <f>IF(OR(L59='[1]Tabla Impacto'!$C$4,L59='[1]Tabla Impacto'!$D$4),"Leve",IF(OR(L59='[1]Tabla Impacto'!$C$5,L59='[1]Tabla Impacto'!$D$5),"Menor",IF(OR(L59='[1]Tabla Impacto'!$C$6,L59='[1]Tabla Impacto'!$D$6),"Moderado",IF(OR(L59='[1]Tabla Impacto'!$C$7,L59='[1]Tabla Impacto'!$D$7),"Mayor",IF(OR(L59='[1]Tabla Impacto'!$C$8,L59='[1]Tabla Impacto'!$D$8),"Catastrófico","")))))</f>
        <v>Mayor</v>
      </c>
      <c r="O59" s="224">
        <f t="shared" si="15"/>
        <v>0.8</v>
      </c>
      <c r="P59" s="227" t="str">
        <f t="shared" si="3"/>
        <v>Alto</v>
      </c>
      <c r="Q59" s="354">
        <v>2</v>
      </c>
      <c r="R59" s="348" t="s">
        <v>879</v>
      </c>
      <c r="S59" s="295" t="str">
        <f t="shared" si="4"/>
        <v>Probabilidad</v>
      </c>
      <c r="T59" s="229" t="s">
        <v>538</v>
      </c>
      <c r="U59" s="229" t="s">
        <v>569</v>
      </c>
      <c r="V59" s="230" t="str">
        <f t="shared" si="5"/>
        <v>40%</v>
      </c>
      <c r="W59" s="229" t="s">
        <v>540</v>
      </c>
      <c r="X59" s="229" t="s">
        <v>541</v>
      </c>
      <c r="Y59" s="229" t="s">
        <v>542</v>
      </c>
      <c r="Z59" s="231">
        <f t="shared" si="6"/>
        <v>0.36</v>
      </c>
      <c r="AA59" s="232" t="str">
        <f t="shared" si="7"/>
        <v>Baja</v>
      </c>
      <c r="AB59" s="230">
        <f t="shared" si="8"/>
        <v>0.36</v>
      </c>
      <c r="AC59" s="232" t="str">
        <f t="shared" si="9"/>
        <v>Mayor</v>
      </c>
      <c r="AD59" s="230">
        <f t="shared" si="10"/>
        <v>0.8</v>
      </c>
      <c r="AE59" s="233" t="str">
        <f t="shared" si="11"/>
        <v>Alto</v>
      </c>
      <c r="AF59" s="229" t="s">
        <v>543</v>
      </c>
      <c r="AG59" s="549"/>
      <c r="AH59" s="351" t="s">
        <v>875</v>
      </c>
      <c r="AI59" s="360">
        <v>44545</v>
      </c>
      <c r="AJ59" s="257">
        <v>44306</v>
      </c>
      <c r="AK59" s="348" t="s">
        <v>880</v>
      </c>
      <c r="AL59" s="221" t="s">
        <v>881</v>
      </c>
      <c r="AM59" s="222"/>
      <c r="AN59" s="222" t="s">
        <v>549</v>
      </c>
      <c r="AO59" s="235" t="s">
        <v>882</v>
      </c>
      <c r="AP59" s="210"/>
      <c r="AQ59" s="210"/>
      <c r="AR59" s="210"/>
      <c r="AS59" s="210"/>
      <c r="AT59" s="210"/>
      <c r="AU59" s="210"/>
      <c r="AV59" s="210"/>
      <c r="AW59" s="210"/>
      <c r="AX59" s="210"/>
      <c r="AY59" s="210"/>
      <c r="AZ59" s="210"/>
      <c r="BA59" s="210"/>
      <c r="BB59" s="210"/>
      <c r="BC59" s="210"/>
      <c r="BD59" s="210"/>
      <c r="BE59" s="210"/>
      <c r="BF59" s="210"/>
      <c r="BG59" s="210"/>
      <c r="BH59" s="210"/>
      <c r="BI59" s="210"/>
      <c r="BJ59" s="210"/>
      <c r="BK59" s="210"/>
      <c r="BL59" s="210"/>
    </row>
    <row r="60" spans="1:64" ht="127.5" customHeight="1">
      <c r="A60" s="550"/>
      <c r="B60" s="550"/>
      <c r="C60" s="550"/>
      <c r="D60" s="550"/>
      <c r="E60" s="550"/>
      <c r="F60" s="550"/>
      <c r="G60" s="550"/>
      <c r="H60" s="256" t="s">
        <v>872</v>
      </c>
      <c r="I60" s="362">
        <v>365</v>
      </c>
      <c r="J60" s="223" t="str">
        <f t="shared" si="0"/>
        <v>Media</v>
      </c>
      <c r="K60" s="224">
        <f t="shared" si="16"/>
        <v>0.6</v>
      </c>
      <c r="L60" s="363" t="s">
        <v>883</v>
      </c>
      <c r="M60" s="225"/>
      <c r="N60" s="226" t="str">
        <f>IF(OR(L60='[1]Tabla Impacto'!$C$4,L60='[1]Tabla Impacto'!$D$4),"Leve",IF(OR(L60='[1]Tabla Impacto'!$C$5,L60='[1]Tabla Impacto'!$D$5),"Menor",IF(OR(L60='[1]Tabla Impacto'!$C$6,L60='[1]Tabla Impacto'!$D$6),"Moderado",IF(OR(L60='[1]Tabla Impacto'!$C$7,L60='[1]Tabla Impacto'!$D$7),"Mayor",IF(OR(L60='[1]Tabla Impacto'!$C$8,L60='[1]Tabla Impacto'!$D$8),"Catastrófico","")))))</f>
        <v>Catastrófico</v>
      </c>
      <c r="O60" s="224">
        <f t="shared" si="15"/>
        <v>1</v>
      </c>
      <c r="P60" s="227" t="str">
        <f t="shared" si="3"/>
        <v>Extremo</v>
      </c>
      <c r="Q60" s="256">
        <v>3</v>
      </c>
      <c r="R60" s="344" t="s">
        <v>884</v>
      </c>
      <c r="S60" s="295" t="str">
        <f t="shared" si="4"/>
        <v>Impacto</v>
      </c>
      <c r="T60" s="229" t="s">
        <v>885</v>
      </c>
      <c r="U60" s="229" t="s">
        <v>569</v>
      </c>
      <c r="V60" s="230" t="str">
        <f t="shared" si="5"/>
        <v>25%</v>
      </c>
      <c r="W60" s="229" t="s">
        <v>540</v>
      </c>
      <c r="X60" s="229" t="s">
        <v>541</v>
      </c>
      <c r="Y60" s="229" t="s">
        <v>542</v>
      </c>
      <c r="Z60" s="231">
        <f t="shared" si="6"/>
        <v>0.6</v>
      </c>
      <c r="AA60" s="232" t="str">
        <f t="shared" si="7"/>
        <v>Media</v>
      </c>
      <c r="AB60" s="230">
        <f t="shared" si="8"/>
        <v>0.6</v>
      </c>
      <c r="AC60" s="232" t="str">
        <f t="shared" si="9"/>
        <v>Mayor</v>
      </c>
      <c r="AD60" s="230">
        <f t="shared" si="10"/>
        <v>0.75</v>
      </c>
      <c r="AE60" s="233" t="str">
        <f t="shared" si="11"/>
        <v>Alto</v>
      </c>
      <c r="AF60" s="229" t="s">
        <v>543</v>
      </c>
      <c r="AG60" s="550"/>
      <c r="AH60" s="351" t="s">
        <v>875</v>
      </c>
      <c r="AI60" s="360">
        <v>44545</v>
      </c>
      <c r="AJ60" s="257">
        <v>44306</v>
      </c>
      <c r="AK60" s="348" t="s">
        <v>886</v>
      </c>
      <c r="AL60" s="228" t="s">
        <v>887</v>
      </c>
      <c r="AM60" s="222"/>
      <c r="AN60" s="222" t="s">
        <v>549</v>
      </c>
      <c r="AO60" s="235" t="s">
        <v>888</v>
      </c>
      <c r="AP60" s="210"/>
      <c r="AQ60" s="210"/>
      <c r="AR60" s="210"/>
      <c r="AS60" s="210"/>
      <c r="AT60" s="210"/>
      <c r="AU60" s="210"/>
      <c r="AV60" s="210"/>
      <c r="AW60" s="210"/>
      <c r="AX60" s="210"/>
      <c r="AY60" s="210"/>
      <c r="AZ60" s="210"/>
      <c r="BA60" s="210"/>
      <c r="BB60" s="210"/>
      <c r="BC60" s="210"/>
      <c r="BD60" s="210"/>
      <c r="BE60" s="210"/>
      <c r="BF60" s="210"/>
      <c r="BG60" s="210"/>
      <c r="BH60" s="210"/>
      <c r="BI60" s="210"/>
      <c r="BJ60" s="210"/>
      <c r="BK60" s="210"/>
      <c r="BL60" s="210"/>
    </row>
    <row r="61" spans="1:64" ht="409.5" customHeight="1">
      <c r="A61" s="548">
        <v>32</v>
      </c>
      <c r="B61" s="548" t="s">
        <v>561</v>
      </c>
      <c r="C61" s="614" t="s">
        <v>889</v>
      </c>
      <c r="D61" s="578" t="s">
        <v>551</v>
      </c>
      <c r="E61" s="570" t="s">
        <v>890</v>
      </c>
      <c r="F61" s="570" t="s">
        <v>891</v>
      </c>
      <c r="G61" s="570" t="s">
        <v>892</v>
      </c>
      <c r="H61" s="364" t="s">
        <v>716</v>
      </c>
      <c r="I61" s="345">
        <v>365</v>
      </c>
      <c r="J61" s="223" t="str">
        <f t="shared" si="0"/>
        <v>Media</v>
      </c>
      <c r="K61" s="224">
        <f t="shared" si="16"/>
        <v>0.6</v>
      </c>
      <c r="L61" s="365" t="s">
        <v>635</v>
      </c>
      <c r="M61" s="571" t="str">
        <f>IF(NOT(ISERROR(MATCH(L63,'[1]Tabla Impacto'!$B$221:$B$223,0))),'[1]Tabla Impacto'!$F$223&amp;"Por favor no seleccionar los criterios de impacto(Afectación Económica o presupuestal y Pérdida Reputacional)",L63)</f>
        <v>Entre 50 y 100 SMLMV</v>
      </c>
      <c r="N61" s="226" t="str">
        <f>IF(OR(L61='[1]Tabla Impacto'!$C$4,L61='[1]Tabla Impacto'!$D$4),"Leve",IF(OR(L61='[1]Tabla Impacto'!$C$5,L61='[1]Tabla Impacto'!$D$5),"Menor",IF(OR(L61='[1]Tabla Impacto'!$C$6,L61='[1]Tabla Impacto'!$D$6),"Moderado",IF(OR(L61='[1]Tabla Impacto'!$C$7,L61='[1]Tabla Impacto'!$D$7),"Mayor",IF(OR(L61='[1]Tabla Impacto'!$C$8,L61='[1]Tabla Impacto'!$D$8),"Catastrófico","")))))</f>
        <v>Mayor</v>
      </c>
      <c r="O61" s="224">
        <f t="shared" si="15"/>
        <v>0.8</v>
      </c>
      <c r="P61" s="227" t="str">
        <f t="shared" si="3"/>
        <v>Alto</v>
      </c>
      <c r="Q61" s="222">
        <v>1</v>
      </c>
      <c r="R61" s="220" t="s">
        <v>879</v>
      </c>
      <c r="S61" s="295" t="str">
        <f t="shared" si="4"/>
        <v>Probabilidad</v>
      </c>
      <c r="T61" s="229" t="s">
        <v>576</v>
      </c>
      <c r="U61" s="229" t="s">
        <v>569</v>
      </c>
      <c r="V61" s="230" t="str">
        <f t="shared" si="5"/>
        <v>30%</v>
      </c>
      <c r="W61" s="229" t="s">
        <v>540</v>
      </c>
      <c r="X61" s="229" t="s">
        <v>541</v>
      </c>
      <c r="Y61" s="229" t="s">
        <v>542</v>
      </c>
      <c r="Z61" s="231">
        <f t="shared" si="6"/>
        <v>0.42</v>
      </c>
      <c r="AA61" s="232" t="str">
        <f t="shared" si="7"/>
        <v>Media</v>
      </c>
      <c r="AB61" s="230">
        <f t="shared" si="8"/>
        <v>0.42</v>
      </c>
      <c r="AC61" s="232" t="str">
        <f t="shared" si="9"/>
        <v>Mayor</v>
      </c>
      <c r="AD61" s="230">
        <f t="shared" si="10"/>
        <v>0.8</v>
      </c>
      <c r="AE61" s="233" t="str">
        <f t="shared" si="11"/>
        <v>Alto</v>
      </c>
      <c r="AF61" s="229" t="s">
        <v>543</v>
      </c>
      <c r="AG61" s="556" t="s">
        <v>893</v>
      </c>
      <c r="AH61" s="366" t="s">
        <v>894</v>
      </c>
      <c r="AI61" s="360">
        <v>44545</v>
      </c>
      <c r="AJ61" s="257">
        <v>44306</v>
      </c>
      <c r="AK61" s="344" t="s">
        <v>895</v>
      </c>
      <c r="AL61" s="367" t="s">
        <v>896</v>
      </c>
      <c r="AM61" s="222"/>
      <c r="AN61" s="222" t="s">
        <v>549</v>
      </c>
      <c r="AO61" s="235" t="s">
        <v>882</v>
      </c>
      <c r="AP61" s="210"/>
      <c r="AQ61" s="210"/>
      <c r="AR61" s="210"/>
      <c r="AS61" s="210"/>
      <c r="AT61" s="210"/>
      <c r="AU61" s="210"/>
      <c r="AV61" s="210"/>
      <c r="AW61" s="210"/>
      <c r="AX61" s="210"/>
      <c r="AY61" s="210"/>
      <c r="AZ61" s="210"/>
      <c r="BA61" s="210"/>
      <c r="BB61" s="210"/>
      <c r="BC61" s="210"/>
      <c r="BD61" s="210"/>
      <c r="BE61" s="210"/>
      <c r="BF61" s="210"/>
      <c r="BG61" s="210"/>
      <c r="BH61" s="210"/>
      <c r="BI61" s="210"/>
      <c r="BJ61" s="210"/>
      <c r="BK61" s="210"/>
      <c r="BL61" s="210"/>
    </row>
    <row r="62" spans="1:64" ht="226.5" customHeight="1">
      <c r="A62" s="549"/>
      <c r="B62" s="549"/>
      <c r="C62" s="549"/>
      <c r="D62" s="549"/>
      <c r="E62" s="549"/>
      <c r="F62" s="549"/>
      <c r="G62" s="549"/>
      <c r="H62" s="364" t="s">
        <v>716</v>
      </c>
      <c r="I62" s="351">
        <v>365</v>
      </c>
      <c r="J62" s="223" t="str">
        <f t="shared" si="0"/>
        <v>Media</v>
      </c>
      <c r="K62" s="224">
        <f t="shared" si="16"/>
        <v>0.6</v>
      </c>
      <c r="L62" s="363" t="s">
        <v>797</v>
      </c>
      <c r="M62" s="549"/>
      <c r="N62" s="226" t="str">
        <f>IF(OR(L62='[1]Tabla Impacto'!$C$4,L62='[1]Tabla Impacto'!$D$4),"Leve",IF(OR(L62='[1]Tabla Impacto'!$C$5,L62='[1]Tabla Impacto'!$D$5),"Menor",IF(OR(L62='[1]Tabla Impacto'!$C$6,L62='[1]Tabla Impacto'!$D$6),"Moderado",IF(OR(L62='[1]Tabla Impacto'!$C$7,L62='[1]Tabla Impacto'!$D$7),"Mayor",IF(OR(L62='[1]Tabla Impacto'!$C$8,L62='[1]Tabla Impacto'!$D$8),"Catastrófico","")))))</f>
        <v>Moderado</v>
      </c>
      <c r="O62" s="224">
        <f t="shared" si="15"/>
        <v>0.6</v>
      </c>
      <c r="P62" s="227" t="str">
        <f t="shared" si="3"/>
        <v>Moderado</v>
      </c>
      <c r="Q62" s="222">
        <v>2</v>
      </c>
      <c r="R62" s="347" t="s">
        <v>897</v>
      </c>
      <c r="S62" s="295" t="str">
        <f t="shared" si="4"/>
        <v>Probabilidad</v>
      </c>
      <c r="T62" s="229" t="s">
        <v>538</v>
      </c>
      <c r="U62" s="229" t="s">
        <v>569</v>
      </c>
      <c r="V62" s="230" t="str">
        <f t="shared" si="5"/>
        <v>40%</v>
      </c>
      <c r="W62" s="229" t="s">
        <v>540</v>
      </c>
      <c r="X62" s="229" t="s">
        <v>541</v>
      </c>
      <c r="Y62" s="229" t="s">
        <v>542</v>
      </c>
      <c r="Z62" s="231">
        <f t="shared" si="6"/>
        <v>0.36</v>
      </c>
      <c r="AA62" s="232" t="str">
        <f t="shared" si="7"/>
        <v>Baja</v>
      </c>
      <c r="AB62" s="230">
        <f t="shared" si="8"/>
        <v>0.36</v>
      </c>
      <c r="AC62" s="232" t="str">
        <f t="shared" si="9"/>
        <v>Moderado</v>
      </c>
      <c r="AD62" s="230">
        <f t="shared" si="10"/>
        <v>0.6</v>
      </c>
      <c r="AE62" s="233" t="str">
        <f t="shared" si="11"/>
        <v>Moderado</v>
      </c>
      <c r="AF62" s="229" t="s">
        <v>543</v>
      </c>
      <c r="AG62" s="549"/>
      <c r="AH62" s="366" t="s">
        <v>894</v>
      </c>
      <c r="AI62" s="360">
        <v>44545</v>
      </c>
      <c r="AJ62" s="257">
        <v>44425</v>
      </c>
      <c r="AK62" s="348" t="s">
        <v>898</v>
      </c>
      <c r="AL62" s="368" t="s">
        <v>899</v>
      </c>
      <c r="AM62" s="222"/>
      <c r="AN62" s="222" t="s">
        <v>549</v>
      </c>
      <c r="AO62" s="235" t="s">
        <v>900</v>
      </c>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row>
    <row r="63" spans="1:64" ht="150" customHeight="1">
      <c r="A63" s="550"/>
      <c r="B63" s="550"/>
      <c r="C63" s="550"/>
      <c r="D63" s="550"/>
      <c r="E63" s="550"/>
      <c r="F63" s="550"/>
      <c r="G63" s="550"/>
      <c r="H63" s="364" t="s">
        <v>716</v>
      </c>
      <c r="I63" s="351">
        <v>365</v>
      </c>
      <c r="J63" s="223" t="str">
        <f t="shared" si="0"/>
        <v>Media</v>
      </c>
      <c r="K63" s="224">
        <f t="shared" si="16"/>
        <v>0.6</v>
      </c>
      <c r="L63" s="363" t="s">
        <v>797</v>
      </c>
      <c r="M63" s="550"/>
      <c r="N63" s="226" t="str">
        <f>IF(OR(L63='[1]Tabla Impacto'!$C$4,L63='[1]Tabla Impacto'!$D$4),"Leve",IF(OR(L63='[1]Tabla Impacto'!$C$5,L63='[1]Tabla Impacto'!$D$5),"Menor",IF(OR(L63='[1]Tabla Impacto'!$C$6,L63='[1]Tabla Impacto'!$D$6),"Moderado",IF(OR(L63='[1]Tabla Impacto'!$C$7,L63='[1]Tabla Impacto'!$D$7),"Mayor",IF(OR(L63='[1]Tabla Impacto'!$C$8,L63='[1]Tabla Impacto'!$D$8),"Catastrófico","")))))</f>
        <v>Moderado</v>
      </c>
      <c r="O63" s="224">
        <f t="shared" si="15"/>
        <v>0.6</v>
      </c>
      <c r="P63" s="227" t="str">
        <f t="shared" si="3"/>
        <v>Moderado</v>
      </c>
      <c r="Q63" s="222">
        <v>3</v>
      </c>
      <c r="R63" s="347" t="s">
        <v>901</v>
      </c>
      <c r="S63" s="295" t="str">
        <f t="shared" si="4"/>
        <v>Probabilidad</v>
      </c>
      <c r="T63" s="229" t="s">
        <v>576</v>
      </c>
      <c r="U63" s="229" t="s">
        <v>569</v>
      </c>
      <c r="V63" s="230" t="str">
        <f t="shared" si="5"/>
        <v>30%</v>
      </c>
      <c r="W63" s="229" t="s">
        <v>540</v>
      </c>
      <c r="X63" s="229" t="s">
        <v>541</v>
      </c>
      <c r="Y63" s="229" t="s">
        <v>542</v>
      </c>
      <c r="Z63" s="231">
        <f t="shared" si="6"/>
        <v>0.42</v>
      </c>
      <c r="AA63" s="232" t="str">
        <f t="shared" si="7"/>
        <v>Media</v>
      </c>
      <c r="AB63" s="230">
        <f t="shared" si="8"/>
        <v>0.42</v>
      </c>
      <c r="AC63" s="232" t="str">
        <f t="shared" si="9"/>
        <v>Moderado</v>
      </c>
      <c r="AD63" s="230">
        <f t="shared" si="10"/>
        <v>0.6</v>
      </c>
      <c r="AE63" s="233" t="str">
        <f t="shared" si="11"/>
        <v>Moderado</v>
      </c>
      <c r="AF63" s="229" t="s">
        <v>543</v>
      </c>
      <c r="AG63" s="550"/>
      <c r="AH63" s="366" t="s">
        <v>902</v>
      </c>
      <c r="AI63" s="360">
        <v>44545</v>
      </c>
      <c r="AJ63" s="257">
        <v>44425</v>
      </c>
      <c r="AK63" s="348" t="s">
        <v>876</v>
      </c>
      <c r="AL63" s="368" t="s">
        <v>903</v>
      </c>
      <c r="AM63" s="222"/>
      <c r="AN63" s="222" t="s">
        <v>549</v>
      </c>
      <c r="AO63" s="235" t="s">
        <v>904</v>
      </c>
      <c r="AP63" s="210"/>
      <c r="AQ63" s="210"/>
      <c r="AR63" s="210"/>
      <c r="AS63" s="210"/>
      <c r="AT63" s="210"/>
      <c r="AU63" s="210"/>
      <c r="AV63" s="210"/>
      <c r="AW63" s="210"/>
      <c r="AX63" s="210"/>
      <c r="AY63" s="210"/>
      <c r="AZ63" s="210"/>
      <c r="BA63" s="210"/>
      <c r="BB63" s="210"/>
      <c r="BC63" s="210"/>
      <c r="BD63" s="210"/>
      <c r="BE63" s="210"/>
      <c r="BF63" s="210"/>
      <c r="BG63" s="210"/>
      <c r="BH63" s="210"/>
      <c r="BI63" s="210"/>
      <c r="BJ63" s="210"/>
      <c r="BK63" s="210"/>
      <c r="BL63" s="210"/>
    </row>
    <row r="64" spans="1:64" ht="96.75" customHeight="1">
      <c r="A64" s="217">
        <v>33</v>
      </c>
      <c r="B64" s="217" t="s">
        <v>561</v>
      </c>
      <c r="C64" s="312" t="s">
        <v>905</v>
      </c>
      <c r="D64" s="219" t="s">
        <v>531</v>
      </c>
      <c r="E64" s="298" t="s">
        <v>906</v>
      </c>
      <c r="F64" s="298" t="s">
        <v>907</v>
      </c>
      <c r="G64" s="221" t="s">
        <v>908</v>
      </c>
      <c r="H64" s="221" t="s">
        <v>566</v>
      </c>
      <c r="I64" s="222">
        <v>365</v>
      </c>
      <c r="J64" s="223" t="str">
        <f t="shared" si="0"/>
        <v>Media</v>
      </c>
      <c r="K64" s="224">
        <f t="shared" si="16"/>
        <v>0.6</v>
      </c>
      <c r="L64" s="221" t="s">
        <v>727</v>
      </c>
      <c r="M64" s="225" t="str">
        <f>IF(NOT(ISERROR(MATCH(L64,'[1]Tabla Impacto'!$B$221:$B$223,0))),'[1]Tabla Impacto'!$F$223&amp;"Por favor no seleccionar los criterios de impacto(Afectación Económica o presupuestal y Pérdida Reputacional)",L64)</f>
        <v>Afectación menor a 10 SMLMV</v>
      </c>
      <c r="N64" s="226" t="str">
        <f>IF(OR(L64='[1]Tabla Impacto'!$C$4,L64='[1]Tabla Impacto'!$D$4),"Leve",IF(OR(L64='[1]Tabla Impacto'!$C$5,L64='[1]Tabla Impacto'!$D$5),"Menor",IF(OR(L64='[1]Tabla Impacto'!$C$6,L64='[1]Tabla Impacto'!$D$6),"Moderado",IF(OR(L64='[1]Tabla Impacto'!$C$7,L64='[1]Tabla Impacto'!$D$7),"Mayor",IF(OR(L64='[1]Tabla Impacto'!$C$8,L64='[1]Tabla Impacto'!$D$8),"Catastrófico","")))))</f>
        <v>Leve</v>
      </c>
      <c r="O64" s="224">
        <f t="shared" si="15"/>
        <v>0.2</v>
      </c>
      <c r="P64" s="227" t="str">
        <f t="shared" si="3"/>
        <v>Moderado</v>
      </c>
      <c r="Q64" s="222">
        <v>1</v>
      </c>
      <c r="R64" s="221" t="s">
        <v>909</v>
      </c>
      <c r="S64" s="295" t="str">
        <f t="shared" si="4"/>
        <v>Probabilidad</v>
      </c>
      <c r="T64" s="229" t="s">
        <v>538</v>
      </c>
      <c r="U64" s="229" t="s">
        <v>569</v>
      </c>
      <c r="V64" s="230" t="str">
        <f t="shared" si="5"/>
        <v>40%</v>
      </c>
      <c r="W64" s="229" t="s">
        <v>686</v>
      </c>
      <c r="X64" s="229" t="s">
        <v>541</v>
      </c>
      <c r="Y64" s="229" t="s">
        <v>542</v>
      </c>
      <c r="Z64" s="231">
        <f t="shared" si="6"/>
        <v>0.36</v>
      </c>
      <c r="AA64" s="232" t="str">
        <f t="shared" si="7"/>
        <v>Baja</v>
      </c>
      <c r="AB64" s="230">
        <f t="shared" si="8"/>
        <v>0.36</v>
      </c>
      <c r="AC64" s="232" t="str">
        <f t="shared" si="9"/>
        <v>Leve</v>
      </c>
      <c r="AD64" s="230">
        <f t="shared" si="10"/>
        <v>0.2</v>
      </c>
      <c r="AE64" s="233" t="str">
        <f t="shared" si="11"/>
        <v>Bajo</v>
      </c>
      <c r="AF64" s="229" t="s">
        <v>543</v>
      </c>
      <c r="AG64" s="221" t="s">
        <v>910</v>
      </c>
      <c r="AH64" s="256" t="s">
        <v>911</v>
      </c>
      <c r="AI64" s="257"/>
      <c r="AJ64" s="257">
        <v>44425</v>
      </c>
      <c r="AK64" s="221" t="s">
        <v>912</v>
      </c>
      <c r="AL64" s="221" t="s">
        <v>913</v>
      </c>
      <c r="AM64" s="222"/>
      <c r="AN64" s="222" t="s">
        <v>549</v>
      </c>
      <c r="AO64" s="235" t="s">
        <v>914</v>
      </c>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row>
    <row r="65" spans="1:64" ht="198" customHeight="1">
      <c r="A65" s="217">
        <v>34</v>
      </c>
      <c r="B65" s="217" t="s">
        <v>915</v>
      </c>
      <c r="C65" s="312" t="s">
        <v>905</v>
      </c>
      <c r="D65" s="256" t="s">
        <v>531</v>
      </c>
      <c r="E65" s="220" t="s">
        <v>916</v>
      </c>
      <c r="F65" s="220" t="s">
        <v>917</v>
      </c>
      <c r="G65" s="221" t="s">
        <v>918</v>
      </c>
      <c r="H65" s="221" t="s">
        <v>566</v>
      </c>
      <c r="I65" s="222">
        <v>365</v>
      </c>
      <c r="J65" s="223" t="str">
        <f t="shared" si="0"/>
        <v>Media</v>
      </c>
      <c r="K65" s="224">
        <f t="shared" si="16"/>
        <v>0.6</v>
      </c>
      <c r="L65" s="221" t="s">
        <v>727</v>
      </c>
      <c r="M65" s="225" t="str">
        <f>IF(NOT(ISERROR(MATCH(L65,'[1]Tabla Impacto'!$B$221:$B$223,0))),'[1]Tabla Impacto'!$F$223&amp;"Por favor no seleccionar los criterios de impacto(Afectación Económica o presupuestal y Pérdida Reputacional)",L65)</f>
        <v>Afectación menor a 10 SMLMV</v>
      </c>
      <c r="N65" s="226" t="str">
        <f>IF(OR(L65='[1]Tabla Impacto'!$C$4,L65='[1]Tabla Impacto'!$D$4),"Leve",IF(OR(L65='[1]Tabla Impacto'!$C$5,L65='[1]Tabla Impacto'!$D$5),"Menor",IF(OR(L65='[1]Tabla Impacto'!$C$6,L65='[1]Tabla Impacto'!$D$6),"Moderado",IF(OR(L65='[1]Tabla Impacto'!$C$7,L65='[1]Tabla Impacto'!$D$7),"Mayor",IF(OR(L65='[1]Tabla Impacto'!$C$8,L65='[1]Tabla Impacto'!$D$8),"Catastrófico","")))))</f>
        <v>Leve</v>
      </c>
      <c r="O65" s="224">
        <f t="shared" si="15"/>
        <v>0.2</v>
      </c>
      <c r="P65" s="227" t="str">
        <f t="shared" si="3"/>
        <v>Moderado</v>
      </c>
      <c r="Q65" s="222">
        <v>1</v>
      </c>
      <c r="R65" s="221" t="s">
        <v>919</v>
      </c>
      <c r="S65" s="295" t="str">
        <f t="shared" si="4"/>
        <v>Probabilidad</v>
      </c>
      <c r="T65" s="229" t="s">
        <v>538</v>
      </c>
      <c r="U65" s="229" t="s">
        <v>569</v>
      </c>
      <c r="V65" s="230" t="str">
        <f t="shared" si="5"/>
        <v>40%</v>
      </c>
      <c r="W65" s="229" t="s">
        <v>540</v>
      </c>
      <c r="X65" s="229" t="s">
        <v>541</v>
      </c>
      <c r="Y65" s="229" t="s">
        <v>542</v>
      </c>
      <c r="Z65" s="231">
        <f t="shared" si="6"/>
        <v>0.36</v>
      </c>
      <c r="AA65" s="232" t="str">
        <f t="shared" si="7"/>
        <v>Baja</v>
      </c>
      <c r="AB65" s="230">
        <f t="shared" si="8"/>
        <v>0.36</v>
      </c>
      <c r="AC65" s="232" t="str">
        <f t="shared" si="9"/>
        <v>Leve</v>
      </c>
      <c r="AD65" s="230">
        <f t="shared" si="10"/>
        <v>0.2</v>
      </c>
      <c r="AE65" s="233" t="str">
        <f t="shared" si="11"/>
        <v>Bajo</v>
      </c>
      <c r="AF65" s="229" t="s">
        <v>543</v>
      </c>
      <c r="AG65" s="220" t="s">
        <v>920</v>
      </c>
      <c r="AH65" s="219" t="s">
        <v>911</v>
      </c>
      <c r="AI65" s="220" t="s">
        <v>921</v>
      </c>
      <c r="AJ65" s="257">
        <v>44425</v>
      </c>
      <c r="AK65" s="221" t="s">
        <v>922</v>
      </c>
      <c r="AL65" s="228" t="s">
        <v>923</v>
      </c>
      <c r="AM65" s="222"/>
      <c r="AN65" s="222" t="s">
        <v>549</v>
      </c>
      <c r="AO65" s="235" t="s">
        <v>924</v>
      </c>
      <c r="AP65" s="210"/>
      <c r="AQ65" s="210"/>
      <c r="AR65" s="210"/>
      <c r="AS65" s="210"/>
      <c r="AT65" s="210"/>
      <c r="AU65" s="210"/>
      <c r="AV65" s="210"/>
      <c r="AW65" s="210"/>
      <c r="AX65" s="210"/>
      <c r="AY65" s="210"/>
      <c r="AZ65" s="210"/>
      <c r="BA65" s="210"/>
      <c r="BB65" s="210"/>
      <c r="BC65" s="210"/>
      <c r="BD65" s="210"/>
      <c r="BE65" s="210"/>
      <c r="BF65" s="210"/>
      <c r="BG65" s="210"/>
      <c r="BH65" s="210"/>
      <c r="BI65" s="210"/>
      <c r="BJ65" s="210"/>
      <c r="BK65" s="210"/>
      <c r="BL65" s="210"/>
    </row>
    <row r="66" spans="1:64" ht="96" customHeight="1">
      <c r="A66" s="369">
        <v>35</v>
      </c>
      <c r="B66" s="369" t="s">
        <v>604</v>
      </c>
      <c r="C66" s="370" t="s">
        <v>905</v>
      </c>
      <c r="D66" s="371"/>
      <c r="E66" s="372" t="s">
        <v>925</v>
      </c>
      <c r="F66" s="372"/>
      <c r="G66" s="372" t="s">
        <v>926</v>
      </c>
      <c r="H66" s="372"/>
      <c r="I66" s="254">
        <v>1</v>
      </c>
      <c r="J66" s="373" t="str">
        <f t="shared" si="0"/>
        <v>Muy Baja</v>
      </c>
      <c r="K66" s="374">
        <f t="shared" si="16"/>
        <v>0.2</v>
      </c>
      <c r="L66" s="375"/>
      <c r="M66" s="376">
        <f>IF(NOT(ISERROR(MATCH(L66,'[1]Tabla Impacto'!$B$221:$B$223,0))),'[1]Tabla Impacto'!$F$223&amp;"Por favor no seleccionar los criterios de impacto(Afectación Económica o presupuestal y Pérdida Reputacional)",L66)</f>
        <v>0</v>
      </c>
      <c r="N66" s="377" t="str">
        <f>IF(OR(L66='[1]Tabla Impacto'!$C$4,L66='[1]Tabla Impacto'!$D$4),"Leve",IF(OR(L66='[1]Tabla Impacto'!$C$5,L66='[1]Tabla Impacto'!$D$5),"Menor",IF(OR(L66='[1]Tabla Impacto'!$C$6,L66='[1]Tabla Impacto'!$D$6),"Moderado",IF(OR(L66='[1]Tabla Impacto'!$C$7,L66='[1]Tabla Impacto'!$D$7),"Mayor",IF(OR(L66='[1]Tabla Impacto'!$C$8,L66='[1]Tabla Impacto'!$D$8),"Catastrófico","")))))</f>
        <v/>
      </c>
      <c r="O66" s="374" t="str">
        <f t="shared" si="15"/>
        <v/>
      </c>
      <c r="P66" s="378" t="str">
        <f t="shared" si="3"/>
        <v/>
      </c>
      <c r="Q66" s="254">
        <v>1</v>
      </c>
      <c r="R66" s="372" t="s">
        <v>927</v>
      </c>
      <c r="S66" s="379" t="str">
        <f t="shared" si="4"/>
        <v/>
      </c>
      <c r="T66" s="380"/>
      <c r="U66" s="380"/>
      <c r="V66" s="381" t="str">
        <f t="shared" si="5"/>
        <v/>
      </c>
      <c r="W66" s="380"/>
      <c r="X66" s="380"/>
      <c r="Y66" s="380"/>
      <c r="Z66" s="382" t="str">
        <f t="shared" si="6"/>
        <v/>
      </c>
      <c r="AA66" s="383" t="str">
        <f t="shared" si="7"/>
        <v/>
      </c>
      <c r="AB66" s="381" t="str">
        <f t="shared" si="8"/>
        <v/>
      </c>
      <c r="AC66" s="383" t="str">
        <f t="shared" si="9"/>
        <v/>
      </c>
      <c r="AD66" s="381" t="str">
        <f t="shared" si="10"/>
        <v/>
      </c>
      <c r="AE66" s="384" t="str">
        <f t="shared" si="11"/>
        <v/>
      </c>
      <c r="AF66" s="380"/>
      <c r="AG66" s="597" t="s">
        <v>928</v>
      </c>
      <c r="AH66" s="564"/>
      <c r="AI66" s="564"/>
      <c r="AJ66" s="564"/>
      <c r="AK66" s="564"/>
      <c r="AL66" s="564"/>
      <c r="AM66" s="561"/>
      <c r="AN66" s="254" t="s">
        <v>559</v>
      </c>
      <c r="AO66" s="255" t="s">
        <v>929</v>
      </c>
      <c r="AP66" s="210"/>
      <c r="AQ66" s="210"/>
      <c r="AR66" s="210"/>
      <c r="AS66" s="210"/>
      <c r="AT66" s="210"/>
      <c r="AU66" s="210"/>
      <c r="AV66" s="210"/>
      <c r="AW66" s="210"/>
      <c r="AX66" s="210"/>
      <c r="AY66" s="210"/>
      <c r="AZ66" s="210"/>
      <c r="BA66" s="210"/>
      <c r="BB66" s="210"/>
      <c r="BC66" s="210"/>
      <c r="BD66" s="210"/>
      <c r="BE66" s="210"/>
      <c r="BF66" s="210"/>
      <c r="BG66" s="210"/>
      <c r="BH66" s="210"/>
      <c r="BI66" s="210"/>
      <c r="BJ66" s="210"/>
      <c r="BK66" s="210"/>
      <c r="BL66" s="210"/>
    </row>
    <row r="67" spans="1:64" ht="145.5" customHeight="1">
      <c r="A67" s="217">
        <v>36</v>
      </c>
      <c r="B67" s="217" t="s">
        <v>529</v>
      </c>
      <c r="C67" s="312" t="s">
        <v>905</v>
      </c>
      <c r="D67" s="256" t="s">
        <v>531</v>
      </c>
      <c r="E67" s="220" t="s">
        <v>930</v>
      </c>
      <c r="F67" s="220" t="s">
        <v>931</v>
      </c>
      <c r="G67" s="220" t="s">
        <v>932</v>
      </c>
      <c r="H67" s="220" t="s">
        <v>608</v>
      </c>
      <c r="I67" s="222">
        <v>365</v>
      </c>
      <c r="J67" s="223" t="str">
        <f t="shared" si="0"/>
        <v>Media</v>
      </c>
      <c r="K67" s="224">
        <f t="shared" si="16"/>
        <v>0.6</v>
      </c>
      <c r="L67" s="221" t="s">
        <v>727</v>
      </c>
      <c r="M67" s="225" t="str">
        <f>IF(NOT(ISERROR(MATCH(L67,'[1]Tabla Impacto'!$B$221:$B$223,0))),'[1]Tabla Impacto'!$F$223&amp;"Por favor no seleccionar los criterios de impacto(Afectación Económica o presupuestal y Pérdida Reputacional)",L67)</f>
        <v>Afectación menor a 10 SMLMV</v>
      </c>
      <c r="N67" s="226" t="str">
        <f>IF(OR(L67='[1]Tabla Impacto'!$C$4,L67='[1]Tabla Impacto'!$D$4),"Leve",IF(OR(L67='[1]Tabla Impacto'!$C$5,L67='[1]Tabla Impacto'!$D$5),"Menor",IF(OR(L67='[1]Tabla Impacto'!$C$6,L67='[1]Tabla Impacto'!$D$6),"Moderado",IF(OR(L67='[1]Tabla Impacto'!$C$7,L67='[1]Tabla Impacto'!$D$7),"Mayor",IF(OR(L67='[1]Tabla Impacto'!$C$8,L67='[1]Tabla Impacto'!$D$8),"Catastrófico","")))))</f>
        <v>Leve</v>
      </c>
      <c r="O67" s="224">
        <f t="shared" si="15"/>
        <v>0.2</v>
      </c>
      <c r="P67" s="227" t="str">
        <f t="shared" si="3"/>
        <v>Moderado</v>
      </c>
      <c r="Q67" s="222">
        <v>1</v>
      </c>
      <c r="R67" s="221" t="s">
        <v>933</v>
      </c>
      <c r="S67" s="295" t="str">
        <f t="shared" si="4"/>
        <v>Probabilidad</v>
      </c>
      <c r="T67" s="229" t="s">
        <v>538</v>
      </c>
      <c r="U67" s="229" t="s">
        <v>569</v>
      </c>
      <c r="V67" s="230" t="str">
        <f t="shared" si="5"/>
        <v>40%</v>
      </c>
      <c r="W67" s="229" t="s">
        <v>540</v>
      </c>
      <c r="X67" s="229" t="s">
        <v>541</v>
      </c>
      <c r="Y67" s="229" t="s">
        <v>542</v>
      </c>
      <c r="Z67" s="231">
        <f t="shared" si="6"/>
        <v>0.36</v>
      </c>
      <c r="AA67" s="232" t="str">
        <f t="shared" si="7"/>
        <v>Baja</v>
      </c>
      <c r="AB67" s="230">
        <f t="shared" si="8"/>
        <v>0.36</v>
      </c>
      <c r="AC67" s="232" t="str">
        <f t="shared" si="9"/>
        <v>Leve</v>
      </c>
      <c r="AD67" s="230">
        <f t="shared" si="10"/>
        <v>0.2</v>
      </c>
      <c r="AE67" s="233" t="str">
        <f t="shared" si="11"/>
        <v>Bajo</v>
      </c>
      <c r="AF67" s="229" t="s">
        <v>543</v>
      </c>
      <c r="AG67" s="220" t="s">
        <v>934</v>
      </c>
      <c r="AH67" s="219" t="s">
        <v>911</v>
      </c>
      <c r="AI67" s="257"/>
      <c r="AJ67" s="257">
        <v>44425</v>
      </c>
      <c r="AK67" s="221" t="s">
        <v>935</v>
      </c>
      <c r="AL67" s="222" t="s">
        <v>936</v>
      </c>
      <c r="AM67" s="222"/>
      <c r="AN67" s="222" t="s">
        <v>549</v>
      </c>
      <c r="AO67" s="235" t="s">
        <v>937</v>
      </c>
      <c r="AP67" s="210"/>
      <c r="AQ67" s="210"/>
      <c r="AR67" s="210"/>
      <c r="AS67" s="210"/>
      <c r="AT67" s="210"/>
      <c r="AU67" s="210"/>
      <c r="AV67" s="210"/>
      <c r="AW67" s="210"/>
      <c r="AX67" s="210"/>
      <c r="AY67" s="210"/>
      <c r="AZ67" s="210"/>
      <c r="BA67" s="210"/>
      <c r="BB67" s="210"/>
      <c r="BC67" s="210"/>
      <c r="BD67" s="210"/>
      <c r="BE67" s="210"/>
      <c r="BF67" s="210"/>
      <c r="BG67" s="210"/>
      <c r="BH67" s="210"/>
      <c r="BI67" s="210"/>
      <c r="BJ67" s="210"/>
      <c r="BK67" s="210"/>
      <c r="BL67" s="210"/>
    </row>
    <row r="68" spans="1:64" ht="192" customHeight="1">
      <c r="A68" s="548">
        <v>37</v>
      </c>
      <c r="B68" s="548" t="s">
        <v>704</v>
      </c>
      <c r="C68" s="554" t="s">
        <v>938</v>
      </c>
      <c r="D68" s="569" t="s">
        <v>551</v>
      </c>
      <c r="E68" s="556" t="s">
        <v>939</v>
      </c>
      <c r="F68" s="569" t="s">
        <v>940</v>
      </c>
      <c r="G68" s="569" t="s">
        <v>941</v>
      </c>
      <c r="H68" s="219" t="s">
        <v>566</v>
      </c>
      <c r="I68" s="222">
        <v>365</v>
      </c>
      <c r="J68" s="223" t="str">
        <f t="shared" si="0"/>
        <v>Media</v>
      </c>
      <c r="K68" s="224">
        <f t="shared" si="16"/>
        <v>0.6</v>
      </c>
      <c r="L68" s="329" t="s">
        <v>536</v>
      </c>
      <c r="M68" s="225" t="str">
        <f>IF(NOT(ISERROR(MATCH(L68,'[1]Tabla Impacto'!$B$221:$B$223,0))),'[1]Tabla Impacto'!$F$223&amp;"Por favor no seleccionar los criterios de impacto(Afectación Económica o presupuestal y Pérdida Reputacional)",L68)</f>
        <v>Entre 10 y 50 SMLMV</v>
      </c>
      <c r="N68" s="226" t="str">
        <f>IF(OR(L68='[1]Tabla Impacto'!$C$4,L68='[1]Tabla Impacto'!$D$4),"Leve",IF(OR(L68='[1]Tabla Impacto'!$C$5,L68='[1]Tabla Impacto'!$D$5),"Menor",IF(OR(L68='[1]Tabla Impacto'!$C$6,L68='[1]Tabla Impacto'!$D$6),"Moderado",IF(OR(L68='[1]Tabla Impacto'!$C$7,L68='[1]Tabla Impacto'!$D$7),"Mayor",IF(OR(L68='[1]Tabla Impacto'!$C$8,L68='[1]Tabla Impacto'!$D$8),"Catastrófico","")))))</f>
        <v>Menor</v>
      </c>
      <c r="O68" s="224">
        <f t="shared" si="15"/>
        <v>0.4</v>
      </c>
      <c r="P68" s="227" t="str">
        <f t="shared" si="3"/>
        <v>Moderado</v>
      </c>
      <c r="Q68" s="222">
        <v>1</v>
      </c>
      <c r="R68" s="220" t="s">
        <v>942</v>
      </c>
      <c r="S68" s="295" t="str">
        <f t="shared" si="4"/>
        <v>Probabilidad</v>
      </c>
      <c r="T68" s="229" t="s">
        <v>538</v>
      </c>
      <c r="U68" s="229" t="s">
        <v>569</v>
      </c>
      <c r="V68" s="230" t="str">
        <f t="shared" si="5"/>
        <v>40%</v>
      </c>
      <c r="W68" s="229" t="s">
        <v>540</v>
      </c>
      <c r="X68" s="229" t="s">
        <v>541</v>
      </c>
      <c r="Y68" s="229" t="s">
        <v>542</v>
      </c>
      <c r="Z68" s="231">
        <f t="shared" si="6"/>
        <v>0.36</v>
      </c>
      <c r="AA68" s="385" t="str">
        <f t="shared" si="7"/>
        <v>Baja</v>
      </c>
      <c r="AB68" s="230">
        <f t="shared" si="8"/>
        <v>0.36</v>
      </c>
      <c r="AC68" s="232" t="str">
        <f t="shared" si="9"/>
        <v>Menor</v>
      </c>
      <c r="AD68" s="230">
        <f t="shared" si="10"/>
        <v>0.4</v>
      </c>
      <c r="AE68" s="386" t="str">
        <f t="shared" si="11"/>
        <v>Moderado</v>
      </c>
      <c r="AF68" s="387" t="s">
        <v>543</v>
      </c>
      <c r="AG68" s="578" t="s">
        <v>943</v>
      </c>
      <c r="AH68" s="578" t="s">
        <v>944</v>
      </c>
      <c r="AI68" s="613">
        <v>44305</v>
      </c>
      <c r="AJ68" s="606">
        <v>44425</v>
      </c>
      <c r="AK68" s="344" t="s">
        <v>945</v>
      </c>
      <c r="AL68" s="221" t="s">
        <v>946</v>
      </c>
      <c r="AM68" s="219"/>
      <c r="AN68" s="219" t="s">
        <v>549</v>
      </c>
      <c r="AO68" s="235" t="s">
        <v>947</v>
      </c>
      <c r="AP68" s="210"/>
      <c r="AQ68" s="210"/>
      <c r="AR68" s="210"/>
      <c r="AS68" s="210"/>
      <c r="AT68" s="210"/>
      <c r="AU68" s="210"/>
      <c r="AV68" s="210"/>
      <c r="AW68" s="210"/>
      <c r="AX68" s="210"/>
      <c r="AY68" s="210"/>
      <c r="AZ68" s="210"/>
      <c r="BA68" s="210"/>
      <c r="BB68" s="210"/>
      <c r="BC68" s="210"/>
      <c r="BD68" s="210"/>
      <c r="BE68" s="210"/>
      <c r="BF68" s="210"/>
      <c r="BG68" s="210"/>
      <c r="BH68" s="210"/>
      <c r="BI68" s="210"/>
      <c r="BJ68" s="210"/>
      <c r="BK68" s="210"/>
      <c r="BL68" s="210"/>
    </row>
    <row r="69" spans="1:64" ht="213.75" customHeight="1">
      <c r="A69" s="549"/>
      <c r="B69" s="549"/>
      <c r="C69" s="549"/>
      <c r="D69" s="549"/>
      <c r="E69" s="549"/>
      <c r="F69" s="549"/>
      <c r="G69" s="549"/>
      <c r="H69" s="219" t="s">
        <v>566</v>
      </c>
      <c r="I69" s="222">
        <v>365</v>
      </c>
      <c r="J69" s="223" t="str">
        <f t="shared" si="0"/>
        <v>Media</v>
      </c>
      <c r="K69" s="224">
        <v>0.36</v>
      </c>
      <c r="L69" s="329" t="s">
        <v>536</v>
      </c>
      <c r="M69" s="225" t="str">
        <f>IF(NOT(ISERROR(MATCH(L69,'[1]Tabla Impacto'!$B$221:$B$223,0))),'[1]Tabla Impacto'!$F$223&amp;"Por favor no seleccionar los criterios de impacto(Afectación Económica o presupuestal y Pérdida Reputacional)",L69)</f>
        <v>Entre 10 y 50 SMLMV</v>
      </c>
      <c r="N69" s="226" t="str">
        <f>IF(OR(L69='[1]Tabla Impacto'!$C$4,L69='[1]Tabla Impacto'!$D$4),"Leve",IF(OR(L69='[1]Tabla Impacto'!$C$5,L69='[1]Tabla Impacto'!$D$5),"Menor",IF(OR(L69='[1]Tabla Impacto'!$C$6,L69='[1]Tabla Impacto'!$D$6),"Moderado",IF(OR(L69='[1]Tabla Impacto'!$C$7,L69='[1]Tabla Impacto'!$D$7),"Mayor",IF(OR(L69='[1]Tabla Impacto'!$C$8,L69='[1]Tabla Impacto'!$D$8),"Catastrófico","")))))</f>
        <v>Menor</v>
      </c>
      <c r="O69" s="224">
        <v>0.3</v>
      </c>
      <c r="P69" s="227" t="str">
        <f t="shared" si="3"/>
        <v>Moderado</v>
      </c>
      <c r="Q69" s="222">
        <v>2</v>
      </c>
      <c r="R69" s="347" t="s">
        <v>948</v>
      </c>
      <c r="S69" s="295" t="str">
        <f t="shared" si="4"/>
        <v>Probabilidad</v>
      </c>
      <c r="T69" s="229" t="s">
        <v>576</v>
      </c>
      <c r="U69" s="229" t="s">
        <v>569</v>
      </c>
      <c r="V69" s="230" t="str">
        <f t="shared" si="5"/>
        <v>30%</v>
      </c>
      <c r="W69" s="229" t="s">
        <v>540</v>
      </c>
      <c r="X69" s="229" t="s">
        <v>541</v>
      </c>
      <c r="Y69" s="229" t="s">
        <v>542</v>
      </c>
      <c r="Z69" s="231">
        <f t="shared" si="6"/>
        <v>0.252</v>
      </c>
      <c r="AA69" s="385" t="str">
        <f t="shared" si="7"/>
        <v>Baja</v>
      </c>
      <c r="AB69" s="230">
        <f t="shared" si="8"/>
        <v>0.252</v>
      </c>
      <c r="AC69" s="232" t="str">
        <f t="shared" si="9"/>
        <v>Menor</v>
      </c>
      <c r="AD69" s="230">
        <f t="shared" si="10"/>
        <v>0.3</v>
      </c>
      <c r="AE69" s="386" t="str">
        <f t="shared" si="11"/>
        <v>Moderado</v>
      </c>
      <c r="AF69" s="387" t="s">
        <v>543</v>
      </c>
      <c r="AG69" s="549"/>
      <c r="AH69" s="549"/>
      <c r="AI69" s="549"/>
      <c r="AJ69" s="549"/>
      <c r="AK69" s="348" t="s">
        <v>949</v>
      </c>
      <c r="AL69" s="221" t="s">
        <v>950</v>
      </c>
      <c r="AM69" s="219"/>
      <c r="AN69" s="222" t="s">
        <v>549</v>
      </c>
      <c r="AO69" s="235" t="s">
        <v>951</v>
      </c>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row>
    <row r="70" spans="1:64" ht="171.75" customHeight="1">
      <c r="A70" s="549"/>
      <c r="B70" s="549"/>
      <c r="C70" s="549"/>
      <c r="D70" s="549"/>
      <c r="E70" s="549"/>
      <c r="F70" s="549"/>
      <c r="G70" s="549"/>
      <c r="H70" s="219" t="s">
        <v>566</v>
      </c>
      <c r="I70" s="222">
        <v>365</v>
      </c>
      <c r="J70" s="223" t="str">
        <f t="shared" si="0"/>
        <v>Media</v>
      </c>
      <c r="K70" s="224">
        <v>0.252</v>
      </c>
      <c r="L70" s="329" t="s">
        <v>536</v>
      </c>
      <c r="M70" s="225" t="str">
        <f>IF(NOT(ISERROR(MATCH(L70,'[1]Tabla Impacto'!$B$221:$B$223,0))),'[1]Tabla Impacto'!$F$223&amp;"Por favor no seleccionar los criterios de impacto(Afectación Económica o presupuestal y Pérdida Reputacional)",L70)</f>
        <v>Entre 10 y 50 SMLMV</v>
      </c>
      <c r="N70" s="226" t="str">
        <f>IF(OR(L70='[1]Tabla Impacto'!$C$4,L70='[1]Tabla Impacto'!$D$4),"Leve",IF(OR(L70='[1]Tabla Impacto'!$C$5,L70='[1]Tabla Impacto'!$D$5),"Menor",IF(OR(L70='[1]Tabla Impacto'!$C$6,L70='[1]Tabla Impacto'!$D$6),"Moderado",IF(OR(L70='[1]Tabla Impacto'!$C$7,L70='[1]Tabla Impacto'!$D$7),"Mayor",IF(OR(L70='[1]Tabla Impacto'!$C$8,L70='[1]Tabla Impacto'!$D$8),"Catastrófico","")))))</f>
        <v>Menor</v>
      </c>
      <c r="O70" s="224">
        <v>0</v>
      </c>
      <c r="P70" s="227" t="str">
        <f t="shared" si="3"/>
        <v>Moderado</v>
      </c>
      <c r="Q70" s="222">
        <v>3</v>
      </c>
      <c r="R70" s="347" t="s">
        <v>952</v>
      </c>
      <c r="S70" s="295" t="str">
        <f t="shared" si="4"/>
        <v>Impacto</v>
      </c>
      <c r="T70" s="229" t="s">
        <v>885</v>
      </c>
      <c r="U70" s="229" t="s">
        <v>569</v>
      </c>
      <c r="V70" s="230" t="str">
        <f t="shared" si="5"/>
        <v>25%</v>
      </c>
      <c r="W70" s="229" t="s">
        <v>540</v>
      </c>
      <c r="X70" s="229" t="s">
        <v>541</v>
      </c>
      <c r="Y70" s="229" t="s">
        <v>542</v>
      </c>
      <c r="Z70" s="231">
        <f t="shared" si="6"/>
        <v>0.252</v>
      </c>
      <c r="AA70" s="385" t="str">
        <f t="shared" si="7"/>
        <v>Baja</v>
      </c>
      <c r="AB70" s="230">
        <f t="shared" si="8"/>
        <v>0.252</v>
      </c>
      <c r="AC70" s="232" t="str">
        <f t="shared" si="9"/>
        <v>Leve</v>
      </c>
      <c r="AD70" s="230">
        <f t="shared" si="10"/>
        <v>0</v>
      </c>
      <c r="AE70" s="386" t="str">
        <f t="shared" si="11"/>
        <v>Bajo</v>
      </c>
      <c r="AF70" s="387" t="s">
        <v>543</v>
      </c>
      <c r="AG70" s="549"/>
      <c r="AH70" s="549"/>
      <c r="AI70" s="549"/>
      <c r="AJ70" s="549"/>
      <c r="AK70" s="348" t="s">
        <v>953</v>
      </c>
      <c r="AL70" s="221" t="s">
        <v>954</v>
      </c>
      <c r="AM70" s="219"/>
      <c r="AN70" s="222" t="s">
        <v>549</v>
      </c>
      <c r="AO70" s="235" t="s">
        <v>955</v>
      </c>
      <c r="AP70" s="210"/>
      <c r="AQ70" s="210"/>
      <c r="AR70" s="210"/>
      <c r="AS70" s="210"/>
      <c r="AT70" s="210"/>
      <c r="AU70" s="210"/>
      <c r="AV70" s="210"/>
      <c r="AW70" s="210"/>
      <c r="AX70" s="210"/>
      <c r="AY70" s="210"/>
      <c r="AZ70" s="210"/>
      <c r="BA70" s="210"/>
      <c r="BB70" s="210"/>
      <c r="BC70" s="210"/>
      <c r="BD70" s="210"/>
      <c r="BE70" s="210"/>
      <c r="BF70" s="210"/>
      <c r="BG70" s="210"/>
      <c r="BH70" s="210"/>
      <c r="BI70" s="210"/>
      <c r="BJ70" s="210"/>
      <c r="BK70" s="210"/>
      <c r="BL70" s="210"/>
    </row>
    <row r="71" spans="1:64" ht="222" customHeight="1">
      <c r="A71" s="550"/>
      <c r="B71" s="550"/>
      <c r="C71" s="550"/>
      <c r="D71" s="550"/>
      <c r="E71" s="550"/>
      <c r="F71" s="550"/>
      <c r="G71" s="550"/>
      <c r="H71" s="219" t="s">
        <v>566</v>
      </c>
      <c r="I71" s="222">
        <v>365</v>
      </c>
      <c r="J71" s="223" t="str">
        <f t="shared" si="0"/>
        <v>Media</v>
      </c>
      <c r="K71" s="224">
        <v>0.25</v>
      </c>
      <c r="L71" s="329" t="s">
        <v>536</v>
      </c>
      <c r="M71" s="225" t="str">
        <f>IF(NOT(ISERROR(MATCH(L71,'[1]Tabla Impacto'!$B$221:$B$223,0))),'[1]Tabla Impacto'!$F$223&amp;"Por favor no seleccionar los criterios de impacto(Afectación Económica o presupuestal y Pérdida Reputacional)",L71)</f>
        <v>Entre 10 y 50 SMLMV</v>
      </c>
      <c r="N71" s="226" t="str">
        <f>IF(OR(L71='[1]Tabla Impacto'!$C$4,L71='[1]Tabla Impacto'!$D$4),"Leve",IF(OR(L71='[1]Tabla Impacto'!$C$5,L71='[1]Tabla Impacto'!$D$5),"Menor",IF(OR(L71='[1]Tabla Impacto'!$C$6,L71='[1]Tabla Impacto'!$D$6),"Moderado",IF(OR(L71='[1]Tabla Impacto'!$C$7,L71='[1]Tabla Impacto'!$D$7),"Mayor",IF(OR(L71='[1]Tabla Impacto'!$C$8,L71='[1]Tabla Impacto'!$D$8),"Catastrófico","")))))</f>
        <v>Menor</v>
      </c>
      <c r="O71" s="224">
        <v>0</v>
      </c>
      <c r="P71" s="227" t="str">
        <f t="shared" si="3"/>
        <v>Moderado</v>
      </c>
      <c r="Q71" s="222">
        <v>4</v>
      </c>
      <c r="R71" s="347" t="s">
        <v>956</v>
      </c>
      <c r="S71" s="295" t="str">
        <f t="shared" si="4"/>
        <v>Probabilidad</v>
      </c>
      <c r="T71" s="229" t="s">
        <v>538</v>
      </c>
      <c r="U71" s="229" t="s">
        <v>569</v>
      </c>
      <c r="V71" s="230" t="str">
        <f t="shared" si="5"/>
        <v>40%</v>
      </c>
      <c r="W71" s="229" t="s">
        <v>540</v>
      </c>
      <c r="X71" s="229" t="s">
        <v>541</v>
      </c>
      <c r="Y71" s="229" t="s">
        <v>542</v>
      </c>
      <c r="Z71" s="231">
        <f t="shared" si="6"/>
        <v>0.15</v>
      </c>
      <c r="AA71" s="385" t="str">
        <f t="shared" si="7"/>
        <v>Muy Baja</v>
      </c>
      <c r="AB71" s="230">
        <f t="shared" si="8"/>
        <v>0.15</v>
      </c>
      <c r="AC71" s="232" t="str">
        <f t="shared" si="9"/>
        <v>Leve</v>
      </c>
      <c r="AD71" s="230">
        <f t="shared" si="10"/>
        <v>0</v>
      </c>
      <c r="AE71" s="386" t="str">
        <f t="shared" si="11"/>
        <v>Bajo</v>
      </c>
      <c r="AF71" s="387" t="s">
        <v>543</v>
      </c>
      <c r="AG71" s="550"/>
      <c r="AH71" s="550"/>
      <c r="AI71" s="550"/>
      <c r="AJ71" s="550"/>
      <c r="AK71" s="348" t="s">
        <v>957</v>
      </c>
      <c r="AL71" s="221" t="s">
        <v>958</v>
      </c>
      <c r="AM71" s="219"/>
      <c r="AN71" s="222" t="s">
        <v>549</v>
      </c>
      <c r="AO71" s="235" t="s">
        <v>959</v>
      </c>
      <c r="AP71" s="210"/>
      <c r="AQ71" s="210"/>
      <c r="AR71" s="210"/>
      <c r="AS71" s="210"/>
      <c r="AT71" s="210"/>
      <c r="AU71" s="210"/>
      <c r="AV71" s="210"/>
      <c r="AW71" s="210"/>
      <c r="AX71" s="210"/>
      <c r="AY71" s="210"/>
      <c r="AZ71" s="210"/>
      <c r="BA71" s="210"/>
      <c r="BB71" s="210"/>
      <c r="BC71" s="210"/>
      <c r="BD71" s="210"/>
      <c r="BE71" s="210"/>
      <c r="BF71" s="210"/>
      <c r="BG71" s="210"/>
      <c r="BH71" s="210"/>
      <c r="BI71" s="210"/>
      <c r="BJ71" s="210"/>
      <c r="BK71" s="210"/>
      <c r="BL71" s="210"/>
    </row>
    <row r="72" spans="1:64" ht="189" customHeight="1">
      <c r="A72" s="217">
        <v>38</v>
      </c>
      <c r="B72" s="217" t="s">
        <v>915</v>
      </c>
      <c r="C72" s="218" t="s">
        <v>938</v>
      </c>
      <c r="D72" s="256" t="s">
        <v>593</v>
      </c>
      <c r="E72" s="220" t="s">
        <v>960</v>
      </c>
      <c r="F72" s="220" t="s">
        <v>961</v>
      </c>
      <c r="G72" s="221" t="s">
        <v>962</v>
      </c>
      <c r="H72" s="221" t="s">
        <v>566</v>
      </c>
      <c r="I72" s="222">
        <v>365</v>
      </c>
      <c r="J72" s="223" t="str">
        <f t="shared" si="0"/>
        <v>Media</v>
      </c>
      <c r="K72" s="224">
        <f t="shared" ref="K72:K75" si="17">IF(J72="","",IF(J72="Muy Baja",0.2,IF(J72="Baja",0.4,IF(J72="Media",0.6,IF(J72="Alta",0.8,IF(J72="Muy Alta",1, ))))))</f>
        <v>0.6</v>
      </c>
      <c r="L72" s="221" t="s">
        <v>626</v>
      </c>
      <c r="M72" s="225" t="str">
        <f>IF(NOT(ISERROR(MATCH(L72,'[1]Tabla Impacto'!$B$221:$B$223,0))),'[1]Tabla Impacto'!$F$223&amp;"Por favor no seleccionar los criterios de impacto(Afectación Económica o presupuestal y Pérdida Reputacional)",L72)</f>
        <v>El riesgo afecta la imagen de la entidad internamente, de conocimiento general nivel interno, de junta directiva y accionistas y/o de provedores</v>
      </c>
      <c r="N72" s="226" t="str">
        <f>IF(OR(L72='[1]Tabla Impacto'!$C$4,L72='[1]Tabla Impacto'!$D$4),"Leve",IF(OR(L72='[1]Tabla Impacto'!$C$5,L72='[1]Tabla Impacto'!$D$5),"Menor",IF(OR(L72='[1]Tabla Impacto'!$C$6,L72='[1]Tabla Impacto'!$D$6),"Moderado",IF(OR(L72='[1]Tabla Impacto'!$C$7,L72='[1]Tabla Impacto'!$D$7),"Mayor",IF(OR(L72='[1]Tabla Impacto'!$C$8,L72='[1]Tabla Impacto'!$D$8),"Catastrófico","")))))</f>
        <v>Menor</v>
      </c>
      <c r="O72" s="224">
        <f t="shared" ref="O72:O102" si="18">IF(N72="","",IF(N72="Leve",0.2,IF(N72="Menor",0.4,IF(N72="Moderado",0.6,IF(N72="Mayor",0.8,IF(N72="Catastrófico",1, ))))))</f>
        <v>0.4</v>
      </c>
      <c r="P72" s="227" t="str">
        <f t="shared" si="3"/>
        <v>Moderado</v>
      </c>
      <c r="Q72" s="222">
        <v>1</v>
      </c>
      <c r="R72" s="220" t="s">
        <v>963</v>
      </c>
      <c r="S72" s="295" t="str">
        <f t="shared" si="4"/>
        <v>Probabilidad</v>
      </c>
      <c r="T72" s="229" t="s">
        <v>538</v>
      </c>
      <c r="U72" s="229" t="s">
        <v>569</v>
      </c>
      <c r="V72" s="230" t="str">
        <f t="shared" si="5"/>
        <v>40%</v>
      </c>
      <c r="W72" s="229" t="s">
        <v>540</v>
      </c>
      <c r="X72" s="229" t="s">
        <v>541</v>
      </c>
      <c r="Y72" s="229" t="s">
        <v>542</v>
      </c>
      <c r="Z72" s="231">
        <f t="shared" si="6"/>
        <v>0.36</v>
      </c>
      <c r="AA72" s="232" t="str">
        <f t="shared" si="7"/>
        <v>Baja</v>
      </c>
      <c r="AB72" s="230">
        <f t="shared" si="8"/>
        <v>0.36</v>
      </c>
      <c r="AC72" s="232" t="str">
        <f t="shared" si="9"/>
        <v>Menor</v>
      </c>
      <c r="AD72" s="230">
        <f t="shared" si="10"/>
        <v>0.4</v>
      </c>
      <c r="AE72" s="386" t="str">
        <f t="shared" si="11"/>
        <v>Moderado</v>
      </c>
      <c r="AF72" s="229" t="s">
        <v>543</v>
      </c>
      <c r="AG72" s="220" t="s">
        <v>943</v>
      </c>
      <c r="AH72" s="345" t="s">
        <v>964</v>
      </c>
      <c r="AI72" s="346"/>
      <c r="AJ72" s="257">
        <v>44425</v>
      </c>
      <c r="AK72" s="344" t="s">
        <v>957</v>
      </c>
      <c r="AL72" s="221" t="s">
        <v>965</v>
      </c>
      <c r="AM72" s="222"/>
      <c r="AN72" s="222" t="s">
        <v>549</v>
      </c>
      <c r="AO72" s="235" t="s">
        <v>959</v>
      </c>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row>
    <row r="73" spans="1:64" ht="142.5" customHeight="1">
      <c r="A73" s="217">
        <v>39</v>
      </c>
      <c r="B73" s="217" t="s">
        <v>604</v>
      </c>
      <c r="C73" s="218" t="s">
        <v>938</v>
      </c>
      <c r="D73" s="219" t="s">
        <v>551</v>
      </c>
      <c r="E73" s="220" t="s">
        <v>966</v>
      </c>
      <c r="F73" s="220" t="s">
        <v>967</v>
      </c>
      <c r="G73" s="221" t="s">
        <v>968</v>
      </c>
      <c r="H73" s="221" t="s">
        <v>608</v>
      </c>
      <c r="I73" s="222">
        <v>1</v>
      </c>
      <c r="J73" s="223" t="str">
        <f t="shared" si="0"/>
        <v>Muy Baja</v>
      </c>
      <c r="K73" s="224">
        <f t="shared" si="17"/>
        <v>0.2</v>
      </c>
      <c r="L73" s="294"/>
      <c r="M73" s="225">
        <f>IF(NOT(ISERROR(MATCH(L73,'[1]Tabla Impacto'!$B$221:$B$223,0))),'[1]Tabla Impacto'!$F$223&amp;"Por favor no seleccionar los criterios de impacto(Afectación Económica o presupuestal y Pérdida Reputacional)",L73)</f>
        <v>0</v>
      </c>
      <c r="N73" s="226" t="s">
        <v>481</v>
      </c>
      <c r="O73" s="224">
        <f t="shared" si="18"/>
        <v>0.6</v>
      </c>
      <c r="P73" s="227" t="str">
        <f t="shared" si="3"/>
        <v>Moderado</v>
      </c>
      <c r="Q73" s="222">
        <v>1</v>
      </c>
      <c r="R73" s="220" t="s">
        <v>969</v>
      </c>
      <c r="S73" s="295" t="str">
        <f t="shared" si="4"/>
        <v>Probabilidad</v>
      </c>
      <c r="T73" s="229" t="s">
        <v>538</v>
      </c>
      <c r="U73" s="229" t="s">
        <v>569</v>
      </c>
      <c r="V73" s="230" t="str">
        <f t="shared" si="5"/>
        <v>40%</v>
      </c>
      <c r="W73" s="229" t="s">
        <v>686</v>
      </c>
      <c r="X73" s="229" t="s">
        <v>761</v>
      </c>
      <c r="Y73" s="229" t="s">
        <v>542</v>
      </c>
      <c r="Z73" s="231">
        <f t="shared" si="6"/>
        <v>0.12</v>
      </c>
      <c r="AA73" s="232" t="str">
        <f t="shared" si="7"/>
        <v>Muy Baja</v>
      </c>
      <c r="AB73" s="230">
        <f t="shared" si="8"/>
        <v>0.12</v>
      </c>
      <c r="AC73" s="232" t="str">
        <f t="shared" si="9"/>
        <v>Moderado</v>
      </c>
      <c r="AD73" s="230">
        <f t="shared" si="10"/>
        <v>0.6</v>
      </c>
      <c r="AE73" s="233" t="str">
        <f t="shared" si="11"/>
        <v>Moderado</v>
      </c>
      <c r="AF73" s="229" t="s">
        <v>543</v>
      </c>
      <c r="AG73" s="220" t="s">
        <v>943</v>
      </c>
      <c r="AH73" s="345" t="s">
        <v>964</v>
      </c>
      <c r="AI73" s="388">
        <v>44561</v>
      </c>
      <c r="AJ73" s="257">
        <v>44425</v>
      </c>
      <c r="AK73" s="344" t="s">
        <v>970</v>
      </c>
      <c r="AL73" s="221" t="s">
        <v>971</v>
      </c>
      <c r="AM73" s="219"/>
      <c r="AN73" s="219" t="s">
        <v>549</v>
      </c>
      <c r="AO73" s="235" t="s">
        <v>972</v>
      </c>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row>
    <row r="74" spans="1:64" ht="126.75" customHeight="1">
      <c r="A74" s="217">
        <v>40</v>
      </c>
      <c r="B74" s="218" t="s">
        <v>622</v>
      </c>
      <c r="C74" s="218" t="s">
        <v>938</v>
      </c>
      <c r="D74" s="219" t="s">
        <v>593</v>
      </c>
      <c r="E74" s="220" t="s">
        <v>973</v>
      </c>
      <c r="F74" s="220" t="s">
        <v>974</v>
      </c>
      <c r="G74" s="220" t="s">
        <v>975</v>
      </c>
      <c r="H74" s="221" t="s">
        <v>566</v>
      </c>
      <c r="I74" s="222">
        <v>365</v>
      </c>
      <c r="J74" s="223" t="str">
        <f t="shared" si="0"/>
        <v>Media</v>
      </c>
      <c r="K74" s="224">
        <f t="shared" si="17"/>
        <v>0.6</v>
      </c>
      <c r="L74" s="221" t="s">
        <v>584</v>
      </c>
      <c r="M74" s="225" t="str">
        <f>IF(NOT(ISERROR(MATCH(L74,'[1]Tabla Impacto'!$B$221:$B$223,0))),'[1]Tabla Impacto'!$F$223&amp;"Por favor no seleccionar los criterios de impacto(Afectación Económica o presupuestal y Pérdida Reputacional)",L74)</f>
        <v>El riesgo afecta la imagen de la entidad con algunos usuarios de relevancia frente al logro de los objetivos</v>
      </c>
      <c r="N74" s="226" t="str">
        <f>IF(OR(L74='[1]Tabla Impacto'!$C$4,L74='[1]Tabla Impacto'!$D$4),"Leve",IF(OR(L74='[1]Tabla Impacto'!$C$5,L74='[1]Tabla Impacto'!$D$5),"Menor",IF(OR(L74='[1]Tabla Impacto'!$C$6,L74='[1]Tabla Impacto'!$D$6),"Moderado",IF(OR(L74='[1]Tabla Impacto'!$C$7,L74='[1]Tabla Impacto'!$D$7),"Mayor",IF(OR(L74='[1]Tabla Impacto'!$C$8,L74='[1]Tabla Impacto'!$D$8),"Catastrófico","")))))</f>
        <v>Moderado</v>
      </c>
      <c r="O74" s="224">
        <f t="shared" si="18"/>
        <v>0.6</v>
      </c>
      <c r="P74" s="227" t="str">
        <f t="shared" si="3"/>
        <v>Moderado</v>
      </c>
      <c r="Q74" s="222">
        <v>1</v>
      </c>
      <c r="R74" s="220" t="s">
        <v>976</v>
      </c>
      <c r="S74" s="295" t="str">
        <f t="shared" si="4"/>
        <v>Probabilidad</v>
      </c>
      <c r="T74" s="229" t="s">
        <v>538</v>
      </c>
      <c r="U74" s="229" t="s">
        <v>569</v>
      </c>
      <c r="V74" s="230" t="str">
        <f t="shared" si="5"/>
        <v>40%</v>
      </c>
      <c r="W74" s="229" t="s">
        <v>686</v>
      </c>
      <c r="X74" s="229" t="s">
        <v>541</v>
      </c>
      <c r="Y74" s="229" t="s">
        <v>542</v>
      </c>
      <c r="Z74" s="231">
        <f t="shared" si="6"/>
        <v>0.36</v>
      </c>
      <c r="AA74" s="232" t="str">
        <f t="shared" si="7"/>
        <v>Baja</v>
      </c>
      <c r="AB74" s="230">
        <f t="shared" si="8"/>
        <v>0.36</v>
      </c>
      <c r="AC74" s="232" t="str">
        <f t="shared" si="9"/>
        <v>Moderado</v>
      </c>
      <c r="AD74" s="230">
        <f t="shared" si="10"/>
        <v>0.6</v>
      </c>
      <c r="AE74" s="233" t="str">
        <f t="shared" si="11"/>
        <v>Moderado</v>
      </c>
      <c r="AF74" s="229" t="s">
        <v>543</v>
      </c>
      <c r="AG74" s="220" t="s">
        <v>943</v>
      </c>
      <c r="AH74" s="345" t="s">
        <v>964</v>
      </c>
      <c r="AI74" s="346"/>
      <c r="AJ74" s="257">
        <v>44425</v>
      </c>
      <c r="AK74" s="389" t="s">
        <v>977</v>
      </c>
      <c r="AL74" s="221" t="s">
        <v>978</v>
      </c>
      <c r="AM74" s="222"/>
      <c r="AN74" s="222" t="s">
        <v>549</v>
      </c>
      <c r="AO74" s="472" t="s">
        <v>1525</v>
      </c>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row>
    <row r="75" spans="1:64" ht="140.25" customHeight="1">
      <c r="A75" s="548">
        <v>41</v>
      </c>
      <c r="B75" s="548" t="s">
        <v>604</v>
      </c>
      <c r="C75" s="554" t="s">
        <v>979</v>
      </c>
      <c r="D75" s="578" t="s">
        <v>551</v>
      </c>
      <c r="E75" s="570" t="s">
        <v>980</v>
      </c>
      <c r="F75" s="578" t="s">
        <v>981</v>
      </c>
      <c r="G75" s="556" t="s">
        <v>982</v>
      </c>
      <c r="H75" s="219" t="s">
        <v>608</v>
      </c>
      <c r="I75" s="222">
        <v>1</v>
      </c>
      <c r="J75" s="223" t="str">
        <f t="shared" si="0"/>
        <v>Muy Baja</v>
      </c>
      <c r="K75" s="224">
        <f t="shared" si="17"/>
        <v>0.2</v>
      </c>
      <c r="L75" s="329"/>
      <c r="M75" s="571">
        <f>IF(NOT(ISERROR(MATCH(L75,'[1]Tabla Impacto'!$B$221:$B$223,0))),'[1]Tabla Impacto'!$F$223&amp;"Por favor no seleccionar los criterios de impacto(Afectación Económica o presupuestal y Pérdida Reputacional)",L75)</f>
        <v>0</v>
      </c>
      <c r="N75" s="226" t="s">
        <v>482</v>
      </c>
      <c r="O75" s="224">
        <f t="shared" si="18"/>
        <v>0.8</v>
      </c>
      <c r="P75" s="227" t="str">
        <f t="shared" si="3"/>
        <v>Alto</v>
      </c>
      <c r="Q75" s="222">
        <v>1</v>
      </c>
      <c r="R75" s="220" t="s">
        <v>983</v>
      </c>
      <c r="S75" s="295" t="str">
        <f t="shared" si="4"/>
        <v>Probabilidad</v>
      </c>
      <c r="T75" s="229" t="s">
        <v>538</v>
      </c>
      <c r="U75" s="229" t="s">
        <v>569</v>
      </c>
      <c r="V75" s="230" t="str">
        <f t="shared" si="5"/>
        <v>40%</v>
      </c>
      <c r="W75" s="229" t="s">
        <v>540</v>
      </c>
      <c r="X75" s="229" t="s">
        <v>541</v>
      </c>
      <c r="Y75" s="229" t="s">
        <v>542</v>
      </c>
      <c r="Z75" s="231">
        <f t="shared" si="6"/>
        <v>0.12</v>
      </c>
      <c r="AA75" s="232" t="str">
        <f t="shared" si="7"/>
        <v>Muy Baja</v>
      </c>
      <c r="AB75" s="230">
        <f t="shared" si="8"/>
        <v>0.12</v>
      </c>
      <c r="AC75" s="232" t="str">
        <f t="shared" si="9"/>
        <v>Mayor</v>
      </c>
      <c r="AD75" s="230">
        <f t="shared" si="10"/>
        <v>0.8</v>
      </c>
      <c r="AE75" s="233" t="str">
        <f t="shared" si="11"/>
        <v>Alto</v>
      </c>
      <c r="AF75" s="229" t="s">
        <v>543</v>
      </c>
      <c r="AG75" s="220" t="s">
        <v>984</v>
      </c>
      <c r="AH75" s="219" t="s">
        <v>985</v>
      </c>
      <c r="AI75" s="228" t="s">
        <v>769</v>
      </c>
      <c r="AJ75" s="257">
        <v>44425</v>
      </c>
      <c r="AK75" s="220" t="s">
        <v>986</v>
      </c>
      <c r="AL75" s="221" t="s">
        <v>987</v>
      </c>
      <c r="AM75" s="222"/>
      <c r="AN75" s="222" t="s">
        <v>549</v>
      </c>
      <c r="AO75" s="235" t="s">
        <v>988</v>
      </c>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row>
    <row r="76" spans="1:64" ht="140.25" customHeight="1">
      <c r="A76" s="549"/>
      <c r="B76" s="549"/>
      <c r="C76" s="549"/>
      <c r="D76" s="549"/>
      <c r="E76" s="549"/>
      <c r="F76" s="549"/>
      <c r="G76" s="549"/>
      <c r="H76" s="219" t="s">
        <v>608</v>
      </c>
      <c r="I76" s="222">
        <v>1</v>
      </c>
      <c r="J76" s="223" t="str">
        <f t="shared" si="0"/>
        <v>Muy Baja</v>
      </c>
      <c r="K76" s="224">
        <v>0.36</v>
      </c>
      <c r="L76" s="329"/>
      <c r="M76" s="549"/>
      <c r="N76" s="226" t="s">
        <v>482</v>
      </c>
      <c r="O76" s="224">
        <f t="shared" si="18"/>
        <v>0.8</v>
      </c>
      <c r="P76" s="227" t="str">
        <f t="shared" si="3"/>
        <v>Alto</v>
      </c>
      <c r="Q76" s="222">
        <v>2</v>
      </c>
      <c r="R76" s="220" t="s">
        <v>989</v>
      </c>
      <c r="S76" s="295" t="str">
        <f t="shared" si="4"/>
        <v>Probabilidad</v>
      </c>
      <c r="T76" s="229" t="s">
        <v>538</v>
      </c>
      <c r="U76" s="229" t="s">
        <v>569</v>
      </c>
      <c r="V76" s="230" t="str">
        <f t="shared" si="5"/>
        <v>40%</v>
      </c>
      <c r="W76" s="229" t="s">
        <v>540</v>
      </c>
      <c r="X76" s="229" t="s">
        <v>541</v>
      </c>
      <c r="Y76" s="229" t="s">
        <v>542</v>
      </c>
      <c r="Z76" s="231">
        <f t="shared" si="6"/>
        <v>0.216</v>
      </c>
      <c r="AA76" s="232" t="str">
        <f t="shared" si="7"/>
        <v>Baja</v>
      </c>
      <c r="AB76" s="230">
        <f t="shared" si="8"/>
        <v>0.216</v>
      </c>
      <c r="AC76" s="232" t="str">
        <f t="shared" si="9"/>
        <v>Mayor</v>
      </c>
      <c r="AD76" s="230">
        <f t="shared" si="10"/>
        <v>0.8</v>
      </c>
      <c r="AE76" s="233" t="str">
        <f t="shared" si="11"/>
        <v>Alto</v>
      </c>
      <c r="AF76" s="229" t="s">
        <v>543</v>
      </c>
      <c r="AG76" s="220" t="s">
        <v>984</v>
      </c>
      <c r="AH76" s="219" t="s">
        <v>985</v>
      </c>
      <c r="AI76" s="228" t="s">
        <v>769</v>
      </c>
      <c r="AJ76" s="257">
        <v>44425</v>
      </c>
      <c r="AK76" s="220" t="s">
        <v>990</v>
      </c>
      <c r="AL76" s="221" t="s">
        <v>991</v>
      </c>
      <c r="AM76" s="222"/>
      <c r="AN76" s="222" t="s">
        <v>549</v>
      </c>
      <c r="AO76" s="235" t="s">
        <v>988</v>
      </c>
      <c r="AP76" s="210"/>
      <c r="AQ76" s="210"/>
      <c r="AR76" s="210"/>
      <c r="AS76" s="210"/>
      <c r="AT76" s="210"/>
      <c r="AU76" s="210"/>
      <c r="AV76" s="210"/>
      <c r="AW76" s="210"/>
      <c r="AX76" s="210"/>
      <c r="AY76" s="210"/>
      <c r="AZ76" s="210"/>
      <c r="BA76" s="210"/>
      <c r="BB76" s="210"/>
      <c r="BC76" s="210"/>
      <c r="BD76" s="210"/>
      <c r="BE76" s="210"/>
      <c r="BF76" s="210"/>
      <c r="BG76" s="210"/>
      <c r="BH76" s="210"/>
      <c r="BI76" s="210"/>
      <c r="BJ76" s="210"/>
      <c r="BK76" s="210"/>
      <c r="BL76" s="210"/>
    </row>
    <row r="77" spans="1:64" ht="140.25" customHeight="1">
      <c r="A77" s="550"/>
      <c r="B77" s="550"/>
      <c r="C77" s="550"/>
      <c r="D77" s="550"/>
      <c r="E77" s="550"/>
      <c r="F77" s="550"/>
      <c r="G77" s="550"/>
      <c r="H77" s="219" t="s">
        <v>608</v>
      </c>
      <c r="I77" s="222">
        <v>1</v>
      </c>
      <c r="J77" s="223" t="str">
        <f t="shared" si="0"/>
        <v>Muy Baja</v>
      </c>
      <c r="K77" s="224">
        <v>0.216</v>
      </c>
      <c r="L77" s="329"/>
      <c r="M77" s="550"/>
      <c r="N77" s="226" t="s">
        <v>482</v>
      </c>
      <c r="O77" s="224">
        <f t="shared" si="18"/>
        <v>0.8</v>
      </c>
      <c r="P77" s="227" t="str">
        <f t="shared" si="3"/>
        <v>Alto</v>
      </c>
      <c r="Q77" s="222">
        <v>3</v>
      </c>
      <c r="R77" s="220" t="s">
        <v>992</v>
      </c>
      <c r="S77" s="295" t="str">
        <f t="shared" si="4"/>
        <v>Probabilidad</v>
      </c>
      <c r="T77" s="229" t="s">
        <v>538</v>
      </c>
      <c r="U77" s="229" t="s">
        <v>569</v>
      </c>
      <c r="V77" s="230" t="str">
        <f t="shared" si="5"/>
        <v>40%</v>
      </c>
      <c r="W77" s="229" t="s">
        <v>540</v>
      </c>
      <c r="X77" s="229" t="s">
        <v>541</v>
      </c>
      <c r="Y77" s="229" t="s">
        <v>542</v>
      </c>
      <c r="Z77" s="231">
        <f t="shared" si="6"/>
        <v>0.12959999999999999</v>
      </c>
      <c r="AA77" s="232" t="str">
        <f t="shared" si="7"/>
        <v>Muy Baja</v>
      </c>
      <c r="AB77" s="230">
        <f t="shared" si="8"/>
        <v>0.12959999999999999</v>
      </c>
      <c r="AC77" s="232" t="str">
        <f t="shared" si="9"/>
        <v>Mayor</v>
      </c>
      <c r="AD77" s="230">
        <f t="shared" si="10"/>
        <v>0.8</v>
      </c>
      <c r="AE77" s="233" t="str">
        <f t="shared" si="11"/>
        <v>Alto</v>
      </c>
      <c r="AF77" s="229" t="s">
        <v>543</v>
      </c>
      <c r="AG77" s="220" t="s">
        <v>984</v>
      </c>
      <c r="AH77" s="219" t="s">
        <v>985</v>
      </c>
      <c r="AI77" s="228" t="s">
        <v>769</v>
      </c>
      <c r="AJ77" s="257">
        <v>44425</v>
      </c>
      <c r="AK77" s="220" t="s">
        <v>993</v>
      </c>
      <c r="AL77" s="221" t="s">
        <v>994</v>
      </c>
      <c r="AM77" s="222"/>
      <c r="AN77" s="222" t="s">
        <v>549</v>
      </c>
      <c r="AO77" s="235" t="s">
        <v>995</v>
      </c>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row>
    <row r="78" spans="1:64" ht="165" customHeight="1">
      <c r="A78" s="548">
        <v>42</v>
      </c>
      <c r="B78" s="548" t="s">
        <v>604</v>
      </c>
      <c r="C78" s="554" t="s">
        <v>979</v>
      </c>
      <c r="D78" s="569" t="s">
        <v>593</v>
      </c>
      <c r="E78" s="570" t="s">
        <v>996</v>
      </c>
      <c r="F78" s="578" t="s">
        <v>981</v>
      </c>
      <c r="G78" s="556" t="s">
        <v>997</v>
      </c>
      <c r="H78" s="221" t="s">
        <v>608</v>
      </c>
      <c r="I78" s="222">
        <v>100</v>
      </c>
      <c r="J78" s="223" t="str">
        <f t="shared" si="0"/>
        <v>Media</v>
      </c>
      <c r="K78" s="224">
        <f t="shared" ref="K78:K81" si="19">IF(J78="","",IF(J78="Muy Baja",0.2,IF(J78="Baja",0.4,IF(J78="Media",0.6,IF(J78="Alta",0.8,IF(J78="Muy Alta",1, ))))))</f>
        <v>0.6</v>
      </c>
      <c r="L78" s="294"/>
      <c r="M78" s="225">
        <f>IF(NOT(ISERROR(MATCH(L78,'[1]Tabla Impacto'!$B$221:$B$223,0))),'[1]Tabla Impacto'!$F$223&amp;"Por favor no seleccionar los criterios de impacto(Afectación Económica o presupuestal y Pérdida Reputacional)",L78)</f>
        <v>0</v>
      </c>
      <c r="N78" s="226" t="s">
        <v>482</v>
      </c>
      <c r="O78" s="224">
        <f t="shared" si="18"/>
        <v>0.8</v>
      </c>
      <c r="P78" s="227" t="str">
        <f t="shared" si="3"/>
        <v>Alto</v>
      </c>
      <c r="Q78" s="222">
        <v>1</v>
      </c>
      <c r="R78" s="220" t="s">
        <v>998</v>
      </c>
      <c r="S78" s="295" t="str">
        <f t="shared" si="4"/>
        <v>Probabilidad</v>
      </c>
      <c r="T78" s="229" t="s">
        <v>538</v>
      </c>
      <c r="U78" s="229" t="s">
        <v>569</v>
      </c>
      <c r="V78" s="230" t="str">
        <f t="shared" si="5"/>
        <v>40%</v>
      </c>
      <c r="W78" s="229" t="s">
        <v>540</v>
      </c>
      <c r="X78" s="229" t="s">
        <v>541</v>
      </c>
      <c r="Y78" s="229" t="s">
        <v>542</v>
      </c>
      <c r="Z78" s="231">
        <f t="shared" si="6"/>
        <v>0.36</v>
      </c>
      <c r="AA78" s="232" t="str">
        <f t="shared" si="7"/>
        <v>Baja</v>
      </c>
      <c r="AB78" s="230">
        <f t="shared" si="8"/>
        <v>0.36</v>
      </c>
      <c r="AC78" s="232" t="str">
        <f t="shared" si="9"/>
        <v>Mayor</v>
      </c>
      <c r="AD78" s="230">
        <f t="shared" si="10"/>
        <v>0.8</v>
      </c>
      <c r="AE78" s="233" t="str">
        <f t="shared" si="11"/>
        <v>Alto</v>
      </c>
      <c r="AF78" s="229" t="s">
        <v>543</v>
      </c>
      <c r="AG78" s="220" t="s">
        <v>984</v>
      </c>
      <c r="AH78" s="219" t="s">
        <v>985</v>
      </c>
      <c r="AI78" s="228" t="s">
        <v>769</v>
      </c>
      <c r="AJ78" s="257">
        <v>44425</v>
      </c>
      <c r="AK78" s="220" t="s">
        <v>986</v>
      </c>
      <c r="AL78" s="221" t="s">
        <v>999</v>
      </c>
      <c r="AM78" s="222"/>
      <c r="AN78" s="222" t="s">
        <v>549</v>
      </c>
      <c r="AO78" s="235" t="s">
        <v>988</v>
      </c>
      <c r="AP78" s="210"/>
      <c r="AQ78" s="210"/>
      <c r="AR78" s="210"/>
      <c r="AS78" s="210"/>
      <c r="AT78" s="210"/>
      <c r="AU78" s="210"/>
      <c r="AV78" s="210"/>
      <c r="AW78" s="210"/>
      <c r="AX78" s="210"/>
      <c r="AY78" s="210"/>
      <c r="AZ78" s="210"/>
      <c r="BA78" s="210"/>
      <c r="BB78" s="210"/>
      <c r="BC78" s="210"/>
      <c r="BD78" s="210"/>
      <c r="BE78" s="210"/>
      <c r="BF78" s="210"/>
      <c r="BG78" s="210"/>
      <c r="BH78" s="210"/>
      <c r="BI78" s="210"/>
      <c r="BJ78" s="210"/>
      <c r="BK78" s="210"/>
      <c r="BL78" s="210"/>
    </row>
    <row r="79" spans="1:64" ht="117" customHeight="1">
      <c r="A79" s="549"/>
      <c r="B79" s="549"/>
      <c r="C79" s="549"/>
      <c r="D79" s="549"/>
      <c r="E79" s="549"/>
      <c r="F79" s="549"/>
      <c r="G79" s="549"/>
      <c r="H79" s="221" t="s">
        <v>608</v>
      </c>
      <c r="I79" s="222">
        <v>100</v>
      </c>
      <c r="J79" s="223" t="str">
        <f t="shared" si="0"/>
        <v>Media</v>
      </c>
      <c r="K79" s="224">
        <f t="shared" si="19"/>
        <v>0.6</v>
      </c>
      <c r="L79" s="294"/>
      <c r="M79" s="225"/>
      <c r="N79" s="226" t="s">
        <v>482</v>
      </c>
      <c r="O79" s="224">
        <f t="shared" si="18"/>
        <v>0.8</v>
      </c>
      <c r="P79" s="227" t="str">
        <f t="shared" si="3"/>
        <v>Alto</v>
      </c>
      <c r="Q79" s="222">
        <v>2</v>
      </c>
      <c r="R79" s="220" t="s">
        <v>1000</v>
      </c>
      <c r="S79" s="295" t="str">
        <f t="shared" si="4"/>
        <v>Probabilidad</v>
      </c>
      <c r="T79" s="229" t="s">
        <v>538</v>
      </c>
      <c r="U79" s="229" t="s">
        <v>569</v>
      </c>
      <c r="V79" s="230" t="str">
        <f t="shared" si="5"/>
        <v>40%</v>
      </c>
      <c r="W79" s="229" t="s">
        <v>540</v>
      </c>
      <c r="X79" s="229" t="s">
        <v>541</v>
      </c>
      <c r="Y79" s="229" t="s">
        <v>542</v>
      </c>
      <c r="Z79" s="231">
        <f t="shared" si="6"/>
        <v>0.36</v>
      </c>
      <c r="AA79" s="232" t="str">
        <f t="shared" si="7"/>
        <v>Baja</v>
      </c>
      <c r="AB79" s="230">
        <f t="shared" si="8"/>
        <v>0.36</v>
      </c>
      <c r="AC79" s="232" t="str">
        <f t="shared" si="9"/>
        <v>Mayor</v>
      </c>
      <c r="AD79" s="230">
        <f t="shared" si="10"/>
        <v>0.8</v>
      </c>
      <c r="AE79" s="233" t="str">
        <f t="shared" si="11"/>
        <v>Alto</v>
      </c>
      <c r="AF79" s="229" t="s">
        <v>543</v>
      </c>
      <c r="AG79" s="220" t="s">
        <v>984</v>
      </c>
      <c r="AH79" s="219" t="s">
        <v>985</v>
      </c>
      <c r="AI79" s="228" t="s">
        <v>769</v>
      </c>
      <c r="AJ79" s="257">
        <v>44425</v>
      </c>
      <c r="AK79" s="220" t="s">
        <v>990</v>
      </c>
      <c r="AL79" s="221" t="s">
        <v>1001</v>
      </c>
      <c r="AM79" s="222"/>
      <c r="AN79" s="222" t="s">
        <v>549</v>
      </c>
      <c r="AO79" s="235" t="s">
        <v>988</v>
      </c>
      <c r="AP79" s="210"/>
      <c r="AQ79" s="210"/>
      <c r="AR79" s="210"/>
      <c r="AS79" s="210"/>
      <c r="AT79" s="210"/>
      <c r="AU79" s="210"/>
      <c r="AV79" s="210"/>
      <c r="AW79" s="210"/>
      <c r="AX79" s="210"/>
      <c r="AY79" s="210"/>
      <c r="AZ79" s="210"/>
      <c r="BA79" s="210"/>
      <c r="BB79" s="210"/>
      <c r="BC79" s="210"/>
      <c r="BD79" s="210"/>
      <c r="BE79" s="210"/>
      <c r="BF79" s="210"/>
      <c r="BG79" s="210"/>
      <c r="BH79" s="210"/>
      <c r="BI79" s="210"/>
      <c r="BJ79" s="210"/>
      <c r="BK79" s="210"/>
      <c r="BL79" s="210"/>
    </row>
    <row r="80" spans="1:64" ht="130.5" customHeight="1">
      <c r="A80" s="550"/>
      <c r="B80" s="550"/>
      <c r="C80" s="550"/>
      <c r="D80" s="550"/>
      <c r="E80" s="550"/>
      <c r="F80" s="550"/>
      <c r="G80" s="550"/>
      <c r="H80" s="221" t="s">
        <v>608</v>
      </c>
      <c r="I80" s="222">
        <v>100</v>
      </c>
      <c r="J80" s="223" t="str">
        <f t="shared" si="0"/>
        <v>Media</v>
      </c>
      <c r="K80" s="224">
        <f t="shared" si="19"/>
        <v>0.6</v>
      </c>
      <c r="L80" s="294"/>
      <c r="M80" s="225"/>
      <c r="N80" s="226" t="s">
        <v>482</v>
      </c>
      <c r="O80" s="224">
        <f t="shared" si="18"/>
        <v>0.8</v>
      </c>
      <c r="P80" s="227" t="str">
        <f t="shared" si="3"/>
        <v>Alto</v>
      </c>
      <c r="Q80" s="222">
        <v>3</v>
      </c>
      <c r="R80" s="220" t="s">
        <v>1002</v>
      </c>
      <c r="S80" s="295" t="str">
        <f t="shared" si="4"/>
        <v>Probabilidad</v>
      </c>
      <c r="T80" s="229" t="s">
        <v>538</v>
      </c>
      <c r="U80" s="229" t="s">
        <v>569</v>
      </c>
      <c r="V80" s="230" t="str">
        <f t="shared" si="5"/>
        <v>40%</v>
      </c>
      <c r="W80" s="229" t="s">
        <v>540</v>
      </c>
      <c r="X80" s="229" t="s">
        <v>541</v>
      </c>
      <c r="Y80" s="229" t="s">
        <v>542</v>
      </c>
      <c r="Z80" s="231">
        <f t="shared" si="6"/>
        <v>0.36</v>
      </c>
      <c r="AA80" s="232" t="str">
        <f t="shared" si="7"/>
        <v>Baja</v>
      </c>
      <c r="AB80" s="230">
        <f t="shared" si="8"/>
        <v>0.36</v>
      </c>
      <c r="AC80" s="232" t="str">
        <f t="shared" si="9"/>
        <v>Mayor</v>
      </c>
      <c r="AD80" s="230">
        <f t="shared" si="10"/>
        <v>0.8</v>
      </c>
      <c r="AE80" s="233" t="str">
        <f t="shared" si="11"/>
        <v>Alto</v>
      </c>
      <c r="AF80" s="229" t="s">
        <v>543</v>
      </c>
      <c r="AG80" s="220" t="s">
        <v>984</v>
      </c>
      <c r="AH80" s="219" t="s">
        <v>985</v>
      </c>
      <c r="AI80" s="228" t="s">
        <v>769</v>
      </c>
      <c r="AJ80" s="257">
        <v>44425</v>
      </c>
      <c r="AK80" s="220" t="s">
        <v>993</v>
      </c>
      <c r="AL80" s="221" t="s">
        <v>1003</v>
      </c>
      <c r="AM80" s="222"/>
      <c r="AN80" s="222" t="s">
        <v>549</v>
      </c>
      <c r="AO80" s="235" t="s">
        <v>988</v>
      </c>
      <c r="AP80" s="210"/>
      <c r="AQ80" s="210"/>
      <c r="AR80" s="210"/>
      <c r="AS80" s="210"/>
      <c r="AT80" s="210"/>
      <c r="AU80" s="210"/>
      <c r="AV80" s="210"/>
      <c r="AW80" s="210"/>
      <c r="AX80" s="210"/>
      <c r="AY80" s="210"/>
      <c r="AZ80" s="210"/>
      <c r="BA80" s="210"/>
      <c r="BB80" s="210"/>
      <c r="BC80" s="210"/>
      <c r="BD80" s="210"/>
      <c r="BE80" s="210"/>
      <c r="BF80" s="210"/>
      <c r="BG80" s="210"/>
      <c r="BH80" s="210"/>
      <c r="BI80" s="210"/>
      <c r="BJ80" s="210"/>
      <c r="BK80" s="210"/>
      <c r="BL80" s="210"/>
    </row>
    <row r="81" spans="1:64" ht="178.5" customHeight="1">
      <c r="A81" s="548">
        <v>43</v>
      </c>
      <c r="B81" s="548" t="s">
        <v>561</v>
      </c>
      <c r="C81" s="554" t="s">
        <v>979</v>
      </c>
      <c r="D81" s="569" t="s">
        <v>593</v>
      </c>
      <c r="E81" s="570" t="s">
        <v>1004</v>
      </c>
      <c r="F81" s="570" t="s">
        <v>1005</v>
      </c>
      <c r="G81" s="556" t="s">
        <v>1006</v>
      </c>
      <c r="H81" s="221" t="s">
        <v>535</v>
      </c>
      <c r="I81" s="222">
        <v>100</v>
      </c>
      <c r="J81" s="223" t="str">
        <f t="shared" si="0"/>
        <v>Media</v>
      </c>
      <c r="K81" s="224">
        <f t="shared" si="19"/>
        <v>0.6</v>
      </c>
      <c r="L81" s="221" t="s">
        <v>555</v>
      </c>
      <c r="M81" s="225" t="str">
        <f>IF(NOT(ISERROR(MATCH(L81,'[1]Tabla Impacto'!$B$221:$B$223,0))),'[1]Tabla Impacto'!$F$223&amp;"Por favor no seleccionar los criterios de impacto(Afectación Económica o presupuestal y Pérdida Reputacional)",L81)</f>
        <v>El riesgo afecta la imagen de alguna área de la organización</v>
      </c>
      <c r="N81" s="226" t="str">
        <f>IF(OR(L81='[1]Tabla Impacto'!$C$4,L81='[1]Tabla Impacto'!$D$4),"Leve",IF(OR(L81='[1]Tabla Impacto'!$C$5,L81='[1]Tabla Impacto'!$D$5),"Menor",IF(OR(L81='[1]Tabla Impacto'!$C$6,L81='[1]Tabla Impacto'!$D$6),"Moderado",IF(OR(L81='[1]Tabla Impacto'!$C$7,L81='[1]Tabla Impacto'!$D$7),"Mayor",IF(OR(L81='[1]Tabla Impacto'!$C$8,L81='[1]Tabla Impacto'!$D$8),"Catastrófico","")))))</f>
        <v>Leve</v>
      </c>
      <c r="O81" s="224">
        <f t="shared" si="18"/>
        <v>0.2</v>
      </c>
      <c r="P81" s="227" t="str">
        <f t="shared" si="3"/>
        <v>Moderado</v>
      </c>
      <c r="Q81" s="222">
        <v>1</v>
      </c>
      <c r="R81" s="220" t="s">
        <v>1007</v>
      </c>
      <c r="S81" s="295" t="str">
        <f t="shared" si="4"/>
        <v>Probabilidad</v>
      </c>
      <c r="T81" s="229" t="s">
        <v>538</v>
      </c>
      <c r="U81" s="229" t="s">
        <v>569</v>
      </c>
      <c r="V81" s="230" t="str">
        <f t="shared" si="5"/>
        <v>40%</v>
      </c>
      <c r="W81" s="229" t="s">
        <v>540</v>
      </c>
      <c r="X81" s="229" t="s">
        <v>541</v>
      </c>
      <c r="Y81" s="229" t="s">
        <v>542</v>
      </c>
      <c r="Z81" s="231">
        <f t="shared" si="6"/>
        <v>0.36</v>
      </c>
      <c r="AA81" s="232" t="str">
        <f t="shared" si="7"/>
        <v>Baja</v>
      </c>
      <c r="AB81" s="230">
        <f t="shared" si="8"/>
        <v>0.36</v>
      </c>
      <c r="AC81" s="232" t="str">
        <f t="shared" si="9"/>
        <v>Leve</v>
      </c>
      <c r="AD81" s="230">
        <f t="shared" si="10"/>
        <v>0.2</v>
      </c>
      <c r="AE81" s="233" t="str">
        <f t="shared" si="11"/>
        <v>Bajo</v>
      </c>
      <c r="AF81" s="229" t="s">
        <v>543</v>
      </c>
      <c r="AG81" s="220" t="s">
        <v>943</v>
      </c>
      <c r="AH81" s="219" t="s">
        <v>985</v>
      </c>
      <c r="AI81" s="228" t="s">
        <v>769</v>
      </c>
      <c r="AJ81" s="257">
        <v>44425</v>
      </c>
      <c r="AK81" s="220" t="s">
        <v>986</v>
      </c>
      <c r="AL81" s="221" t="s">
        <v>1008</v>
      </c>
      <c r="AM81" s="222"/>
      <c r="AN81" s="222" t="s">
        <v>549</v>
      </c>
      <c r="AO81" s="255" t="s">
        <v>1009</v>
      </c>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row>
    <row r="82" spans="1:64" ht="129" customHeight="1">
      <c r="A82" s="549"/>
      <c r="B82" s="549"/>
      <c r="C82" s="549"/>
      <c r="D82" s="549"/>
      <c r="E82" s="549"/>
      <c r="F82" s="549"/>
      <c r="G82" s="549"/>
      <c r="H82" s="221" t="s">
        <v>535</v>
      </c>
      <c r="I82" s="222">
        <v>100</v>
      </c>
      <c r="J82" s="223" t="str">
        <f t="shared" si="0"/>
        <v>Media</v>
      </c>
      <c r="K82" s="224">
        <v>0.36</v>
      </c>
      <c r="L82" s="221" t="s">
        <v>555</v>
      </c>
      <c r="M82" s="225"/>
      <c r="N82" s="226" t="str">
        <f>IF(OR(L82='[1]Tabla Impacto'!$C$4,L82='[1]Tabla Impacto'!$D$4),"Leve",IF(OR(L82='[1]Tabla Impacto'!$C$5,L82='[1]Tabla Impacto'!$D$5),"Menor",IF(OR(L82='[1]Tabla Impacto'!$C$6,L82='[1]Tabla Impacto'!$D$6),"Moderado",IF(OR(L82='[1]Tabla Impacto'!$C$7,L82='[1]Tabla Impacto'!$D$7),"Mayor",IF(OR(L82='[1]Tabla Impacto'!$C$8,L82='[1]Tabla Impacto'!$D$8),"Catastrófico","")))))</f>
        <v>Leve</v>
      </c>
      <c r="O82" s="224">
        <f t="shared" si="18"/>
        <v>0.2</v>
      </c>
      <c r="P82" s="227" t="str">
        <f t="shared" si="3"/>
        <v>Moderado</v>
      </c>
      <c r="Q82" s="222">
        <v>2</v>
      </c>
      <c r="R82" s="220" t="s">
        <v>1010</v>
      </c>
      <c r="S82" s="295" t="str">
        <f t="shared" si="4"/>
        <v>Probabilidad</v>
      </c>
      <c r="T82" s="229" t="s">
        <v>538</v>
      </c>
      <c r="U82" s="229" t="s">
        <v>569</v>
      </c>
      <c r="V82" s="230" t="str">
        <f t="shared" si="5"/>
        <v>40%</v>
      </c>
      <c r="W82" s="229" t="s">
        <v>540</v>
      </c>
      <c r="X82" s="229" t="s">
        <v>541</v>
      </c>
      <c r="Y82" s="229" t="s">
        <v>542</v>
      </c>
      <c r="Z82" s="231">
        <f t="shared" si="6"/>
        <v>0.216</v>
      </c>
      <c r="AA82" s="232" t="str">
        <f t="shared" si="7"/>
        <v>Baja</v>
      </c>
      <c r="AB82" s="230">
        <f t="shared" si="8"/>
        <v>0.216</v>
      </c>
      <c r="AC82" s="232" t="str">
        <f t="shared" si="9"/>
        <v>Leve</v>
      </c>
      <c r="AD82" s="230">
        <f t="shared" si="10"/>
        <v>0.2</v>
      </c>
      <c r="AE82" s="233" t="str">
        <f t="shared" si="11"/>
        <v>Bajo</v>
      </c>
      <c r="AF82" s="229" t="s">
        <v>543</v>
      </c>
      <c r="AG82" s="220" t="s">
        <v>943</v>
      </c>
      <c r="AH82" s="219" t="s">
        <v>985</v>
      </c>
      <c r="AI82" s="228" t="s">
        <v>769</v>
      </c>
      <c r="AJ82" s="257">
        <v>44425</v>
      </c>
      <c r="AK82" s="220" t="s">
        <v>990</v>
      </c>
      <c r="AL82" s="221" t="s">
        <v>1011</v>
      </c>
      <c r="AM82" s="222"/>
      <c r="AN82" s="222" t="s">
        <v>549</v>
      </c>
      <c r="AO82" s="255" t="s">
        <v>1009</v>
      </c>
      <c r="AP82" s="210"/>
      <c r="AQ82" s="210"/>
      <c r="AR82" s="210"/>
      <c r="AS82" s="210"/>
      <c r="AT82" s="210"/>
      <c r="AU82" s="210"/>
      <c r="AV82" s="210"/>
      <c r="AW82" s="210"/>
      <c r="AX82" s="210"/>
      <c r="AY82" s="210"/>
      <c r="AZ82" s="210"/>
      <c r="BA82" s="210"/>
      <c r="BB82" s="210"/>
      <c r="BC82" s="210"/>
      <c r="BD82" s="210"/>
      <c r="BE82" s="210"/>
      <c r="BF82" s="210"/>
      <c r="BG82" s="210"/>
      <c r="BH82" s="210"/>
      <c r="BI82" s="210"/>
      <c r="BJ82" s="210"/>
      <c r="BK82" s="210"/>
      <c r="BL82" s="210"/>
    </row>
    <row r="83" spans="1:64" ht="132" customHeight="1">
      <c r="A83" s="550"/>
      <c r="B83" s="550"/>
      <c r="C83" s="550"/>
      <c r="D83" s="550"/>
      <c r="E83" s="550"/>
      <c r="F83" s="550"/>
      <c r="G83" s="550"/>
      <c r="H83" s="221" t="s">
        <v>535</v>
      </c>
      <c r="I83" s="222">
        <v>100</v>
      </c>
      <c r="J83" s="223" t="str">
        <f t="shared" si="0"/>
        <v>Media</v>
      </c>
      <c r="K83" s="224">
        <v>0.216</v>
      </c>
      <c r="L83" s="221" t="s">
        <v>555</v>
      </c>
      <c r="M83" s="225"/>
      <c r="N83" s="226" t="str">
        <f>IF(OR(L83='[1]Tabla Impacto'!$C$4,L83='[1]Tabla Impacto'!$D$4),"Leve",IF(OR(L83='[1]Tabla Impacto'!$C$5,L83='[1]Tabla Impacto'!$D$5),"Menor",IF(OR(L83='[1]Tabla Impacto'!$C$6,L83='[1]Tabla Impacto'!$D$6),"Moderado",IF(OR(L83='[1]Tabla Impacto'!$C$7,L83='[1]Tabla Impacto'!$D$7),"Mayor",IF(OR(L83='[1]Tabla Impacto'!$C$8,L83='[1]Tabla Impacto'!$D$8),"Catastrófico","")))))</f>
        <v>Leve</v>
      </c>
      <c r="O83" s="224">
        <f t="shared" si="18"/>
        <v>0.2</v>
      </c>
      <c r="P83" s="227" t="str">
        <f t="shared" si="3"/>
        <v>Moderado</v>
      </c>
      <c r="Q83" s="222">
        <v>3</v>
      </c>
      <c r="R83" s="220" t="s">
        <v>1012</v>
      </c>
      <c r="S83" s="295" t="str">
        <f t="shared" si="4"/>
        <v>Probabilidad</v>
      </c>
      <c r="T83" s="229" t="s">
        <v>538</v>
      </c>
      <c r="U83" s="229" t="s">
        <v>569</v>
      </c>
      <c r="V83" s="230" t="str">
        <f t="shared" si="5"/>
        <v>40%</v>
      </c>
      <c r="W83" s="229" t="s">
        <v>540</v>
      </c>
      <c r="X83" s="229" t="s">
        <v>541</v>
      </c>
      <c r="Y83" s="229" t="s">
        <v>542</v>
      </c>
      <c r="Z83" s="231">
        <f t="shared" si="6"/>
        <v>0.12959999999999999</v>
      </c>
      <c r="AA83" s="232" t="str">
        <f t="shared" si="7"/>
        <v>Muy Baja</v>
      </c>
      <c r="AB83" s="230">
        <f t="shared" si="8"/>
        <v>0.12959999999999999</v>
      </c>
      <c r="AC83" s="232" t="str">
        <f t="shared" si="9"/>
        <v>Leve</v>
      </c>
      <c r="AD83" s="230">
        <f t="shared" si="10"/>
        <v>0.2</v>
      </c>
      <c r="AE83" s="233" t="str">
        <f t="shared" si="11"/>
        <v>Bajo</v>
      </c>
      <c r="AF83" s="229" t="s">
        <v>543</v>
      </c>
      <c r="AG83" s="220" t="s">
        <v>943</v>
      </c>
      <c r="AH83" s="219" t="s">
        <v>985</v>
      </c>
      <c r="AI83" s="228" t="s">
        <v>769</v>
      </c>
      <c r="AJ83" s="257">
        <v>44425</v>
      </c>
      <c r="AK83" s="220" t="s">
        <v>993</v>
      </c>
      <c r="AL83" s="221" t="s">
        <v>1013</v>
      </c>
      <c r="AM83" s="222"/>
      <c r="AN83" s="222" t="s">
        <v>549</v>
      </c>
      <c r="AO83" s="255" t="s">
        <v>1009</v>
      </c>
      <c r="AP83" s="210"/>
      <c r="AQ83" s="210"/>
      <c r="AR83" s="210"/>
      <c r="AS83" s="210"/>
      <c r="AT83" s="210"/>
      <c r="AU83" s="210"/>
      <c r="AV83" s="210"/>
      <c r="AW83" s="210"/>
      <c r="AX83" s="210"/>
      <c r="AY83" s="210"/>
      <c r="AZ83" s="210"/>
      <c r="BA83" s="210"/>
      <c r="BB83" s="210"/>
      <c r="BC83" s="210"/>
      <c r="BD83" s="210"/>
      <c r="BE83" s="210"/>
      <c r="BF83" s="210"/>
      <c r="BG83" s="210"/>
      <c r="BH83" s="210"/>
      <c r="BI83" s="210"/>
      <c r="BJ83" s="210"/>
      <c r="BK83" s="210"/>
      <c r="BL83" s="210"/>
    </row>
    <row r="84" spans="1:64" ht="213.75" customHeight="1">
      <c r="A84" s="217">
        <v>44</v>
      </c>
      <c r="B84" s="217" t="s">
        <v>529</v>
      </c>
      <c r="C84" s="218" t="s">
        <v>674</v>
      </c>
      <c r="D84" s="219" t="s">
        <v>593</v>
      </c>
      <c r="E84" s="298" t="s">
        <v>1014</v>
      </c>
      <c r="F84" s="298" t="s">
        <v>1015</v>
      </c>
      <c r="G84" s="221" t="s">
        <v>1016</v>
      </c>
      <c r="H84" s="221" t="s">
        <v>535</v>
      </c>
      <c r="I84" s="222">
        <v>325</v>
      </c>
      <c r="J84" s="223" t="str">
        <f t="shared" si="0"/>
        <v>Media</v>
      </c>
      <c r="K84" s="224">
        <f t="shared" ref="K84:K89" si="20">IF(J84="","",IF(J84="Muy Baja",0.2,IF(J84="Baja",0.4,IF(J84="Media",0.6,IF(J84="Alta",0.8,IF(J84="Muy Alta",1, ))))))</f>
        <v>0.6</v>
      </c>
      <c r="L84" s="221" t="s">
        <v>626</v>
      </c>
      <c r="M84" s="225" t="str">
        <f>IF(NOT(ISERROR(MATCH(L84,'[1]Tabla Impacto'!$B$221:$B$223,0))),'[1]Tabla Impacto'!$F$223&amp;"Por favor no seleccionar los criterios de impacto(Afectación Económica o presupuestal y Pérdida Reputacional)",L84)</f>
        <v>El riesgo afecta la imagen de la entidad internamente, de conocimiento general nivel interno, de junta directiva y accionistas y/o de provedores</v>
      </c>
      <c r="N84" s="226" t="str">
        <f>IF(OR(L84='[1]Tabla Impacto'!$C$4,L84='[1]Tabla Impacto'!$D$4),"Leve",IF(OR(L84='[1]Tabla Impacto'!$C$5,L84='[1]Tabla Impacto'!$D$5),"Menor",IF(OR(L84='[1]Tabla Impacto'!$C$6,L84='[1]Tabla Impacto'!$D$6),"Moderado",IF(OR(L84='[1]Tabla Impacto'!$C$7,L84='[1]Tabla Impacto'!$D$7),"Mayor",IF(OR(L84='[1]Tabla Impacto'!$C$8,L84='[1]Tabla Impacto'!$D$8),"Catastrófico","")))))</f>
        <v>Menor</v>
      </c>
      <c r="O84" s="224">
        <f t="shared" si="18"/>
        <v>0.4</v>
      </c>
      <c r="P84" s="227" t="str">
        <f t="shared" si="3"/>
        <v>Moderado</v>
      </c>
      <c r="Q84" s="222">
        <v>1</v>
      </c>
      <c r="R84" s="221" t="s">
        <v>1017</v>
      </c>
      <c r="S84" s="295" t="str">
        <f t="shared" si="4"/>
        <v>Probabilidad</v>
      </c>
      <c r="T84" s="229" t="s">
        <v>538</v>
      </c>
      <c r="U84" s="229" t="s">
        <v>569</v>
      </c>
      <c r="V84" s="230" t="str">
        <f t="shared" si="5"/>
        <v>40%</v>
      </c>
      <c r="W84" s="229" t="s">
        <v>540</v>
      </c>
      <c r="X84" s="229" t="s">
        <v>541</v>
      </c>
      <c r="Y84" s="229" t="s">
        <v>542</v>
      </c>
      <c r="Z84" s="231">
        <f t="shared" si="6"/>
        <v>0.36</v>
      </c>
      <c r="AA84" s="232" t="str">
        <f t="shared" si="7"/>
        <v>Baja</v>
      </c>
      <c r="AB84" s="230">
        <f t="shared" si="8"/>
        <v>0.36</v>
      </c>
      <c r="AC84" s="232" t="str">
        <f t="shared" si="9"/>
        <v>Menor</v>
      </c>
      <c r="AD84" s="230">
        <f t="shared" si="10"/>
        <v>0.4</v>
      </c>
      <c r="AE84" s="233" t="str">
        <f t="shared" si="11"/>
        <v>Moderado</v>
      </c>
      <c r="AF84" s="229" t="s">
        <v>543</v>
      </c>
      <c r="AG84" s="221"/>
      <c r="AH84" s="219" t="s">
        <v>1018</v>
      </c>
      <c r="AI84" s="390"/>
      <c r="AJ84" s="257">
        <v>44425</v>
      </c>
      <c r="AK84" s="391" t="s">
        <v>1019</v>
      </c>
      <c r="AL84" s="392" t="s">
        <v>1020</v>
      </c>
      <c r="AM84" s="393"/>
      <c r="AN84" s="222" t="s">
        <v>549</v>
      </c>
      <c r="AO84" s="235" t="s">
        <v>1021</v>
      </c>
      <c r="AP84" s="210"/>
      <c r="AQ84" s="210"/>
      <c r="AR84" s="210"/>
      <c r="AS84" s="210"/>
      <c r="AT84" s="210"/>
      <c r="AU84" s="210"/>
      <c r="AV84" s="210"/>
      <c r="AW84" s="210"/>
      <c r="AX84" s="210"/>
      <c r="AY84" s="210"/>
      <c r="AZ84" s="210"/>
      <c r="BA84" s="210"/>
      <c r="BB84" s="210"/>
      <c r="BC84" s="210"/>
      <c r="BD84" s="210"/>
      <c r="BE84" s="210"/>
      <c r="BF84" s="210"/>
      <c r="BG84" s="210"/>
      <c r="BH84" s="210"/>
      <c r="BI84" s="210"/>
      <c r="BJ84" s="210"/>
      <c r="BK84" s="210"/>
      <c r="BL84" s="210"/>
    </row>
    <row r="85" spans="1:64" ht="189.75" customHeight="1">
      <c r="A85" s="217">
        <v>45</v>
      </c>
      <c r="B85" s="217" t="s">
        <v>529</v>
      </c>
      <c r="C85" s="218" t="s">
        <v>674</v>
      </c>
      <c r="D85" s="219" t="s">
        <v>531</v>
      </c>
      <c r="E85" s="298" t="s">
        <v>1022</v>
      </c>
      <c r="F85" s="298" t="s">
        <v>1023</v>
      </c>
      <c r="G85" s="221" t="s">
        <v>1024</v>
      </c>
      <c r="H85" s="221" t="s">
        <v>566</v>
      </c>
      <c r="I85" s="222">
        <v>325</v>
      </c>
      <c r="J85" s="223" t="str">
        <f t="shared" si="0"/>
        <v>Media</v>
      </c>
      <c r="K85" s="224">
        <f t="shared" si="20"/>
        <v>0.6</v>
      </c>
      <c r="L85" s="221" t="s">
        <v>555</v>
      </c>
      <c r="M85" s="225" t="str">
        <f>IF(NOT(ISERROR(MATCH(L85,'[1]Tabla Impacto'!$B$221:$B$223,0))),'[1]Tabla Impacto'!$F$223&amp;"Por favor no seleccionar los criterios de impacto(Afectación Económica o presupuestal y Pérdida Reputacional)",L85)</f>
        <v>El riesgo afecta la imagen de alguna área de la organización</v>
      </c>
      <c r="N85" s="226" t="str">
        <f>IF(OR(L85='[1]Tabla Impacto'!$C$4,L85='[1]Tabla Impacto'!$D$4),"Leve",IF(OR(L85='[1]Tabla Impacto'!$C$5,L85='[1]Tabla Impacto'!$D$5),"Menor",IF(OR(L85='[1]Tabla Impacto'!$C$6,L85='[1]Tabla Impacto'!$D$6),"Moderado",IF(OR(L85='[1]Tabla Impacto'!$C$7,L85='[1]Tabla Impacto'!$D$7),"Mayor",IF(OR(L85='[1]Tabla Impacto'!$C$8,L85='[1]Tabla Impacto'!$D$8),"Catastrófico","")))))</f>
        <v>Leve</v>
      </c>
      <c r="O85" s="224">
        <f t="shared" si="18"/>
        <v>0.2</v>
      </c>
      <c r="P85" s="227" t="str">
        <f t="shared" si="3"/>
        <v>Moderado</v>
      </c>
      <c r="Q85" s="222">
        <v>1</v>
      </c>
      <c r="R85" s="221" t="s">
        <v>1025</v>
      </c>
      <c r="S85" s="295" t="str">
        <f t="shared" si="4"/>
        <v>Probabilidad</v>
      </c>
      <c r="T85" s="229" t="s">
        <v>538</v>
      </c>
      <c r="U85" s="229" t="s">
        <v>569</v>
      </c>
      <c r="V85" s="230" t="str">
        <f t="shared" si="5"/>
        <v>40%</v>
      </c>
      <c r="W85" s="229" t="s">
        <v>540</v>
      </c>
      <c r="X85" s="229" t="s">
        <v>541</v>
      </c>
      <c r="Y85" s="229" t="s">
        <v>542</v>
      </c>
      <c r="Z85" s="231">
        <f t="shared" si="6"/>
        <v>0.36</v>
      </c>
      <c r="AA85" s="232" t="str">
        <f t="shared" si="7"/>
        <v>Baja</v>
      </c>
      <c r="AB85" s="230">
        <f t="shared" si="8"/>
        <v>0.36</v>
      </c>
      <c r="AC85" s="232" t="str">
        <f t="shared" si="9"/>
        <v>Leve</v>
      </c>
      <c r="AD85" s="230">
        <f t="shared" si="10"/>
        <v>0.2</v>
      </c>
      <c r="AE85" s="233" t="str">
        <f t="shared" si="11"/>
        <v>Bajo</v>
      </c>
      <c r="AF85" s="229" t="s">
        <v>543</v>
      </c>
      <c r="AG85" s="221"/>
      <c r="AH85" s="219" t="s">
        <v>1018</v>
      </c>
      <c r="AI85" s="390"/>
      <c r="AJ85" s="234">
        <v>44284</v>
      </c>
      <c r="AK85" s="298" t="s">
        <v>1026</v>
      </c>
      <c r="AL85" s="394" t="s">
        <v>1027</v>
      </c>
      <c r="AM85" s="395"/>
      <c r="AN85" s="222" t="s">
        <v>549</v>
      </c>
      <c r="AO85" s="235" t="s">
        <v>1526</v>
      </c>
      <c r="AP85" s="210"/>
      <c r="AQ85" s="210"/>
      <c r="AR85" s="210"/>
      <c r="AS85" s="210"/>
      <c r="AT85" s="210"/>
      <c r="AU85" s="210"/>
      <c r="AV85" s="210"/>
      <c r="AW85" s="210"/>
      <c r="AX85" s="210"/>
      <c r="AY85" s="210"/>
      <c r="AZ85" s="210"/>
      <c r="BA85" s="210"/>
      <c r="BB85" s="210"/>
      <c r="BC85" s="210"/>
      <c r="BD85" s="210"/>
      <c r="BE85" s="210"/>
      <c r="BF85" s="210"/>
      <c r="BG85" s="210"/>
      <c r="BH85" s="210"/>
      <c r="BI85" s="210"/>
      <c r="BJ85" s="210"/>
      <c r="BK85" s="210"/>
      <c r="BL85" s="210"/>
    </row>
    <row r="86" spans="1:64" ht="239.25" customHeight="1">
      <c r="A86" s="369">
        <v>46</v>
      </c>
      <c r="B86" s="369" t="s">
        <v>604</v>
      </c>
      <c r="C86" s="396" t="s">
        <v>674</v>
      </c>
      <c r="D86" s="371" t="s">
        <v>551</v>
      </c>
      <c r="E86" s="372" t="s">
        <v>1028</v>
      </c>
      <c r="F86" s="372" t="s">
        <v>1029</v>
      </c>
      <c r="G86" s="372" t="s">
        <v>1030</v>
      </c>
      <c r="H86" s="372" t="s">
        <v>608</v>
      </c>
      <c r="I86" s="254">
        <v>1</v>
      </c>
      <c r="J86" s="373" t="s">
        <v>1031</v>
      </c>
      <c r="K86" s="374">
        <f t="shared" si="20"/>
        <v>0.2</v>
      </c>
      <c r="L86" s="375"/>
      <c r="M86" s="376">
        <f>IF(NOT(ISERROR(MATCH(L86,'[1]Tabla Impacto'!$B$221:$B$223,0))),'[1]Tabla Impacto'!$F$223&amp;"Por favor no seleccionar los criterios de impacto(Afectación Económica o presupuestal y Pérdida Reputacional)",L86)</f>
        <v>0</v>
      </c>
      <c r="N86" s="377" t="s">
        <v>483</v>
      </c>
      <c r="O86" s="374">
        <f t="shared" si="18"/>
        <v>1</v>
      </c>
      <c r="P86" s="378" t="str">
        <f t="shared" si="3"/>
        <v>Extremo</v>
      </c>
      <c r="Q86" s="254">
        <v>1</v>
      </c>
      <c r="R86" s="372" t="s">
        <v>1032</v>
      </c>
      <c r="S86" s="379" t="str">
        <f t="shared" si="4"/>
        <v>Probabilidad</v>
      </c>
      <c r="T86" s="380" t="s">
        <v>538</v>
      </c>
      <c r="U86" s="380" t="s">
        <v>569</v>
      </c>
      <c r="V86" s="381" t="str">
        <f t="shared" si="5"/>
        <v>40%</v>
      </c>
      <c r="W86" s="380" t="s">
        <v>540</v>
      </c>
      <c r="X86" s="380" t="s">
        <v>761</v>
      </c>
      <c r="Y86" s="380" t="s">
        <v>542</v>
      </c>
      <c r="Z86" s="382">
        <f t="shared" si="6"/>
        <v>0.12</v>
      </c>
      <c r="AA86" s="383" t="str">
        <f t="shared" si="7"/>
        <v>Muy Baja</v>
      </c>
      <c r="AB86" s="381">
        <f t="shared" si="8"/>
        <v>0.12</v>
      </c>
      <c r="AC86" s="383" t="str">
        <f t="shared" si="9"/>
        <v>Catastrófico</v>
      </c>
      <c r="AD86" s="381">
        <f t="shared" si="10"/>
        <v>1</v>
      </c>
      <c r="AE86" s="384" t="str">
        <f t="shared" si="11"/>
        <v>Extremo</v>
      </c>
      <c r="AF86" s="380" t="s">
        <v>543</v>
      </c>
      <c r="AG86" s="397" t="s">
        <v>1033</v>
      </c>
      <c r="AH86" s="371" t="s">
        <v>1018</v>
      </c>
      <c r="AI86" s="398"/>
      <c r="AJ86" s="399">
        <v>44284</v>
      </c>
      <c r="AK86" s="612" t="s">
        <v>1034</v>
      </c>
      <c r="AL86" s="564"/>
      <c r="AM86" s="561"/>
      <c r="AN86" s="254" t="s">
        <v>559</v>
      </c>
      <c r="AO86" s="255" t="s">
        <v>929</v>
      </c>
      <c r="AP86" s="210"/>
      <c r="AQ86" s="210"/>
      <c r="AR86" s="210"/>
      <c r="AS86" s="210"/>
      <c r="AT86" s="210"/>
      <c r="AU86" s="210"/>
      <c r="AV86" s="210"/>
      <c r="AW86" s="210"/>
      <c r="AX86" s="210"/>
      <c r="AY86" s="210"/>
      <c r="AZ86" s="210"/>
      <c r="BA86" s="210"/>
      <c r="BB86" s="210"/>
      <c r="BC86" s="210"/>
      <c r="BD86" s="210"/>
      <c r="BE86" s="210"/>
      <c r="BF86" s="210"/>
      <c r="BG86" s="210"/>
      <c r="BH86" s="210"/>
      <c r="BI86" s="210"/>
      <c r="BJ86" s="210"/>
      <c r="BK86" s="210"/>
      <c r="BL86" s="210"/>
    </row>
    <row r="87" spans="1:64" ht="132" customHeight="1">
      <c r="A87" s="548">
        <v>47</v>
      </c>
      <c r="B87" s="548" t="s">
        <v>915</v>
      </c>
      <c r="C87" s="554" t="s">
        <v>1035</v>
      </c>
      <c r="D87" s="569" t="s">
        <v>551</v>
      </c>
      <c r="E87" s="570" t="s">
        <v>1036</v>
      </c>
      <c r="F87" s="578" t="s">
        <v>1037</v>
      </c>
      <c r="G87" s="569" t="s">
        <v>1038</v>
      </c>
      <c r="H87" s="256" t="s">
        <v>535</v>
      </c>
      <c r="I87" s="256">
        <v>12</v>
      </c>
      <c r="J87" s="223" t="str">
        <f t="shared" ref="J87:J164" si="21">IF(I87&lt;=0,"",IF(I87&lt;=2,"Muy Baja",IF(I87&lt;=24,"Baja",IF(I87&lt;=500,"Media",IF(I87&lt;=5000,"Alta","Muy Alta")))))</f>
        <v>Baja</v>
      </c>
      <c r="K87" s="224">
        <f t="shared" si="20"/>
        <v>0.4</v>
      </c>
      <c r="L87" s="219" t="s">
        <v>584</v>
      </c>
      <c r="M87" s="571" t="str">
        <f>IF(NOT(ISERROR(MATCH(L87,'[1]Tabla Impacto'!$B$221:$B$223,0))),'[1]Tabla Impacto'!$F$223&amp;"Por favor no seleccionar los criterios de impacto(Afectación Económica o presupuestal y Pérdida Reputacional)",L87)</f>
        <v>El riesgo afecta la imagen de la entidad con algunos usuarios de relevancia frente al logro de los objetivos</v>
      </c>
      <c r="N87" s="226" t="str">
        <f>IF(OR(L87='[1]Tabla Impacto'!$C$4,L87='[1]Tabla Impacto'!$D$4),"Leve",IF(OR(L87='[1]Tabla Impacto'!$C$5,L87='[1]Tabla Impacto'!$D$5),"Menor",IF(OR(L87='[1]Tabla Impacto'!$C$6,L87='[1]Tabla Impacto'!$D$6),"Moderado",IF(OR(L87='[1]Tabla Impacto'!$C$7,L87='[1]Tabla Impacto'!$D$7),"Mayor",IF(OR(L87='[1]Tabla Impacto'!$C$8,L87='[1]Tabla Impacto'!$D$8),"Catastrófico","")))))</f>
        <v>Moderado</v>
      </c>
      <c r="O87" s="224">
        <f t="shared" si="18"/>
        <v>0.6</v>
      </c>
      <c r="P87" s="227" t="str">
        <f t="shared" si="3"/>
        <v>Moderado</v>
      </c>
      <c r="Q87" s="222">
        <v>1</v>
      </c>
      <c r="R87" s="220" t="s">
        <v>1039</v>
      </c>
      <c r="S87" s="295" t="str">
        <f t="shared" si="4"/>
        <v>Probabilidad</v>
      </c>
      <c r="T87" s="229" t="s">
        <v>538</v>
      </c>
      <c r="U87" s="229" t="s">
        <v>569</v>
      </c>
      <c r="V87" s="230" t="str">
        <f t="shared" si="5"/>
        <v>40%</v>
      </c>
      <c r="W87" s="229" t="s">
        <v>540</v>
      </c>
      <c r="X87" s="229" t="s">
        <v>541</v>
      </c>
      <c r="Y87" s="229" t="s">
        <v>542</v>
      </c>
      <c r="Z87" s="231">
        <f t="shared" si="6"/>
        <v>0.24</v>
      </c>
      <c r="AA87" s="232" t="str">
        <f t="shared" si="7"/>
        <v>Baja</v>
      </c>
      <c r="AB87" s="230">
        <f t="shared" si="8"/>
        <v>0.24</v>
      </c>
      <c r="AC87" s="232" t="str">
        <f t="shared" si="9"/>
        <v>Moderado</v>
      </c>
      <c r="AD87" s="230">
        <f t="shared" si="10"/>
        <v>0.6</v>
      </c>
      <c r="AE87" s="233" t="str">
        <f t="shared" si="11"/>
        <v>Moderado</v>
      </c>
      <c r="AF87" s="229" t="s">
        <v>543</v>
      </c>
      <c r="AG87" s="610" t="s">
        <v>1040</v>
      </c>
      <c r="AH87" s="256" t="s">
        <v>1041</v>
      </c>
      <c r="AI87" s="257"/>
      <c r="AJ87" s="257">
        <v>44298</v>
      </c>
      <c r="AK87" s="228" t="s">
        <v>1042</v>
      </c>
      <c r="AL87" s="400" t="s">
        <v>1043</v>
      </c>
      <c r="AM87" s="222"/>
      <c r="AN87" s="222" t="s">
        <v>549</v>
      </c>
      <c r="AO87" s="235" t="s">
        <v>1044</v>
      </c>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row>
    <row r="88" spans="1:64" ht="240.75" customHeight="1">
      <c r="A88" s="550"/>
      <c r="B88" s="550"/>
      <c r="C88" s="550"/>
      <c r="D88" s="550"/>
      <c r="E88" s="550"/>
      <c r="F88" s="550"/>
      <c r="G88" s="550"/>
      <c r="H88" s="256" t="s">
        <v>535</v>
      </c>
      <c r="I88" s="256">
        <v>12</v>
      </c>
      <c r="J88" s="223" t="str">
        <f t="shared" si="21"/>
        <v>Baja</v>
      </c>
      <c r="K88" s="224">
        <f t="shared" si="20"/>
        <v>0.4</v>
      </c>
      <c r="L88" s="219" t="s">
        <v>584</v>
      </c>
      <c r="M88" s="550"/>
      <c r="N88" s="226" t="str">
        <f>IF(OR(L88='[1]Tabla Impacto'!$C$4,L88='[1]Tabla Impacto'!$D$4),"Leve",IF(OR(L88='[1]Tabla Impacto'!$C$5,L88='[1]Tabla Impacto'!$D$5),"Menor",IF(OR(L88='[1]Tabla Impacto'!$C$6,L88='[1]Tabla Impacto'!$D$6),"Moderado",IF(OR(L88='[1]Tabla Impacto'!$C$7,L88='[1]Tabla Impacto'!$D$7),"Mayor",IF(OR(L88='[1]Tabla Impacto'!$C$8,L88='[1]Tabla Impacto'!$D$8),"Catastrófico","")))))</f>
        <v>Moderado</v>
      </c>
      <c r="O88" s="224">
        <f t="shared" si="18"/>
        <v>0.6</v>
      </c>
      <c r="P88" s="227" t="str">
        <f t="shared" si="3"/>
        <v>Moderado</v>
      </c>
      <c r="Q88" s="222">
        <v>2</v>
      </c>
      <c r="R88" s="220" t="s">
        <v>1045</v>
      </c>
      <c r="S88" s="295" t="str">
        <f t="shared" si="4"/>
        <v>Impacto</v>
      </c>
      <c r="T88" s="229" t="s">
        <v>885</v>
      </c>
      <c r="U88" s="229" t="s">
        <v>569</v>
      </c>
      <c r="V88" s="230"/>
      <c r="W88" s="229" t="s">
        <v>540</v>
      </c>
      <c r="X88" s="229" t="s">
        <v>541</v>
      </c>
      <c r="Y88" s="229" t="s">
        <v>542</v>
      </c>
      <c r="Z88" s="231">
        <f t="shared" si="6"/>
        <v>0.4</v>
      </c>
      <c r="AA88" s="232" t="str">
        <f t="shared" si="7"/>
        <v>Baja</v>
      </c>
      <c r="AB88" s="230">
        <f t="shared" si="8"/>
        <v>0.4</v>
      </c>
      <c r="AC88" s="232" t="str">
        <f t="shared" si="9"/>
        <v>Moderado</v>
      </c>
      <c r="AD88" s="230">
        <f t="shared" si="10"/>
        <v>0.6</v>
      </c>
      <c r="AE88" s="233" t="str">
        <f t="shared" si="11"/>
        <v>Moderado</v>
      </c>
      <c r="AF88" s="229" t="s">
        <v>543</v>
      </c>
      <c r="AG88" s="553"/>
      <c r="AH88" s="256" t="s">
        <v>1046</v>
      </c>
      <c r="AI88" s="257"/>
      <c r="AJ88" s="257">
        <v>44255</v>
      </c>
      <c r="AK88" s="392" t="s">
        <v>1047</v>
      </c>
      <c r="AL88" s="302" t="s">
        <v>1048</v>
      </c>
      <c r="AM88" s="222"/>
      <c r="AN88" s="222" t="s">
        <v>549</v>
      </c>
      <c r="AO88" s="235" t="s">
        <v>1527</v>
      </c>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row>
    <row r="89" spans="1:64" ht="129.75" customHeight="1">
      <c r="A89" s="548">
        <v>48</v>
      </c>
      <c r="B89" s="548" t="s">
        <v>604</v>
      </c>
      <c r="C89" s="554" t="s">
        <v>1035</v>
      </c>
      <c r="D89" s="569" t="s">
        <v>531</v>
      </c>
      <c r="E89" s="556" t="s">
        <v>1049</v>
      </c>
      <c r="F89" s="611" t="s">
        <v>1050</v>
      </c>
      <c r="G89" s="569" t="s">
        <v>1051</v>
      </c>
      <c r="H89" s="569" t="s">
        <v>608</v>
      </c>
      <c r="I89" s="222">
        <v>1</v>
      </c>
      <c r="J89" s="223" t="str">
        <f t="shared" si="21"/>
        <v>Muy Baja</v>
      </c>
      <c r="K89" s="224">
        <f t="shared" si="20"/>
        <v>0.2</v>
      </c>
      <c r="L89" s="329"/>
      <c r="M89" s="571">
        <f>IF(NOT(ISERROR(MATCH(L89,'[1]Tabla Impacto'!$B$221:$B$223,0))),'[1]Tabla Impacto'!$F$223&amp;"Por favor no seleccionar los criterios de impacto(Afectación Económica o presupuestal y Pérdida Reputacional)",L89)</f>
        <v>0</v>
      </c>
      <c r="N89" s="226" t="s">
        <v>482</v>
      </c>
      <c r="O89" s="224">
        <f t="shared" si="18"/>
        <v>0.8</v>
      </c>
      <c r="P89" s="227" t="str">
        <f t="shared" si="3"/>
        <v>Alto</v>
      </c>
      <c r="Q89" s="222">
        <v>1</v>
      </c>
      <c r="R89" s="220" t="s">
        <v>1052</v>
      </c>
      <c r="S89" s="295" t="str">
        <f t="shared" si="4"/>
        <v>Probabilidad</v>
      </c>
      <c r="T89" s="229" t="s">
        <v>538</v>
      </c>
      <c r="U89" s="229" t="s">
        <v>569</v>
      </c>
      <c r="V89" s="230" t="str">
        <f t="shared" ref="V89:V116" si="22">IF(AND(T89="Preventivo",U89="Automático"),"50%",IF(AND(T89="Preventivo",U89="Manual"),"40%",IF(AND(T89="Detectivo",U89="Automático"),"40%",IF(AND(T89="Detectivo",U89="Manual"),"30%",IF(AND(T89="Correctivo",U89="Automático"),"35%",IF(AND(T89="Correctivo",U89="Manual"),"25%",""))))))</f>
        <v>40%</v>
      </c>
      <c r="W89" s="229" t="s">
        <v>540</v>
      </c>
      <c r="X89" s="229" t="s">
        <v>541</v>
      </c>
      <c r="Y89" s="229" t="s">
        <v>542</v>
      </c>
      <c r="Z89" s="231">
        <f t="shared" si="6"/>
        <v>0.12</v>
      </c>
      <c r="AA89" s="232" t="str">
        <f t="shared" si="7"/>
        <v>Muy Baja</v>
      </c>
      <c r="AB89" s="230">
        <f t="shared" si="8"/>
        <v>0.12</v>
      </c>
      <c r="AC89" s="232" t="str">
        <f t="shared" si="9"/>
        <v>Mayor</v>
      </c>
      <c r="AD89" s="230">
        <f t="shared" si="10"/>
        <v>0.8</v>
      </c>
      <c r="AE89" s="233" t="str">
        <f t="shared" si="11"/>
        <v>Alto</v>
      </c>
      <c r="AF89" s="229" t="s">
        <v>543</v>
      </c>
      <c r="AG89" s="401" t="s">
        <v>1053</v>
      </c>
      <c r="AH89" s="256" t="s">
        <v>1046</v>
      </c>
      <c r="AI89" s="257"/>
      <c r="AJ89" s="257">
        <v>44298</v>
      </c>
      <c r="AK89" s="221" t="s">
        <v>1054</v>
      </c>
      <c r="AL89" s="402" t="s">
        <v>1055</v>
      </c>
      <c r="AM89" s="222"/>
      <c r="AN89" s="222" t="s">
        <v>549</v>
      </c>
      <c r="AO89" s="235" t="s">
        <v>1056</v>
      </c>
      <c r="AP89" s="210"/>
      <c r="AQ89" s="210"/>
      <c r="AR89" s="210"/>
      <c r="AS89" s="210"/>
      <c r="AT89" s="210"/>
      <c r="AU89" s="210"/>
      <c r="AV89" s="210"/>
      <c r="AW89" s="210"/>
      <c r="AX89" s="210"/>
      <c r="AY89" s="210"/>
      <c r="AZ89" s="210"/>
      <c r="BA89" s="210"/>
      <c r="BB89" s="210"/>
      <c r="BC89" s="210"/>
      <c r="BD89" s="210"/>
      <c r="BE89" s="210"/>
      <c r="BF89" s="210"/>
      <c r="BG89" s="210"/>
      <c r="BH89" s="210"/>
      <c r="BI89" s="210"/>
      <c r="BJ89" s="210"/>
      <c r="BK89" s="210"/>
      <c r="BL89" s="210"/>
    </row>
    <row r="90" spans="1:64" ht="199.5" customHeight="1">
      <c r="A90" s="549"/>
      <c r="B90" s="549"/>
      <c r="C90" s="549"/>
      <c r="D90" s="549"/>
      <c r="E90" s="549"/>
      <c r="F90" s="552"/>
      <c r="G90" s="549"/>
      <c r="H90" s="549"/>
      <c r="I90" s="222">
        <v>1</v>
      </c>
      <c r="J90" s="223" t="str">
        <f t="shared" si="21"/>
        <v>Muy Baja</v>
      </c>
      <c r="K90" s="224">
        <v>0.24</v>
      </c>
      <c r="L90" s="329"/>
      <c r="M90" s="550"/>
      <c r="N90" s="226" t="s">
        <v>482</v>
      </c>
      <c r="O90" s="224">
        <f t="shared" si="18"/>
        <v>0.8</v>
      </c>
      <c r="P90" s="227" t="str">
        <f t="shared" si="3"/>
        <v>Alto</v>
      </c>
      <c r="Q90" s="222">
        <v>2</v>
      </c>
      <c r="R90" s="220" t="s">
        <v>1057</v>
      </c>
      <c r="S90" s="295" t="str">
        <f t="shared" si="4"/>
        <v>Probabilidad</v>
      </c>
      <c r="T90" s="229" t="s">
        <v>538</v>
      </c>
      <c r="U90" s="229" t="s">
        <v>569</v>
      </c>
      <c r="V90" s="230" t="str">
        <f t="shared" si="22"/>
        <v>40%</v>
      </c>
      <c r="W90" s="229" t="s">
        <v>540</v>
      </c>
      <c r="X90" s="229" t="s">
        <v>541</v>
      </c>
      <c r="Y90" s="229" t="s">
        <v>542</v>
      </c>
      <c r="Z90" s="231">
        <f t="shared" si="6"/>
        <v>0.14399999999999999</v>
      </c>
      <c r="AA90" s="232" t="str">
        <f t="shared" si="7"/>
        <v>Muy Baja</v>
      </c>
      <c r="AB90" s="230">
        <f t="shared" si="8"/>
        <v>0.14399999999999999</v>
      </c>
      <c r="AC90" s="232" t="str">
        <f t="shared" si="9"/>
        <v>Mayor</v>
      </c>
      <c r="AD90" s="230">
        <f t="shared" si="10"/>
        <v>0.8</v>
      </c>
      <c r="AE90" s="233" t="str">
        <f t="shared" si="11"/>
        <v>Alto</v>
      </c>
      <c r="AF90" s="229" t="s">
        <v>543</v>
      </c>
      <c r="AG90" s="403" t="s">
        <v>1058</v>
      </c>
      <c r="AH90" s="256" t="s">
        <v>1046</v>
      </c>
      <c r="AI90" s="257"/>
      <c r="AJ90" s="257">
        <v>44298</v>
      </c>
      <c r="AK90" s="221" t="s">
        <v>1059</v>
      </c>
      <c r="AL90" s="302" t="s">
        <v>1060</v>
      </c>
      <c r="AM90" s="222"/>
      <c r="AN90" s="222" t="s">
        <v>549</v>
      </c>
      <c r="AO90" s="235" t="s">
        <v>1061</v>
      </c>
      <c r="AP90" s="210"/>
      <c r="AQ90" s="210"/>
      <c r="AR90" s="210"/>
      <c r="AS90" s="210"/>
      <c r="AT90" s="210"/>
      <c r="AU90" s="210"/>
      <c r="AV90" s="210"/>
      <c r="AW90" s="210"/>
      <c r="AX90" s="210"/>
      <c r="AY90" s="210"/>
      <c r="AZ90" s="210"/>
      <c r="BA90" s="210"/>
      <c r="BB90" s="210"/>
      <c r="BC90" s="210"/>
      <c r="BD90" s="210"/>
      <c r="BE90" s="210"/>
      <c r="BF90" s="210"/>
      <c r="BG90" s="210"/>
      <c r="BH90" s="210"/>
      <c r="BI90" s="210"/>
      <c r="BJ90" s="210"/>
      <c r="BK90" s="210"/>
      <c r="BL90" s="210"/>
    </row>
    <row r="91" spans="1:64" ht="219" customHeight="1">
      <c r="A91" s="550"/>
      <c r="B91" s="550"/>
      <c r="C91" s="550"/>
      <c r="D91" s="550"/>
      <c r="E91" s="550"/>
      <c r="F91" s="552"/>
      <c r="G91" s="550"/>
      <c r="H91" s="550"/>
      <c r="I91" s="222">
        <v>1</v>
      </c>
      <c r="J91" s="223" t="str">
        <f t="shared" si="21"/>
        <v>Muy Baja</v>
      </c>
      <c r="K91" s="224">
        <v>0.14000000000000001</v>
      </c>
      <c r="L91" s="294"/>
      <c r="M91" s="225"/>
      <c r="N91" s="226" t="s">
        <v>482</v>
      </c>
      <c r="O91" s="224">
        <f t="shared" si="18"/>
        <v>0.8</v>
      </c>
      <c r="P91" s="227" t="str">
        <f t="shared" si="3"/>
        <v>Alto</v>
      </c>
      <c r="Q91" s="222">
        <v>3</v>
      </c>
      <c r="R91" s="220" t="s">
        <v>1062</v>
      </c>
      <c r="S91" s="295" t="str">
        <f t="shared" si="4"/>
        <v>Probabilidad</v>
      </c>
      <c r="T91" s="229" t="s">
        <v>538</v>
      </c>
      <c r="U91" s="229" t="s">
        <v>569</v>
      </c>
      <c r="V91" s="230" t="str">
        <f t="shared" si="22"/>
        <v>40%</v>
      </c>
      <c r="W91" s="229" t="s">
        <v>540</v>
      </c>
      <c r="X91" s="229" t="s">
        <v>541</v>
      </c>
      <c r="Y91" s="229" t="s">
        <v>542</v>
      </c>
      <c r="Z91" s="231">
        <f t="shared" si="6"/>
        <v>8.4000000000000005E-2</v>
      </c>
      <c r="AA91" s="232" t="str">
        <f t="shared" si="7"/>
        <v>Muy Baja</v>
      </c>
      <c r="AB91" s="230">
        <f t="shared" si="8"/>
        <v>8.4000000000000005E-2</v>
      </c>
      <c r="AC91" s="232" t="str">
        <f t="shared" si="9"/>
        <v>Mayor</v>
      </c>
      <c r="AD91" s="230">
        <f t="shared" si="10"/>
        <v>0.8</v>
      </c>
      <c r="AE91" s="233" t="str">
        <f t="shared" si="11"/>
        <v>Alto</v>
      </c>
      <c r="AF91" s="229" t="s">
        <v>543</v>
      </c>
      <c r="AG91" s="404" t="s">
        <v>1063</v>
      </c>
      <c r="AH91" s="256" t="s">
        <v>1046</v>
      </c>
      <c r="AI91" s="257"/>
      <c r="AJ91" s="257">
        <v>44298</v>
      </c>
      <c r="AK91" s="221" t="s">
        <v>1064</v>
      </c>
      <c r="AL91" s="405" t="s">
        <v>1065</v>
      </c>
      <c r="AM91" s="222"/>
      <c r="AN91" s="222" t="s">
        <v>549</v>
      </c>
      <c r="AO91" s="235" t="s">
        <v>1066</v>
      </c>
      <c r="AP91" s="210"/>
      <c r="AQ91" s="210"/>
      <c r="AR91" s="210"/>
      <c r="AS91" s="210"/>
      <c r="AT91" s="210"/>
      <c r="AU91" s="210"/>
      <c r="AV91" s="210"/>
      <c r="AW91" s="210"/>
      <c r="AX91" s="210"/>
      <c r="AY91" s="210"/>
      <c r="AZ91" s="210"/>
      <c r="BA91" s="210"/>
      <c r="BB91" s="210"/>
      <c r="BC91" s="210"/>
      <c r="BD91" s="210"/>
      <c r="BE91" s="210"/>
      <c r="BF91" s="210"/>
      <c r="BG91" s="210"/>
      <c r="BH91" s="210"/>
      <c r="BI91" s="210"/>
      <c r="BJ91" s="210"/>
      <c r="BK91" s="210"/>
      <c r="BL91" s="210"/>
    </row>
    <row r="92" spans="1:64" ht="72.75" customHeight="1">
      <c r="A92" s="369">
        <v>49</v>
      </c>
      <c r="B92" s="369" t="s">
        <v>915</v>
      </c>
      <c r="C92" s="396" t="s">
        <v>1035</v>
      </c>
      <c r="D92" s="371"/>
      <c r="E92" s="372" t="s">
        <v>1067</v>
      </c>
      <c r="F92" s="372"/>
      <c r="G92" s="372" t="s">
        <v>1068</v>
      </c>
      <c r="H92" s="372"/>
      <c r="I92" s="254"/>
      <c r="J92" s="373" t="str">
        <f t="shared" si="21"/>
        <v/>
      </c>
      <c r="K92" s="374" t="str">
        <f t="shared" ref="K92:K93" si="23">IF(J92="","",IF(J92="Muy Baja",0.2,IF(J92="Baja",0.4,IF(J92="Media",0.6,IF(J92="Alta",0.8,IF(J92="Muy Alta",1, ))))))</f>
        <v/>
      </c>
      <c r="L92" s="375"/>
      <c r="M92" s="376">
        <f>IF(NOT(ISERROR(MATCH(L92,'[1]Tabla Impacto'!$B$221:$B$223,0))),'[1]Tabla Impacto'!$F$223&amp;"Por favor no seleccionar los criterios de impacto(Afectación Económica o presupuestal y Pérdida Reputacional)",L92)</f>
        <v>0</v>
      </c>
      <c r="N92" s="377" t="str">
        <f>IF(OR(L92='[1]Tabla Impacto'!$C$4,L92='[1]Tabla Impacto'!$D$4),"Leve",IF(OR(L92='[1]Tabla Impacto'!$C$5,L92='[1]Tabla Impacto'!$D$5),"Menor",IF(OR(L92='[1]Tabla Impacto'!$C$6,L92='[1]Tabla Impacto'!$D$6),"Moderado",IF(OR(L92='[1]Tabla Impacto'!$C$7,L92='[1]Tabla Impacto'!$D$7),"Mayor",IF(OR(L92='[1]Tabla Impacto'!$C$8,L92='[1]Tabla Impacto'!$D$8),"Catastrófico","")))))</f>
        <v/>
      </c>
      <c r="O92" s="374" t="str">
        <f t="shared" si="18"/>
        <v/>
      </c>
      <c r="P92" s="378" t="str">
        <f t="shared" si="3"/>
        <v/>
      </c>
      <c r="Q92" s="254">
        <v>1</v>
      </c>
      <c r="R92" s="372" t="s">
        <v>1069</v>
      </c>
      <c r="S92" s="379" t="str">
        <f t="shared" si="4"/>
        <v/>
      </c>
      <c r="T92" s="380"/>
      <c r="U92" s="380"/>
      <c r="V92" s="381" t="str">
        <f t="shared" si="22"/>
        <v/>
      </c>
      <c r="W92" s="380"/>
      <c r="X92" s="380"/>
      <c r="Y92" s="380"/>
      <c r="Z92" s="382" t="str">
        <f t="shared" si="6"/>
        <v/>
      </c>
      <c r="AA92" s="383" t="str">
        <f t="shared" si="7"/>
        <v/>
      </c>
      <c r="AB92" s="381" t="str">
        <f t="shared" si="8"/>
        <v/>
      </c>
      <c r="AC92" s="383" t="str">
        <f t="shared" si="9"/>
        <v/>
      </c>
      <c r="AD92" s="381" t="str">
        <f t="shared" si="10"/>
        <v/>
      </c>
      <c r="AE92" s="384" t="str">
        <f t="shared" si="11"/>
        <v/>
      </c>
      <c r="AF92" s="380"/>
      <c r="AG92" s="597" t="s">
        <v>1070</v>
      </c>
      <c r="AH92" s="564"/>
      <c r="AI92" s="564"/>
      <c r="AJ92" s="564"/>
      <c r="AK92" s="561"/>
      <c r="AL92" s="254"/>
      <c r="AM92" s="254"/>
      <c r="AN92" s="222" t="s">
        <v>559</v>
      </c>
      <c r="AO92" s="255" t="s">
        <v>929</v>
      </c>
      <c r="AP92" s="210"/>
      <c r="AQ92" s="210"/>
      <c r="AR92" s="210"/>
      <c r="AS92" s="210"/>
      <c r="AT92" s="210"/>
      <c r="AU92" s="210"/>
      <c r="AV92" s="210"/>
      <c r="AW92" s="210"/>
      <c r="AX92" s="210"/>
      <c r="AY92" s="210"/>
      <c r="AZ92" s="210"/>
      <c r="BA92" s="210"/>
      <c r="BB92" s="210"/>
      <c r="BC92" s="210"/>
      <c r="BD92" s="210"/>
      <c r="BE92" s="210"/>
      <c r="BF92" s="210"/>
      <c r="BG92" s="210"/>
      <c r="BH92" s="210"/>
      <c r="BI92" s="210"/>
      <c r="BJ92" s="210"/>
      <c r="BK92" s="210"/>
      <c r="BL92" s="210"/>
    </row>
    <row r="93" spans="1:64" ht="254.25" customHeight="1">
      <c r="A93" s="548">
        <v>50</v>
      </c>
      <c r="B93" s="548" t="s">
        <v>561</v>
      </c>
      <c r="C93" s="554" t="s">
        <v>1071</v>
      </c>
      <c r="D93" s="569" t="s">
        <v>551</v>
      </c>
      <c r="E93" s="581" t="s">
        <v>1072</v>
      </c>
      <c r="F93" s="555" t="s">
        <v>1073</v>
      </c>
      <c r="G93" s="556" t="s">
        <v>1074</v>
      </c>
      <c r="H93" s="298" t="s">
        <v>535</v>
      </c>
      <c r="I93" s="219">
        <v>300</v>
      </c>
      <c r="J93" s="223" t="str">
        <f t="shared" si="21"/>
        <v>Media</v>
      </c>
      <c r="K93" s="224">
        <f t="shared" si="23"/>
        <v>0.6</v>
      </c>
      <c r="L93" s="406" t="s">
        <v>567</v>
      </c>
      <c r="M93" s="225" t="str">
        <f>IF(NOT(ISERROR(MATCH(L93,'[1]Tabla Impacto'!$B$221:$B$223,0))),'[1]Tabla Impacto'!$F$223&amp;"Por favor no seleccionar los criterios de impacto(Afectación Económica o presupuestal y Pérdida Reputacional)",L93)</f>
        <v>El riesgo afecta la imagen de de la entidad con efecto publicitario sostenido a nivel de sector administrativo, nivel departamental o municipal</v>
      </c>
      <c r="N93" s="226" t="str">
        <f>IF(OR(L93='[1]Tabla Impacto'!$C$4,L93='[1]Tabla Impacto'!$D$4),"Leve",IF(OR(L93='[1]Tabla Impacto'!$C$5,L93='[1]Tabla Impacto'!$D$5),"Menor",IF(OR(L93='[1]Tabla Impacto'!$C$6,L93='[1]Tabla Impacto'!$D$6),"Moderado",IF(OR(L93='[1]Tabla Impacto'!$C$7,L93='[1]Tabla Impacto'!$D$7),"Mayor",IF(OR(L93='[1]Tabla Impacto'!$C$8,L93='[1]Tabla Impacto'!$D$8),"Catastrófico","")))))</f>
        <v>Mayor</v>
      </c>
      <c r="O93" s="224">
        <f t="shared" si="18"/>
        <v>0.8</v>
      </c>
      <c r="P93" s="227" t="str">
        <f t="shared" si="3"/>
        <v>Alto</v>
      </c>
      <c r="Q93" s="219">
        <v>1</v>
      </c>
      <c r="R93" s="298" t="s">
        <v>1075</v>
      </c>
      <c r="S93" s="295" t="str">
        <f t="shared" si="4"/>
        <v>Probabilidad</v>
      </c>
      <c r="T93" s="229" t="s">
        <v>576</v>
      </c>
      <c r="U93" s="229" t="s">
        <v>569</v>
      </c>
      <c r="V93" s="230" t="str">
        <f t="shared" si="22"/>
        <v>30%</v>
      </c>
      <c r="W93" s="229" t="s">
        <v>540</v>
      </c>
      <c r="X93" s="229" t="s">
        <v>761</v>
      </c>
      <c r="Y93" s="229" t="s">
        <v>542</v>
      </c>
      <c r="Z93" s="231">
        <f t="shared" si="6"/>
        <v>0.42</v>
      </c>
      <c r="AA93" s="232" t="str">
        <f t="shared" si="7"/>
        <v>Media</v>
      </c>
      <c r="AB93" s="230">
        <f t="shared" si="8"/>
        <v>0.42</v>
      </c>
      <c r="AC93" s="232" t="str">
        <f t="shared" si="9"/>
        <v>Mayor</v>
      </c>
      <c r="AD93" s="230">
        <f t="shared" si="10"/>
        <v>0.8</v>
      </c>
      <c r="AE93" s="233" t="str">
        <f t="shared" si="11"/>
        <v>Alto</v>
      </c>
      <c r="AF93" s="229" t="s">
        <v>543</v>
      </c>
      <c r="AG93" s="298" t="s">
        <v>1075</v>
      </c>
      <c r="AH93" s="219" t="s">
        <v>1076</v>
      </c>
      <c r="AI93" s="407">
        <v>44197</v>
      </c>
      <c r="AJ93" s="297">
        <v>44301</v>
      </c>
      <c r="AK93" s="298" t="s">
        <v>1077</v>
      </c>
      <c r="AL93" s="221" t="s">
        <v>1078</v>
      </c>
      <c r="AM93" s="222"/>
      <c r="AN93" s="222" t="s">
        <v>549</v>
      </c>
      <c r="AO93" s="235" t="s">
        <v>1079</v>
      </c>
      <c r="AP93" s="210"/>
      <c r="AQ93" s="210"/>
      <c r="AR93" s="210"/>
      <c r="AS93" s="210"/>
      <c r="AT93" s="210"/>
      <c r="AU93" s="210"/>
      <c r="AV93" s="210"/>
      <c r="AW93" s="210"/>
      <c r="AX93" s="210"/>
      <c r="AY93" s="210"/>
      <c r="AZ93" s="210"/>
      <c r="BA93" s="210"/>
      <c r="BB93" s="210"/>
      <c r="BC93" s="210"/>
      <c r="BD93" s="210"/>
      <c r="BE93" s="210"/>
      <c r="BF93" s="210"/>
      <c r="BG93" s="210"/>
      <c r="BH93" s="210"/>
      <c r="BI93" s="210"/>
      <c r="BJ93" s="210"/>
      <c r="BK93" s="210"/>
      <c r="BL93" s="210"/>
    </row>
    <row r="94" spans="1:64" ht="225" customHeight="1">
      <c r="A94" s="549"/>
      <c r="B94" s="549"/>
      <c r="C94" s="549"/>
      <c r="D94" s="549"/>
      <c r="E94" s="549"/>
      <c r="F94" s="549"/>
      <c r="G94" s="549"/>
      <c r="H94" s="298" t="s">
        <v>535</v>
      </c>
      <c r="I94" s="219">
        <v>300</v>
      </c>
      <c r="J94" s="223" t="str">
        <f t="shared" si="21"/>
        <v>Media</v>
      </c>
      <c r="K94" s="224">
        <v>0.36</v>
      </c>
      <c r="L94" s="406" t="s">
        <v>567</v>
      </c>
      <c r="M94" s="225"/>
      <c r="N94" s="226" t="str">
        <f>IF(OR(L94='[1]Tabla Impacto'!$C$4,L94='[1]Tabla Impacto'!$D$4),"Leve",IF(OR(L94='[1]Tabla Impacto'!$C$5,L94='[1]Tabla Impacto'!$D$5),"Menor",IF(OR(L94='[1]Tabla Impacto'!$C$6,L94='[1]Tabla Impacto'!$D$6),"Moderado",IF(OR(L94='[1]Tabla Impacto'!$C$7,L94='[1]Tabla Impacto'!$D$7),"Mayor",IF(OR(L94='[1]Tabla Impacto'!$C$8,L94='[1]Tabla Impacto'!$D$8),"Catastrófico","")))))</f>
        <v>Mayor</v>
      </c>
      <c r="O94" s="224">
        <f t="shared" si="18"/>
        <v>0.8</v>
      </c>
      <c r="P94" s="227" t="str">
        <f t="shared" si="3"/>
        <v>Alto</v>
      </c>
      <c r="Q94" s="219">
        <v>2</v>
      </c>
      <c r="R94" s="298" t="s">
        <v>1080</v>
      </c>
      <c r="S94" s="295" t="str">
        <f t="shared" si="4"/>
        <v>Probabilidad</v>
      </c>
      <c r="T94" s="229" t="s">
        <v>538</v>
      </c>
      <c r="U94" s="229" t="s">
        <v>569</v>
      </c>
      <c r="V94" s="230" t="str">
        <f t="shared" si="22"/>
        <v>40%</v>
      </c>
      <c r="W94" s="229" t="s">
        <v>540</v>
      </c>
      <c r="X94" s="229" t="s">
        <v>541</v>
      </c>
      <c r="Y94" s="229" t="s">
        <v>542</v>
      </c>
      <c r="Z94" s="231">
        <f t="shared" si="6"/>
        <v>0.216</v>
      </c>
      <c r="AA94" s="232" t="str">
        <f t="shared" si="7"/>
        <v>Baja</v>
      </c>
      <c r="AB94" s="230">
        <f t="shared" si="8"/>
        <v>0.216</v>
      </c>
      <c r="AC94" s="232" t="str">
        <f t="shared" si="9"/>
        <v>Mayor</v>
      </c>
      <c r="AD94" s="230">
        <f t="shared" si="10"/>
        <v>0.8</v>
      </c>
      <c r="AE94" s="233" t="str">
        <f t="shared" si="11"/>
        <v>Alto</v>
      </c>
      <c r="AF94" s="229" t="s">
        <v>543</v>
      </c>
      <c r="AG94" s="408" t="s">
        <v>1081</v>
      </c>
      <c r="AH94" s="219" t="s">
        <v>1082</v>
      </c>
      <c r="AI94" s="407">
        <v>44197</v>
      </c>
      <c r="AJ94" s="297">
        <v>44301</v>
      </c>
      <c r="AK94" s="298" t="s">
        <v>1083</v>
      </c>
      <c r="AL94" s="409" t="s">
        <v>1084</v>
      </c>
      <c r="AM94" s="222"/>
      <c r="AN94" s="222" t="s">
        <v>549</v>
      </c>
      <c r="AO94" s="235" t="s">
        <v>1528</v>
      </c>
      <c r="AP94" s="210"/>
      <c r="AQ94" s="210"/>
      <c r="AR94" s="210"/>
      <c r="AS94" s="210"/>
      <c r="AT94" s="210"/>
      <c r="AU94" s="210"/>
      <c r="AV94" s="210"/>
      <c r="AW94" s="210"/>
      <c r="AX94" s="210"/>
      <c r="AY94" s="210"/>
      <c r="AZ94" s="210"/>
      <c r="BA94" s="210"/>
      <c r="BB94" s="210"/>
      <c r="BC94" s="210"/>
      <c r="BD94" s="210"/>
      <c r="BE94" s="210"/>
      <c r="BF94" s="210"/>
      <c r="BG94" s="210"/>
      <c r="BH94" s="210"/>
      <c r="BI94" s="210"/>
      <c r="BJ94" s="210"/>
      <c r="BK94" s="210"/>
      <c r="BL94" s="210"/>
    </row>
    <row r="95" spans="1:64" ht="322.5" customHeight="1">
      <c r="A95" s="549"/>
      <c r="B95" s="549"/>
      <c r="C95" s="549"/>
      <c r="D95" s="549"/>
      <c r="E95" s="549"/>
      <c r="F95" s="549"/>
      <c r="G95" s="549"/>
      <c r="H95" s="298" t="s">
        <v>535</v>
      </c>
      <c r="I95" s="219">
        <v>300</v>
      </c>
      <c r="J95" s="223" t="str">
        <f t="shared" si="21"/>
        <v>Media</v>
      </c>
      <c r="K95" s="224">
        <v>0.22</v>
      </c>
      <c r="L95" s="406" t="s">
        <v>567</v>
      </c>
      <c r="M95" s="225"/>
      <c r="N95" s="226" t="str">
        <f>IF(OR(L95='[1]Tabla Impacto'!$C$4,L95='[1]Tabla Impacto'!$D$4),"Leve",IF(OR(L95='[1]Tabla Impacto'!$C$5,L95='[1]Tabla Impacto'!$D$5),"Menor",IF(OR(L95='[1]Tabla Impacto'!$C$6,L95='[1]Tabla Impacto'!$D$6),"Moderado",IF(OR(L95='[1]Tabla Impacto'!$C$7,L95='[1]Tabla Impacto'!$D$7),"Mayor",IF(OR(L95='[1]Tabla Impacto'!$C$8,L95='[1]Tabla Impacto'!$D$8),"Catastrófico","")))))</f>
        <v>Mayor</v>
      </c>
      <c r="O95" s="224">
        <f t="shared" si="18"/>
        <v>0.8</v>
      </c>
      <c r="P95" s="227" t="str">
        <f t="shared" si="3"/>
        <v>Alto</v>
      </c>
      <c r="Q95" s="219">
        <v>3</v>
      </c>
      <c r="R95" s="298" t="s">
        <v>1085</v>
      </c>
      <c r="S95" s="295" t="str">
        <f t="shared" si="4"/>
        <v>Probabilidad</v>
      </c>
      <c r="T95" s="229" t="s">
        <v>538</v>
      </c>
      <c r="U95" s="229" t="s">
        <v>569</v>
      </c>
      <c r="V95" s="230" t="str">
        <f t="shared" si="22"/>
        <v>40%</v>
      </c>
      <c r="W95" s="229" t="s">
        <v>540</v>
      </c>
      <c r="X95" s="229" t="s">
        <v>541</v>
      </c>
      <c r="Y95" s="229" t="s">
        <v>542</v>
      </c>
      <c r="Z95" s="231">
        <f t="shared" si="6"/>
        <v>0.13200000000000001</v>
      </c>
      <c r="AA95" s="232" t="str">
        <f t="shared" si="7"/>
        <v>Muy Baja</v>
      </c>
      <c r="AB95" s="230">
        <f t="shared" si="8"/>
        <v>0.13200000000000001</v>
      </c>
      <c r="AC95" s="232" t="str">
        <f t="shared" si="9"/>
        <v>Mayor</v>
      </c>
      <c r="AD95" s="230">
        <f t="shared" si="10"/>
        <v>0.8</v>
      </c>
      <c r="AE95" s="233" t="str">
        <f t="shared" si="11"/>
        <v>Alto</v>
      </c>
      <c r="AF95" s="229" t="s">
        <v>543</v>
      </c>
      <c r="AG95" s="402" t="s">
        <v>1086</v>
      </c>
      <c r="AH95" s="219" t="s">
        <v>1087</v>
      </c>
      <c r="AI95" s="407">
        <v>44197</v>
      </c>
      <c r="AJ95" s="297">
        <v>44301</v>
      </c>
      <c r="AK95" s="298" t="s">
        <v>1088</v>
      </c>
      <c r="AL95" s="409" t="s">
        <v>1089</v>
      </c>
      <c r="AM95" s="222"/>
      <c r="AN95" s="222" t="s">
        <v>549</v>
      </c>
      <c r="AO95" s="235" t="s">
        <v>1529</v>
      </c>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row>
    <row r="96" spans="1:64" ht="409.5" customHeight="1">
      <c r="A96" s="550"/>
      <c r="B96" s="550"/>
      <c r="C96" s="550"/>
      <c r="D96" s="550"/>
      <c r="E96" s="550"/>
      <c r="F96" s="550"/>
      <c r="G96" s="550"/>
      <c r="H96" s="298" t="s">
        <v>535</v>
      </c>
      <c r="I96" s="219">
        <v>300</v>
      </c>
      <c r="J96" s="223" t="str">
        <f t="shared" si="21"/>
        <v>Media</v>
      </c>
      <c r="K96" s="224">
        <v>0.13</v>
      </c>
      <c r="L96" s="406" t="s">
        <v>567</v>
      </c>
      <c r="M96" s="225"/>
      <c r="N96" s="226" t="str">
        <f>IF(OR(L96='[1]Tabla Impacto'!$C$4,L96='[1]Tabla Impacto'!$D$4),"Leve",IF(OR(L96='[1]Tabla Impacto'!$C$5,L96='[1]Tabla Impacto'!$D$5),"Menor",IF(OR(L96='[1]Tabla Impacto'!$C$6,L96='[1]Tabla Impacto'!$D$6),"Moderado",IF(OR(L96='[1]Tabla Impacto'!$C$7,L96='[1]Tabla Impacto'!$D$7),"Mayor",IF(OR(L96='[1]Tabla Impacto'!$C$8,L96='[1]Tabla Impacto'!$D$8),"Catastrófico","")))))</f>
        <v>Mayor</v>
      </c>
      <c r="O96" s="224">
        <f t="shared" si="18"/>
        <v>0.8</v>
      </c>
      <c r="P96" s="227" t="str">
        <f t="shared" si="3"/>
        <v>Alto</v>
      </c>
      <c r="Q96" s="219">
        <v>4</v>
      </c>
      <c r="R96" s="298" t="s">
        <v>1090</v>
      </c>
      <c r="S96" s="295" t="str">
        <f t="shared" si="4"/>
        <v>Probabilidad</v>
      </c>
      <c r="T96" s="229" t="s">
        <v>538</v>
      </c>
      <c r="U96" s="229" t="s">
        <v>569</v>
      </c>
      <c r="V96" s="230" t="str">
        <f t="shared" si="22"/>
        <v>40%</v>
      </c>
      <c r="W96" s="229" t="s">
        <v>540</v>
      </c>
      <c r="X96" s="229" t="s">
        <v>541</v>
      </c>
      <c r="Y96" s="229" t="s">
        <v>542</v>
      </c>
      <c r="Z96" s="231">
        <f t="shared" si="6"/>
        <v>7.8E-2</v>
      </c>
      <c r="AA96" s="232" t="str">
        <f t="shared" si="7"/>
        <v>Muy Baja</v>
      </c>
      <c r="AB96" s="230">
        <f t="shared" si="8"/>
        <v>7.8E-2</v>
      </c>
      <c r="AC96" s="232" t="str">
        <f t="shared" si="9"/>
        <v>Mayor</v>
      </c>
      <c r="AD96" s="230">
        <f t="shared" si="10"/>
        <v>0.8</v>
      </c>
      <c r="AE96" s="233" t="str">
        <f t="shared" si="11"/>
        <v>Alto</v>
      </c>
      <c r="AF96" s="229" t="s">
        <v>543</v>
      </c>
      <c r="AG96" s="402" t="s">
        <v>1090</v>
      </c>
      <c r="AH96" s="219" t="s">
        <v>1087</v>
      </c>
      <c r="AI96" s="407">
        <v>44197</v>
      </c>
      <c r="AJ96" s="297">
        <v>44301</v>
      </c>
      <c r="AK96" s="328" t="s">
        <v>1091</v>
      </c>
      <c r="AL96" s="221" t="s">
        <v>1092</v>
      </c>
      <c r="AM96" s="222"/>
      <c r="AN96" s="222" t="s">
        <v>549</v>
      </c>
      <c r="AO96" s="235" t="s">
        <v>1530</v>
      </c>
      <c r="AP96" s="210"/>
      <c r="AQ96" s="210"/>
      <c r="AR96" s="210"/>
      <c r="AS96" s="210"/>
      <c r="AT96" s="210"/>
      <c r="AU96" s="210"/>
      <c r="AV96" s="210"/>
      <c r="AW96" s="210"/>
      <c r="AX96" s="210"/>
      <c r="AY96" s="210"/>
      <c r="AZ96" s="210"/>
      <c r="BA96" s="210"/>
      <c r="BB96" s="210"/>
      <c r="BC96" s="210"/>
      <c r="BD96" s="210"/>
      <c r="BE96" s="210"/>
      <c r="BF96" s="210"/>
      <c r="BG96" s="210"/>
      <c r="BH96" s="210"/>
      <c r="BI96" s="210"/>
      <c r="BJ96" s="210"/>
      <c r="BK96" s="210"/>
      <c r="BL96" s="210"/>
    </row>
    <row r="97" spans="1:64" ht="147" customHeight="1">
      <c r="A97" s="609">
        <v>51</v>
      </c>
      <c r="B97" s="609" t="s">
        <v>561</v>
      </c>
      <c r="C97" s="554" t="s">
        <v>1071</v>
      </c>
      <c r="D97" s="569" t="s">
        <v>593</v>
      </c>
      <c r="E97" s="569" t="s">
        <v>1093</v>
      </c>
      <c r="F97" s="570" t="s">
        <v>1094</v>
      </c>
      <c r="G97" s="556" t="s">
        <v>1095</v>
      </c>
      <c r="H97" s="219" t="s">
        <v>535</v>
      </c>
      <c r="I97" s="365">
        <v>4</v>
      </c>
      <c r="J97" s="223" t="str">
        <f t="shared" si="21"/>
        <v>Baja</v>
      </c>
      <c r="K97" s="224">
        <f>IF(J97="","",IF(J97="Muy Baja",0.2,IF(J97="Baja",0.4,IF(J97="Media",0.6,IF(J97="Alta",0.8,IF(J97="Muy Alta",1, ))))))</f>
        <v>0.4</v>
      </c>
      <c r="L97" s="410" t="s">
        <v>584</v>
      </c>
      <c r="M97" s="225" t="str">
        <f>IF(NOT(ISERROR(MATCH(L97,'[1]Tabla Impacto'!$B$221:$B$223,0))),'[1]Tabla Impacto'!$F$223&amp;"Por favor no seleccionar los criterios de impacto(Afectación Económica o presupuestal y Pérdida Reputacional)",L97)</f>
        <v>El riesgo afecta la imagen de la entidad con algunos usuarios de relevancia frente al logro de los objetivos</v>
      </c>
      <c r="N97" s="226" t="str">
        <f>IF(OR(L97='[1]Tabla Impacto'!$C$4,L97='[1]Tabla Impacto'!$D$4),"Leve",IF(OR(L97='[1]Tabla Impacto'!$C$5,L97='[1]Tabla Impacto'!$D$5),"Menor",IF(OR(L97='[1]Tabla Impacto'!$C$6,L97='[1]Tabla Impacto'!$D$6),"Moderado",IF(OR(L97='[1]Tabla Impacto'!$C$7,L97='[1]Tabla Impacto'!$D$7),"Mayor",IF(OR(L97='[1]Tabla Impacto'!$C$8,L97='[1]Tabla Impacto'!$D$8),"Catastrófico","")))))</f>
        <v>Moderado</v>
      </c>
      <c r="O97" s="224">
        <f t="shared" si="18"/>
        <v>0.6</v>
      </c>
      <c r="P97" s="227" t="str">
        <f t="shared" si="3"/>
        <v>Moderado</v>
      </c>
      <c r="Q97" s="219">
        <v>1</v>
      </c>
      <c r="R97" s="328" t="s">
        <v>1096</v>
      </c>
      <c r="S97" s="295" t="str">
        <f t="shared" si="4"/>
        <v>Probabilidad</v>
      </c>
      <c r="T97" s="229" t="s">
        <v>538</v>
      </c>
      <c r="U97" s="229" t="s">
        <v>569</v>
      </c>
      <c r="V97" s="230" t="str">
        <f t="shared" si="22"/>
        <v>40%</v>
      </c>
      <c r="W97" s="229" t="s">
        <v>540</v>
      </c>
      <c r="X97" s="229" t="s">
        <v>761</v>
      </c>
      <c r="Y97" s="229" t="s">
        <v>542</v>
      </c>
      <c r="Z97" s="231">
        <f t="shared" si="6"/>
        <v>0.24</v>
      </c>
      <c r="AA97" s="232" t="str">
        <f t="shared" si="7"/>
        <v>Baja</v>
      </c>
      <c r="AB97" s="230">
        <f t="shared" si="8"/>
        <v>0.24</v>
      </c>
      <c r="AC97" s="232" t="str">
        <f t="shared" si="9"/>
        <v>Moderado</v>
      </c>
      <c r="AD97" s="230">
        <f t="shared" si="10"/>
        <v>0.6</v>
      </c>
      <c r="AE97" s="233" t="str">
        <f t="shared" si="11"/>
        <v>Moderado</v>
      </c>
      <c r="AF97" s="229" t="s">
        <v>543</v>
      </c>
      <c r="AG97" s="411" t="s">
        <v>1097</v>
      </c>
      <c r="AH97" s="412" t="s">
        <v>1098</v>
      </c>
      <c r="AI97" s="413">
        <v>44334</v>
      </c>
      <c r="AJ97" s="414">
        <v>44560</v>
      </c>
      <c r="AK97" s="415"/>
      <c r="AL97" s="409" t="s">
        <v>1099</v>
      </c>
      <c r="AM97" s="222"/>
      <c r="AN97" s="222" t="s">
        <v>549</v>
      </c>
      <c r="AO97" s="235" t="s">
        <v>1531</v>
      </c>
      <c r="AP97" s="210"/>
      <c r="AQ97" s="210"/>
      <c r="AR97" s="210"/>
      <c r="AS97" s="210"/>
      <c r="AT97" s="210"/>
      <c r="AU97" s="210"/>
      <c r="AV97" s="210"/>
      <c r="AW97" s="210"/>
      <c r="AX97" s="210"/>
      <c r="AY97" s="210"/>
      <c r="AZ97" s="210"/>
      <c r="BA97" s="210"/>
      <c r="BB97" s="210"/>
      <c r="BC97" s="210"/>
      <c r="BD97" s="210"/>
      <c r="BE97" s="210"/>
      <c r="BF97" s="210"/>
      <c r="BG97" s="210"/>
      <c r="BH97" s="210"/>
      <c r="BI97" s="210"/>
      <c r="BJ97" s="210"/>
      <c r="BK97" s="210"/>
      <c r="BL97" s="210"/>
    </row>
    <row r="98" spans="1:64" ht="133.5" customHeight="1">
      <c r="A98" s="549"/>
      <c r="B98" s="549"/>
      <c r="C98" s="549"/>
      <c r="D98" s="549"/>
      <c r="E98" s="549"/>
      <c r="F98" s="549"/>
      <c r="G98" s="549"/>
      <c r="H98" s="219" t="s">
        <v>535</v>
      </c>
      <c r="I98" s="365">
        <v>4</v>
      </c>
      <c r="J98" s="223" t="str">
        <f t="shared" si="21"/>
        <v>Baja</v>
      </c>
      <c r="K98" s="224">
        <v>0.24</v>
      </c>
      <c r="L98" s="406" t="s">
        <v>584</v>
      </c>
      <c r="M98" s="225" t="str">
        <f>IF(NOT(ISERROR(MATCH(L98,'[1]Tabla Impacto'!$B$221:$B$223,0))),'[1]Tabla Impacto'!$F$223&amp;"Por favor no seleccionar los criterios de impacto(Afectación Económica o presupuestal y Pérdida Reputacional)",L98)</f>
        <v>El riesgo afecta la imagen de la entidad con algunos usuarios de relevancia frente al logro de los objetivos</v>
      </c>
      <c r="N98" s="226" t="str">
        <f>IF(OR(L98='[1]Tabla Impacto'!$C$4,L98='[1]Tabla Impacto'!$D$4),"Leve",IF(OR(L98='[1]Tabla Impacto'!$C$5,L98='[1]Tabla Impacto'!$D$5),"Menor",IF(OR(L98='[1]Tabla Impacto'!$C$6,L98='[1]Tabla Impacto'!$D$6),"Moderado",IF(OR(L98='[1]Tabla Impacto'!$C$7,L98='[1]Tabla Impacto'!$D$7),"Mayor",IF(OR(L98='[1]Tabla Impacto'!$C$8,L98='[1]Tabla Impacto'!$D$8),"Catastrófico","")))))</f>
        <v>Moderado</v>
      </c>
      <c r="O98" s="224">
        <f t="shared" si="18"/>
        <v>0.6</v>
      </c>
      <c r="P98" s="227" t="str">
        <f t="shared" si="3"/>
        <v>Moderado</v>
      </c>
      <c r="Q98" s="219">
        <v>2</v>
      </c>
      <c r="R98" s="416" t="s">
        <v>1100</v>
      </c>
      <c r="S98" s="295" t="str">
        <f t="shared" si="4"/>
        <v>Probabilidad</v>
      </c>
      <c r="T98" s="229" t="s">
        <v>538</v>
      </c>
      <c r="U98" s="229" t="s">
        <v>569</v>
      </c>
      <c r="V98" s="230" t="str">
        <f t="shared" si="22"/>
        <v>40%</v>
      </c>
      <c r="W98" s="229" t="s">
        <v>540</v>
      </c>
      <c r="X98" s="229" t="s">
        <v>541</v>
      </c>
      <c r="Y98" s="229" t="s">
        <v>542</v>
      </c>
      <c r="Z98" s="231">
        <f t="shared" si="6"/>
        <v>0.14399999999999999</v>
      </c>
      <c r="AA98" s="232" t="str">
        <f t="shared" si="7"/>
        <v>Muy Baja</v>
      </c>
      <c r="AB98" s="230">
        <f t="shared" si="8"/>
        <v>0.14399999999999999</v>
      </c>
      <c r="AC98" s="232" t="str">
        <f t="shared" si="9"/>
        <v>Moderado</v>
      </c>
      <c r="AD98" s="230">
        <f t="shared" si="10"/>
        <v>0.6</v>
      </c>
      <c r="AE98" s="233" t="str">
        <f t="shared" si="11"/>
        <v>Moderado</v>
      </c>
      <c r="AF98" s="417" t="s">
        <v>543</v>
      </c>
      <c r="AG98" s="402" t="s">
        <v>1101</v>
      </c>
      <c r="AH98" s="412" t="s">
        <v>1098</v>
      </c>
      <c r="AI98" s="418">
        <v>44334</v>
      </c>
      <c r="AJ98" s="414">
        <v>44560</v>
      </c>
      <c r="AK98" s="298"/>
      <c r="AL98" s="409" t="s">
        <v>1102</v>
      </c>
      <c r="AM98" s="305"/>
      <c r="AN98" s="222" t="s">
        <v>549</v>
      </c>
      <c r="AO98" s="235" t="s">
        <v>1103</v>
      </c>
      <c r="AP98" s="210"/>
      <c r="AQ98" s="210"/>
      <c r="AR98" s="210"/>
      <c r="AS98" s="210"/>
      <c r="AT98" s="210"/>
      <c r="AU98" s="210"/>
      <c r="AV98" s="210"/>
      <c r="AW98" s="210"/>
      <c r="AX98" s="210"/>
      <c r="AY98" s="210"/>
      <c r="AZ98" s="210"/>
      <c r="BA98" s="210"/>
      <c r="BB98" s="210"/>
      <c r="BC98" s="210"/>
      <c r="BD98" s="210"/>
      <c r="BE98" s="210"/>
      <c r="BF98" s="210"/>
      <c r="BG98" s="210"/>
      <c r="BH98" s="210"/>
      <c r="BI98" s="210"/>
      <c r="BJ98" s="210"/>
      <c r="BK98" s="210"/>
      <c r="BL98" s="210"/>
    </row>
    <row r="99" spans="1:64" ht="157.5" customHeight="1">
      <c r="A99" s="550"/>
      <c r="B99" s="550"/>
      <c r="C99" s="550"/>
      <c r="D99" s="550"/>
      <c r="E99" s="550"/>
      <c r="F99" s="550"/>
      <c r="G99" s="550"/>
      <c r="H99" s="219" t="s">
        <v>535</v>
      </c>
      <c r="I99" s="365">
        <v>4</v>
      </c>
      <c r="J99" s="223" t="str">
        <f t="shared" si="21"/>
        <v>Baja</v>
      </c>
      <c r="K99" s="224">
        <v>0.125</v>
      </c>
      <c r="L99" s="406" t="s">
        <v>584</v>
      </c>
      <c r="M99" s="225" t="str">
        <f>IF(NOT(ISERROR(MATCH(L99,'[1]Tabla Impacto'!$B$221:$B$223,0))),'[1]Tabla Impacto'!$F$223&amp;"Por favor no seleccionar los criterios de impacto(Afectación Económica o presupuestal y Pérdida Reputacional)",L99)</f>
        <v>El riesgo afecta la imagen de la entidad con algunos usuarios de relevancia frente al logro de los objetivos</v>
      </c>
      <c r="N99" s="226" t="str">
        <f>IF(OR(L99='[1]Tabla Impacto'!$C$4,L99='[1]Tabla Impacto'!$D$4),"Leve",IF(OR(L99='[1]Tabla Impacto'!$C$5,L99='[1]Tabla Impacto'!$D$5),"Menor",IF(OR(L99='[1]Tabla Impacto'!$C$6,L99='[1]Tabla Impacto'!$D$6),"Moderado",IF(OR(L99='[1]Tabla Impacto'!$C$7,L99='[1]Tabla Impacto'!$D$7),"Mayor",IF(OR(L99='[1]Tabla Impacto'!$C$8,L99='[1]Tabla Impacto'!$D$8),"Catastrófico","")))))</f>
        <v>Moderado</v>
      </c>
      <c r="O99" s="224">
        <f t="shared" si="18"/>
        <v>0.6</v>
      </c>
      <c r="P99" s="227" t="str">
        <f t="shared" si="3"/>
        <v>Moderado</v>
      </c>
      <c r="Q99" s="219">
        <v>3</v>
      </c>
      <c r="R99" s="328" t="s">
        <v>1104</v>
      </c>
      <c r="S99" s="295" t="str">
        <f t="shared" si="4"/>
        <v>Probabilidad</v>
      </c>
      <c r="T99" s="229" t="s">
        <v>538</v>
      </c>
      <c r="U99" s="229" t="s">
        <v>569</v>
      </c>
      <c r="V99" s="230" t="str">
        <f t="shared" si="22"/>
        <v>40%</v>
      </c>
      <c r="W99" s="229" t="s">
        <v>540</v>
      </c>
      <c r="X99" s="229" t="s">
        <v>541</v>
      </c>
      <c r="Y99" s="229" t="s">
        <v>542</v>
      </c>
      <c r="Z99" s="231">
        <f t="shared" si="6"/>
        <v>7.4999999999999997E-2</v>
      </c>
      <c r="AA99" s="232" t="str">
        <f t="shared" si="7"/>
        <v>Muy Baja</v>
      </c>
      <c r="AB99" s="230">
        <f t="shared" si="8"/>
        <v>7.4999999999999997E-2</v>
      </c>
      <c r="AC99" s="232" t="str">
        <f t="shared" si="9"/>
        <v>Moderado</v>
      </c>
      <c r="AD99" s="230">
        <f t="shared" si="10"/>
        <v>0.6</v>
      </c>
      <c r="AE99" s="233" t="str">
        <f t="shared" si="11"/>
        <v>Moderado</v>
      </c>
      <c r="AF99" s="417" t="s">
        <v>543</v>
      </c>
      <c r="AG99" s="302" t="s">
        <v>1105</v>
      </c>
      <c r="AH99" s="219" t="s">
        <v>1106</v>
      </c>
      <c r="AI99" s="418">
        <v>44334</v>
      </c>
      <c r="AJ99" s="297">
        <v>44560</v>
      </c>
      <c r="AK99" s="298"/>
      <c r="AL99" s="221" t="s">
        <v>1107</v>
      </c>
      <c r="AM99" s="222"/>
      <c r="AN99" s="419" t="s">
        <v>549</v>
      </c>
      <c r="AO99" s="235" t="s">
        <v>1532</v>
      </c>
      <c r="AP99" s="210"/>
      <c r="AQ99" s="210"/>
      <c r="AR99" s="210"/>
      <c r="AS99" s="210"/>
      <c r="AT99" s="210"/>
      <c r="AU99" s="210"/>
      <c r="AV99" s="210"/>
      <c r="AW99" s="210"/>
      <c r="AX99" s="210"/>
      <c r="AY99" s="210"/>
      <c r="AZ99" s="210"/>
      <c r="BA99" s="210"/>
      <c r="BB99" s="210"/>
      <c r="BC99" s="210"/>
      <c r="BD99" s="210"/>
      <c r="BE99" s="210"/>
      <c r="BF99" s="210"/>
      <c r="BG99" s="210"/>
      <c r="BH99" s="210"/>
      <c r="BI99" s="210"/>
      <c r="BJ99" s="210"/>
      <c r="BK99" s="210"/>
      <c r="BL99" s="210"/>
    </row>
    <row r="100" spans="1:64" ht="156" customHeight="1">
      <c r="A100" s="236">
        <v>52</v>
      </c>
      <c r="B100" s="236" t="s">
        <v>561</v>
      </c>
      <c r="C100" s="420" t="s">
        <v>1071</v>
      </c>
      <c r="D100" s="238" t="s">
        <v>593</v>
      </c>
      <c r="E100" s="421" t="s">
        <v>1108</v>
      </c>
      <c r="F100" s="421" t="s">
        <v>1109</v>
      </c>
      <c r="G100" s="421" t="s">
        <v>1110</v>
      </c>
      <c r="H100" s="422"/>
      <c r="I100" s="422">
        <v>365</v>
      </c>
      <c r="J100" s="241" t="str">
        <f t="shared" si="21"/>
        <v>Media</v>
      </c>
      <c r="K100" s="242">
        <f t="shared" ref="K100:K105" si="24">IF(J100="","",IF(J100="Muy Baja",0.2,IF(J100="Baja",0.4,IF(J100="Media",0.6,IF(J100="Alta",0.8,IF(J100="Muy Alta",1, ))))))</f>
        <v>0.6</v>
      </c>
      <c r="L100" s="423"/>
      <c r="M100" s="243">
        <f>IF(NOT(ISERROR(MATCH(L100,'[1]Tabla Impacto'!$B$221:$B$223,0))),'[1]Tabla Impacto'!$F$223&amp;"Por favor no seleccionar los criterios de impacto(Afectación Económica o presupuestal y Pérdida Reputacional)",L100)</f>
        <v>0</v>
      </c>
      <c r="N100" s="244" t="str">
        <f>IF(OR(L100='[1]Tabla Impacto'!$C$4,L100='[1]Tabla Impacto'!$D$4),"Leve",IF(OR(L100='[1]Tabla Impacto'!$C$5,L100='[1]Tabla Impacto'!$D$5),"Menor",IF(OR(L100='[1]Tabla Impacto'!$C$6,L100='[1]Tabla Impacto'!$D$6),"Moderado",IF(OR(L100='[1]Tabla Impacto'!$C$7,L100='[1]Tabla Impacto'!$D$7),"Mayor",IF(OR(L100='[1]Tabla Impacto'!$C$8,L100='[1]Tabla Impacto'!$D$8),"Catastrófico","")))))</f>
        <v/>
      </c>
      <c r="O100" s="242" t="str">
        <f t="shared" si="18"/>
        <v/>
      </c>
      <c r="P100" s="245" t="str">
        <f t="shared" si="3"/>
        <v/>
      </c>
      <c r="Q100" s="240">
        <v>1</v>
      </c>
      <c r="R100" s="239" t="s">
        <v>1111</v>
      </c>
      <c r="S100" s="424" t="str">
        <f t="shared" si="4"/>
        <v/>
      </c>
      <c r="T100" s="247"/>
      <c r="U100" s="247"/>
      <c r="V100" s="248" t="str">
        <f t="shared" si="22"/>
        <v/>
      </c>
      <c r="W100" s="247"/>
      <c r="X100" s="247"/>
      <c r="Y100" s="247"/>
      <c r="Z100" s="249" t="str">
        <f t="shared" si="6"/>
        <v/>
      </c>
      <c r="AA100" s="250" t="str">
        <f t="shared" si="7"/>
        <v/>
      </c>
      <c r="AB100" s="248" t="str">
        <f t="shared" si="8"/>
        <v/>
      </c>
      <c r="AC100" s="250" t="str">
        <f t="shared" si="9"/>
        <v/>
      </c>
      <c r="AD100" s="248" t="str">
        <f t="shared" si="10"/>
        <v/>
      </c>
      <c r="AE100" s="251" t="str">
        <f t="shared" si="11"/>
        <v/>
      </c>
      <c r="AF100" s="247"/>
      <c r="AG100" s="608" t="s">
        <v>1112</v>
      </c>
      <c r="AH100" s="591"/>
      <c r="AI100" s="591"/>
      <c r="AJ100" s="591"/>
      <c r="AK100" s="591"/>
      <c r="AL100" s="591"/>
      <c r="AM100" s="553"/>
      <c r="AN100" s="240" t="s">
        <v>559</v>
      </c>
      <c r="AO100" s="255" t="s">
        <v>929</v>
      </c>
      <c r="AP100" s="210"/>
      <c r="AQ100" s="210"/>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row>
    <row r="101" spans="1:64" ht="135.75" customHeight="1">
      <c r="A101" s="217">
        <v>53</v>
      </c>
      <c r="B101" s="217" t="s">
        <v>561</v>
      </c>
      <c r="C101" s="312" t="s">
        <v>1071</v>
      </c>
      <c r="D101" s="366" t="s">
        <v>593</v>
      </c>
      <c r="E101" s="425" t="s">
        <v>1113</v>
      </c>
      <c r="F101" s="364" t="s">
        <v>1050</v>
      </c>
      <c r="G101" s="364" t="s">
        <v>1114</v>
      </c>
      <c r="H101" s="345" t="s">
        <v>716</v>
      </c>
      <c r="I101" s="345">
        <v>365</v>
      </c>
      <c r="J101" s="223" t="str">
        <f t="shared" si="21"/>
        <v>Media</v>
      </c>
      <c r="K101" s="224">
        <f t="shared" si="24"/>
        <v>0.6</v>
      </c>
      <c r="L101" s="329"/>
      <c r="M101" s="225">
        <f>IF(NOT(ISERROR(MATCH(L101,'[1]Tabla Impacto'!$B$221:$B$223,0))),'[1]Tabla Impacto'!$F$223&amp;"Por favor no seleccionar los criterios de impacto(Afectación Económica o presupuestal y Pérdida Reputacional)",L101)</f>
        <v>0</v>
      </c>
      <c r="N101" s="226" t="s">
        <v>482</v>
      </c>
      <c r="O101" s="224">
        <f t="shared" si="18"/>
        <v>0.8</v>
      </c>
      <c r="P101" s="227" t="str">
        <f t="shared" si="3"/>
        <v>Alto</v>
      </c>
      <c r="Q101" s="222">
        <v>1</v>
      </c>
      <c r="R101" s="220" t="s">
        <v>1115</v>
      </c>
      <c r="S101" s="295" t="str">
        <f t="shared" si="4"/>
        <v>Probabilidad</v>
      </c>
      <c r="T101" s="229" t="s">
        <v>538</v>
      </c>
      <c r="U101" s="229" t="s">
        <v>569</v>
      </c>
      <c r="V101" s="230" t="str">
        <f t="shared" si="22"/>
        <v>40%</v>
      </c>
      <c r="W101" s="229" t="s">
        <v>540</v>
      </c>
      <c r="X101" s="229" t="s">
        <v>541</v>
      </c>
      <c r="Y101" s="229" t="s">
        <v>542</v>
      </c>
      <c r="Z101" s="231">
        <f t="shared" si="6"/>
        <v>0.36</v>
      </c>
      <c r="AA101" s="232" t="str">
        <f t="shared" si="7"/>
        <v>Baja</v>
      </c>
      <c r="AB101" s="230">
        <f t="shared" si="8"/>
        <v>0.36</v>
      </c>
      <c r="AC101" s="232" t="str">
        <f t="shared" si="9"/>
        <v>Mayor</v>
      </c>
      <c r="AD101" s="230">
        <f t="shared" si="10"/>
        <v>0.8</v>
      </c>
      <c r="AE101" s="233" t="str">
        <f t="shared" si="11"/>
        <v>Alto</v>
      </c>
      <c r="AF101" s="229" t="s">
        <v>543</v>
      </c>
      <c r="AG101" s="221"/>
      <c r="AH101" s="256" t="s">
        <v>875</v>
      </c>
      <c r="AI101" s="360">
        <v>44545</v>
      </c>
      <c r="AJ101" s="297">
        <v>44301</v>
      </c>
      <c r="AK101" s="344" t="s">
        <v>1116</v>
      </c>
      <c r="AL101" s="221" t="s">
        <v>1117</v>
      </c>
      <c r="AM101" s="222"/>
      <c r="AN101" s="222" t="s">
        <v>549</v>
      </c>
      <c r="AO101" s="255" t="s">
        <v>1118</v>
      </c>
      <c r="AP101" s="210"/>
      <c r="AQ101" s="210"/>
      <c r="AR101" s="210"/>
      <c r="AS101" s="210"/>
      <c r="AT101" s="210"/>
      <c r="AU101" s="210"/>
      <c r="AV101" s="210"/>
      <c r="AW101" s="210"/>
      <c r="AX101" s="210"/>
      <c r="AY101" s="210"/>
      <c r="AZ101" s="210"/>
      <c r="BA101" s="210"/>
      <c r="BB101" s="210"/>
      <c r="BC101" s="210"/>
      <c r="BD101" s="210"/>
      <c r="BE101" s="210"/>
      <c r="BF101" s="210"/>
      <c r="BG101" s="210"/>
      <c r="BH101" s="210"/>
      <c r="BI101" s="210"/>
      <c r="BJ101" s="210"/>
      <c r="BK101" s="210"/>
      <c r="BL101" s="210"/>
    </row>
    <row r="102" spans="1:64" ht="255.75" customHeight="1">
      <c r="A102" s="548">
        <v>54</v>
      </c>
      <c r="B102" s="601" t="s">
        <v>561</v>
      </c>
      <c r="C102" s="602" t="s">
        <v>1119</v>
      </c>
      <c r="D102" s="578" t="s">
        <v>593</v>
      </c>
      <c r="E102" s="581" t="s">
        <v>1120</v>
      </c>
      <c r="F102" s="581" t="s">
        <v>1121</v>
      </c>
      <c r="G102" s="581" t="s">
        <v>1122</v>
      </c>
      <c r="H102" s="219" t="s">
        <v>535</v>
      </c>
      <c r="I102" s="222">
        <v>365</v>
      </c>
      <c r="J102" s="223" t="str">
        <f t="shared" si="21"/>
        <v>Media</v>
      </c>
      <c r="K102" s="224">
        <f t="shared" si="24"/>
        <v>0.6</v>
      </c>
      <c r="L102" s="219" t="s">
        <v>805</v>
      </c>
      <c r="M102" s="571" t="str">
        <f>IF(NOT(ISERROR(MATCH(L102,'[1]Tabla Impacto'!$B$221:$B$223,0))),'[1]Tabla Impacto'!$F$223&amp;"Por favor no seleccionar los criterios de impacto(Afectación Económica o presupuestal y Pérdida Reputacional)",L102)</f>
        <v>El riesgo afecta la imagen de la entidad a nivel nacional, con efecto publicitarios sostenible a nivel país</v>
      </c>
      <c r="N102" s="226" t="str">
        <f>IF(OR(L102='[1]Tabla Impacto'!$C$4,L102='[1]Tabla Impacto'!$D$4),"Leve",IF(OR(L102='[1]Tabla Impacto'!$C$5,L102='[1]Tabla Impacto'!$D$5),"Menor",IF(OR(L102='[1]Tabla Impacto'!$C$6,L102='[1]Tabla Impacto'!$D$6),"Moderado",IF(OR(L102='[1]Tabla Impacto'!$C$7,L102='[1]Tabla Impacto'!$D$7),"Mayor",IF(OR(L102='[1]Tabla Impacto'!$C$8,L102='[1]Tabla Impacto'!$D$8),"Catastrófico","")))))</f>
        <v>Catastrófico</v>
      </c>
      <c r="O102" s="224">
        <f t="shared" si="18"/>
        <v>1</v>
      </c>
      <c r="P102" s="227" t="str">
        <f t="shared" si="3"/>
        <v>Extremo</v>
      </c>
      <c r="Q102" s="219">
        <v>1</v>
      </c>
      <c r="R102" s="328" t="s">
        <v>1123</v>
      </c>
      <c r="S102" s="295" t="str">
        <f t="shared" si="4"/>
        <v>Impacto</v>
      </c>
      <c r="T102" s="229" t="s">
        <v>885</v>
      </c>
      <c r="U102" s="229" t="s">
        <v>569</v>
      </c>
      <c r="V102" s="230" t="str">
        <f t="shared" si="22"/>
        <v>25%</v>
      </c>
      <c r="W102" s="229" t="s">
        <v>540</v>
      </c>
      <c r="X102" s="229" t="s">
        <v>541</v>
      </c>
      <c r="Y102" s="229" t="s">
        <v>542</v>
      </c>
      <c r="Z102" s="231">
        <f t="shared" si="6"/>
        <v>0.6</v>
      </c>
      <c r="AA102" s="232" t="str">
        <f t="shared" si="7"/>
        <v>Media</v>
      </c>
      <c r="AB102" s="230">
        <f t="shared" si="8"/>
        <v>0.6</v>
      </c>
      <c r="AC102" s="232" t="str">
        <f t="shared" si="9"/>
        <v>Mayor</v>
      </c>
      <c r="AD102" s="230">
        <f t="shared" si="10"/>
        <v>0.75</v>
      </c>
      <c r="AE102" s="233" t="str">
        <f t="shared" si="11"/>
        <v>Alto</v>
      </c>
      <c r="AF102" s="229" t="s">
        <v>543</v>
      </c>
      <c r="AG102" s="581" t="s">
        <v>1124</v>
      </c>
      <c r="AH102" s="569" t="s">
        <v>1125</v>
      </c>
      <c r="AI102" s="605">
        <v>44256</v>
      </c>
      <c r="AJ102" s="606">
        <v>44301</v>
      </c>
      <c r="AK102" s="555" t="s">
        <v>1126</v>
      </c>
      <c r="AL102" s="394" t="s">
        <v>1127</v>
      </c>
      <c r="AM102" s="607"/>
      <c r="AN102" s="569" t="s">
        <v>549</v>
      </c>
      <c r="AO102" s="604" t="s">
        <v>1128</v>
      </c>
      <c r="AP102" s="210"/>
      <c r="AQ102" s="210"/>
      <c r="AR102" s="210"/>
      <c r="AS102" s="210"/>
      <c r="AT102" s="210"/>
      <c r="AU102" s="210"/>
      <c r="AV102" s="210"/>
      <c r="AW102" s="210"/>
      <c r="AX102" s="210"/>
      <c r="AY102" s="210"/>
      <c r="AZ102" s="210"/>
      <c r="BA102" s="210"/>
      <c r="BB102" s="210"/>
      <c r="BC102" s="210"/>
      <c r="BD102" s="210"/>
      <c r="BE102" s="210"/>
      <c r="BF102" s="210"/>
      <c r="BG102" s="210"/>
      <c r="BH102" s="210"/>
      <c r="BI102" s="210"/>
      <c r="BJ102" s="210"/>
      <c r="BK102" s="210"/>
      <c r="BL102" s="210"/>
    </row>
    <row r="103" spans="1:64" ht="193.5" customHeight="1">
      <c r="A103" s="550"/>
      <c r="B103" s="550"/>
      <c r="C103" s="550"/>
      <c r="D103" s="550"/>
      <c r="E103" s="550"/>
      <c r="F103" s="550"/>
      <c r="G103" s="550"/>
      <c r="H103" s="219" t="s">
        <v>535</v>
      </c>
      <c r="I103" s="222">
        <v>365</v>
      </c>
      <c r="J103" s="223" t="str">
        <f t="shared" si="21"/>
        <v>Media</v>
      </c>
      <c r="K103" s="224">
        <f t="shared" si="24"/>
        <v>0.6</v>
      </c>
      <c r="L103" s="219" t="s">
        <v>805</v>
      </c>
      <c r="M103" s="550"/>
      <c r="N103" s="226" t="str">
        <f>IF(OR(L103='[1]Tabla Impacto'!$C$4,L103='[1]Tabla Impacto'!$D$4),"Leve",IF(OR(L103='[1]Tabla Impacto'!$C$5,L103='[1]Tabla Impacto'!$D$5),"Menor",IF(OR(L103='[1]Tabla Impacto'!$C$6,L103='[1]Tabla Impacto'!$D$6),"Moderado",IF(OR(L103='[1]Tabla Impacto'!$C$7,L103='[1]Tabla Impacto'!$D$7),"Mayor",IF(OR(L103='[1]Tabla Impacto'!$C$8,L103='[1]Tabla Impacto'!$D$8),"Catastrófico","")))))</f>
        <v>Catastrófico</v>
      </c>
      <c r="O103" s="224">
        <v>0.75</v>
      </c>
      <c r="P103" s="227" t="str">
        <f t="shared" si="3"/>
        <v>Extremo</v>
      </c>
      <c r="Q103" s="219">
        <v>2</v>
      </c>
      <c r="R103" s="328" t="s">
        <v>1129</v>
      </c>
      <c r="S103" s="295" t="str">
        <f t="shared" si="4"/>
        <v>Impacto</v>
      </c>
      <c r="T103" s="229" t="s">
        <v>885</v>
      </c>
      <c r="U103" s="229" t="s">
        <v>569</v>
      </c>
      <c r="V103" s="230" t="str">
        <f t="shared" si="22"/>
        <v>25%</v>
      </c>
      <c r="W103" s="229" t="s">
        <v>540</v>
      </c>
      <c r="X103" s="229" t="s">
        <v>541</v>
      </c>
      <c r="Y103" s="229" t="s">
        <v>542</v>
      </c>
      <c r="Z103" s="231">
        <f t="shared" si="6"/>
        <v>0.6</v>
      </c>
      <c r="AA103" s="232" t="str">
        <f t="shared" si="7"/>
        <v>Media</v>
      </c>
      <c r="AB103" s="230">
        <f t="shared" si="8"/>
        <v>0.6</v>
      </c>
      <c r="AC103" s="232" t="str">
        <f t="shared" si="9"/>
        <v>Moderado</v>
      </c>
      <c r="AD103" s="230">
        <f t="shared" si="10"/>
        <v>0.5625</v>
      </c>
      <c r="AE103" s="233" t="str">
        <f t="shared" si="11"/>
        <v>Moderado</v>
      </c>
      <c r="AF103" s="229" t="s">
        <v>543</v>
      </c>
      <c r="AG103" s="550"/>
      <c r="AH103" s="550"/>
      <c r="AI103" s="550"/>
      <c r="AJ103" s="550"/>
      <c r="AK103" s="550"/>
      <c r="AL103" s="426" t="s">
        <v>1130</v>
      </c>
      <c r="AM103" s="550"/>
      <c r="AN103" s="550"/>
      <c r="AO103" s="550"/>
      <c r="AP103" s="210"/>
      <c r="AQ103" s="210"/>
      <c r="AR103" s="210"/>
      <c r="AS103" s="210"/>
      <c r="AT103" s="210"/>
      <c r="AU103" s="210"/>
      <c r="AV103" s="210"/>
      <c r="AW103" s="210"/>
      <c r="AX103" s="210"/>
      <c r="AY103" s="210"/>
      <c r="AZ103" s="210"/>
      <c r="BA103" s="210"/>
      <c r="BB103" s="210"/>
      <c r="BC103" s="210"/>
      <c r="BD103" s="210"/>
      <c r="BE103" s="210"/>
      <c r="BF103" s="210"/>
      <c r="BG103" s="210"/>
      <c r="BH103" s="210"/>
      <c r="BI103" s="210"/>
      <c r="BJ103" s="210"/>
      <c r="BK103" s="210"/>
      <c r="BL103" s="210"/>
    </row>
    <row r="104" spans="1:64" ht="114" customHeight="1">
      <c r="A104" s="342">
        <v>55</v>
      </c>
      <c r="B104" s="342" t="s">
        <v>604</v>
      </c>
      <c r="C104" s="359" t="s">
        <v>1119</v>
      </c>
      <c r="D104" s="256" t="s">
        <v>593</v>
      </c>
      <c r="E104" s="298" t="s">
        <v>1131</v>
      </c>
      <c r="F104" s="298" t="s">
        <v>1132</v>
      </c>
      <c r="G104" s="298" t="s">
        <v>1133</v>
      </c>
      <c r="H104" s="219" t="s">
        <v>566</v>
      </c>
      <c r="I104" s="222">
        <v>1</v>
      </c>
      <c r="J104" s="223" t="str">
        <f t="shared" si="21"/>
        <v>Muy Baja</v>
      </c>
      <c r="K104" s="224">
        <f t="shared" si="24"/>
        <v>0.2</v>
      </c>
      <c r="L104" s="221" t="s">
        <v>567</v>
      </c>
      <c r="M104" s="225" t="str">
        <f>IF(NOT(ISERROR(MATCH(L104,'[1]Tabla Impacto'!$B$221:$B$223,0))),'[1]Tabla Impacto'!$F$223&amp;"Por favor no seleccionar los criterios de impacto(Afectación Económica o presupuestal y Pérdida Reputacional)",L104)</f>
        <v>El riesgo afecta la imagen de de la entidad con efecto publicitario sostenido a nivel de sector administrativo, nivel departamental o municipal</v>
      </c>
      <c r="N104" s="226" t="str">
        <f>IF(OR(L104='[1]Tabla Impacto'!$C$4,L104='[1]Tabla Impacto'!$D$4),"Leve",IF(OR(L104='[1]Tabla Impacto'!$C$5,L104='[1]Tabla Impacto'!$D$5),"Menor",IF(OR(L104='[1]Tabla Impacto'!$C$6,L104='[1]Tabla Impacto'!$D$6),"Moderado",IF(OR(L104='[1]Tabla Impacto'!$C$7,L104='[1]Tabla Impacto'!$D$7),"Mayor",IF(OR(L104='[1]Tabla Impacto'!$C$8,L104='[1]Tabla Impacto'!$D$8),"Catastrófico","")))))</f>
        <v>Mayor</v>
      </c>
      <c r="O104" s="224">
        <f t="shared" ref="O104:O128" si="25">IF(N104="","",IF(N104="Leve",0.2,IF(N104="Menor",0.4,IF(N104="Moderado",0.6,IF(N104="Mayor",0.8,IF(N104="Catastrófico",1, ))))))</f>
        <v>0.8</v>
      </c>
      <c r="P104" s="227" t="str">
        <f t="shared" si="3"/>
        <v>Alto</v>
      </c>
      <c r="Q104" s="219">
        <v>1</v>
      </c>
      <c r="R104" s="298" t="s">
        <v>1134</v>
      </c>
      <c r="S104" s="295" t="str">
        <f t="shared" si="4"/>
        <v>Impacto</v>
      </c>
      <c r="T104" s="229" t="s">
        <v>885</v>
      </c>
      <c r="U104" s="229" t="s">
        <v>569</v>
      </c>
      <c r="V104" s="230" t="str">
        <f t="shared" si="22"/>
        <v>25%</v>
      </c>
      <c r="W104" s="229" t="s">
        <v>540</v>
      </c>
      <c r="X104" s="229" t="s">
        <v>541</v>
      </c>
      <c r="Y104" s="229" t="s">
        <v>542</v>
      </c>
      <c r="Z104" s="231">
        <f t="shared" si="6"/>
        <v>0.2</v>
      </c>
      <c r="AA104" s="232" t="str">
        <f t="shared" si="7"/>
        <v>Muy Baja</v>
      </c>
      <c r="AB104" s="230">
        <f t="shared" si="8"/>
        <v>0.2</v>
      </c>
      <c r="AC104" s="232" t="str">
        <f t="shared" si="9"/>
        <v>Moderado</v>
      </c>
      <c r="AD104" s="230">
        <f t="shared" si="10"/>
        <v>0.60000000000000009</v>
      </c>
      <c r="AE104" s="233" t="str">
        <f t="shared" si="11"/>
        <v>Moderado</v>
      </c>
      <c r="AF104" s="229" t="s">
        <v>543</v>
      </c>
      <c r="AG104" s="298" t="s">
        <v>1135</v>
      </c>
      <c r="AH104" s="219" t="s">
        <v>1136</v>
      </c>
      <c r="AI104" s="418">
        <v>43983</v>
      </c>
      <c r="AJ104" s="297">
        <v>44301</v>
      </c>
      <c r="AK104" s="328" t="s">
        <v>1137</v>
      </c>
      <c r="AL104" s="394" t="s">
        <v>1138</v>
      </c>
      <c r="AM104" s="394"/>
      <c r="AN104" s="219" t="s">
        <v>549</v>
      </c>
      <c r="AO104" s="235" t="s">
        <v>1139</v>
      </c>
      <c r="AP104" s="210"/>
      <c r="AQ104" s="210"/>
      <c r="AR104" s="210"/>
      <c r="AS104" s="210"/>
      <c r="AT104" s="210"/>
      <c r="AU104" s="210"/>
      <c r="AV104" s="210"/>
      <c r="AW104" s="210"/>
      <c r="AX104" s="210"/>
      <c r="AY104" s="210"/>
      <c r="AZ104" s="210"/>
      <c r="BA104" s="210"/>
      <c r="BB104" s="210"/>
      <c r="BC104" s="210"/>
      <c r="BD104" s="210"/>
      <c r="BE104" s="210"/>
      <c r="BF104" s="210"/>
      <c r="BG104" s="210"/>
      <c r="BH104" s="210"/>
      <c r="BI104" s="210"/>
      <c r="BJ104" s="210"/>
      <c r="BK104" s="210"/>
      <c r="BL104" s="210"/>
    </row>
    <row r="105" spans="1:64" ht="155.25" customHeight="1">
      <c r="A105" s="548">
        <v>56</v>
      </c>
      <c r="B105" s="601" t="s">
        <v>561</v>
      </c>
      <c r="C105" s="602" t="s">
        <v>1119</v>
      </c>
      <c r="D105" s="569" t="s">
        <v>531</v>
      </c>
      <c r="E105" s="581" t="s">
        <v>1140</v>
      </c>
      <c r="F105" s="569" t="s">
        <v>1141</v>
      </c>
      <c r="G105" s="569" t="s">
        <v>1142</v>
      </c>
      <c r="H105" s="219" t="s">
        <v>566</v>
      </c>
      <c r="I105" s="222">
        <v>10</v>
      </c>
      <c r="J105" s="223" t="str">
        <f t="shared" si="21"/>
        <v>Baja</v>
      </c>
      <c r="K105" s="224">
        <f t="shared" si="24"/>
        <v>0.4</v>
      </c>
      <c r="L105" s="219" t="s">
        <v>584</v>
      </c>
      <c r="M105" s="571" t="str">
        <f>IF(NOT(ISERROR(MATCH(L105,'[1]Tabla Impacto'!$B$221:$B$223,0))),'[1]Tabla Impacto'!$F$223&amp;"Por favor no seleccionar los criterios de impacto(Afectación Económica o presupuestal y Pérdida Reputacional)",L105)</f>
        <v>El riesgo afecta la imagen de la entidad con algunos usuarios de relevancia frente al logro de los objetivos</v>
      </c>
      <c r="N105" s="226" t="str">
        <f>IF(OR(L105='[1]Tabla Impacto'!$C$4,L105='[1]Tabla Impacto'!$D$4),"Leve",IF(OR(L105='[1]Tabla Impacto'!$C$5,L105='[1]Tabla Impacto'!$D$5),"Menor",IF(OR(L105='[1]Tabla Impacto'!$C$6,L105='[1]Tabla Impacto'!$D$6),"Moderado",IF(OR(L105='[1]Tabla Impacto'!$C$7,L105='[1]Tabla Impacto'!$D$7),"Mayor",IF(OR(L105='[1]Tabla Impacto'!$C$8,L105='[1]Tabla Impacto'!$D$8),"Catastrófico","")))))</f>
        <v>Moderado</v>
      </c>
      <c r="O105" s="224">
        <f t="shared" si="25"/>
        <v>0.6</v>
      </c>
      <c r="P105" s="227" t="str">
        <f t="shared" si="3"/>
        <v>Moderado</v>
      </c>
      <c r="Q105" s="219">
        <v>1</v>
      </c>
      <c r="R105" s="328" t="s">
        <v>1143</v>
      </c>
      <c r="S105" s="295" t="str">
        <f t="shared" si="4"/>
        <v>Probabilidad</v>
      </c>
      <c r="T105" s="229" t="s">
        <v>538</v>
      </c>
      <c r="U105" s="229" t="s">
        <v>569</v>
      </c>
      <c r="V105" s="230" t="str">
        <f t="shared" si="22"/>
        <v>40%</v>
      </c>
      <c r="W105" s="229" t="s">
        <v>540</v>
      </c>
      <c r="X105" s="229" t="s">
        <v>761</v>
      </c>
      <c r="Y105" s="229" t="s">
        <v>542</v>
      </c>
      <c r="Z105" s="231">
        <f t="shared" si="6"/>
        <v>0.24</v>
      </c>
      <c r="AA105" s="232" t="str">
        <f t="shared" si="7"/>
        <v>Baja</v>
      </c>
      <c r="AB105" s="230">
        <f t="shared" si="8"/>
        <v>0.24</v>
      </c>
      <c r="AC105" s="232" t="str">
        <f t="shared" si="9"/>
        <v>Moderado</v>
      </c>
      <c r="AD105" s="230">
        <f t="shared" si="10"/>
        <v>0.6</v>
      </c>
      <c r="AE105" s="233" t="str">
        <f t="shared" si="11"/>
        <v>Moderado</v>
      </c>
      <c r="AF105" s="229" t="s">
        <v>543</v>
      </c>
      <c r="AG105" s="581" t="s">
        <v>1144</v>
      </c>
      <c r="AH105" s="569" t="s">
        <v>1136</v>
      </c>
      <c r="AI105" s="603">
        <v>43983</v>
      </c>
      <c r="AJ105" s="600">
        <v>44301</v>
      </c>
      <c r="AK105" s="555" t="s">
        <v>1145</v>
      </c>
      <c r="AL105" s="221" t="s">
        <v>1146</v>
      </c>
      <c r="AM105" s="222"/>
      <c r="AN105" s="219" t="s">
        <v>549</v>
      </c>
      <c r="AO105" s="593" t="s">
        <v>1147</v>
      </c>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row>
    <row r="106" spans="1:64" ht="159" customHeight="1">
      <c r="A106" s="550"/>
      <c r="B106" s="550"/>
      <c r="C106" s="550"/>
      <c r="D106" s="550"/>
      <c r="E106" s="550"/>
      <c r="F106" s="550"/>
      <c r="G106" s="550"/>
      <c r="H106" s="219" t="s">
        <v>566</v>
      </c>
      <c r="I106" s="222">
        <v>10</v>
      </c>
      <c r="J106" s="223" t="str">
        <f t="shared" si="21"/>
        <v>Baja</v>
      </c>
      <c r="K106" s="224">
        <v>0.24</v>
      </c>
      <c r="L106" s="219" t="s">
        <v>584</v>
      </c>
      <c r="M106" s="550"/>
      <c r="N106" s="226" t="str">
        <f>IF(OR(L106='[1]Tabla Impacto'!$C$4,L106='[1]Tabla Impacto'!$D$4),"Leve",IF(OR(L106='[1]Tabla Impacto'!$C$5,L106='[1]Tabla Impacto'!$D$5),"Menor",IF(OR(L106='[1]Tabla Impacto'!$C$6,L106='[1]Tabla Impacto'!$D$6),"Moderado",IF(OR(L106='[1]Tabla Impacto'!$C$7,L106='[1]Tabla Impacto'!$D$7),"Mayor",IF(OR(L106='[1]Tabla Impacto'!$C$8,L106='[1]Tabla Impacto'!$D$8),"Catastrófico","")))))</f>
        <v>Moderado</v>
      </c>
      <c r="O106" s="224">
        <f t="shared" si="25"/>
        <v>0.6</v>
      </c>
      <c r="P106" s="227" t="str">
        <f t="shared" si="3"/>
        <v>Moderado</v>
      </c>
      <c r="Q106" s="219">
        <v>2</v>
      </c>
      <c r="R106" s="328" t="s">
        <v>1148</v>
      </c>
      <c r="S106" s="295" t="str">
        <f t="shared" si="4"/>
        <v>Probabilidad</v>
      </c>
      <c r="T106" s="229" t="s">
        <v>538</v>
      </c>
      <c r="U106" s="229" t="s">
        <v>569</v>
      </c>
      <c r="V106" s="230" t="str">
        <f t="shared" si="22"/>
        <v>40%</v>
      </c>
      <c r="W106" s="229" t="s">
        <v>540</v>
      </c>
      <c r="X106" s="229" t="s">
        <v>761</v>
      </c>
      <c r="Y106" s="229" t="s">
        <v>542</v>
      </c>
      <c r="Z106" s="231">
        <f t="shared" si="6"/>
        <v>0.14399999999999999</v>
      </c>
      <c r="AA106" s="232" t="str">
        <f t="shared" si="7"/>
        <v>Muy Baja</v>
      </c>
      <c r="AB106" s="230">
        <f t="shared" si="8"/>
        <v>0.14399999999999999</v>
      </c>
      <c r="AC106" s="232" t="str">
        <f t="shared" si="9"/>
        <v>Moderado</v>
      </c>
      <c r="AD106" s="230">
        <f t="shared" si="10"/>
        <v>0.6</v>
      </c>
      <c r="AE106" s="233" t="str">
        <f t="shared" si="11"/>
        <v>Moderado</v>
      </c>
      <c r="AF106" s="229" t="s">
        <v>543</v>
      </c>
      <c r="AG106" s="550"/>
      <c r="AH106" s="550"/>
      <c r="AI106" s="550"/>
      <c r="AJ106" s="550"/>
      <c r="AK106" s="550"/>
      <c r="AL106" s="221" t="s">
        <v>1149</v>
      </c>
      <c r="AM106" s="222"/>
      <c r="AN106" s="219" t="s">
        <v>549</v>
      </c>
      <c r="AO106" s="550"/>
      <c r="AP106" s="210"/>
      <c r="AQ106" s="210"/>
      <c r="AR106" s="210"/>
      <c r="AS106" s="210"/>
      <c r="AT106" s="210"/>
      <c r="AU106" s="210"/>
      <c r="AV106" s="210"/>
      <c r="AW106" s="210"/>
      <c r="AX106" s="210"/>
      <c r="AY106" s="210"/>
      <c r="AZ106" s="210"/>
      <c r="BA106" s="210"/>
      <c r="BB106" s="210"/>
      <c r="BC106" s="210"/>
      <c r="BD106" s="210"/>
      <c r="BE106" s="210"/>
      <c r="BF106" s="210"/>
      <c r="BG106" s="210"/>
      <c r="BH106" s="210"/>
      <c r="BI106" s="210"/>
      <c r="BJ106" s="210"/>
      <c r="BK106" s="210"/>
      <c r="BL106" s="210"/>
    </row>
    <row r="107" spans="1:64" ht="183" customHeight="1">
      <c r="A107" s="601">
        <v>57</v>
      </c>
      <c r="B107" s="601" t="s">
        <v>604</v>
      </c>
      <c r="C107" s="602" t="s">
        <v>1119</v>
      </c>
      <c r="D107" s="569" t="s">
        <v>593</v>
      </c>
      <c r="E107" s="581" t="s">
        <v>1150</v>
      </c>
      <c r="F107" s="569" t="s">
        <v>1151</v>
      </c>
      <c r="G107" s="569" t="s">
        <v>1152</v>
      </c>
      <c r="H107" s="219" t="s">
        <v>608</v>
      </c>
      <c r="I107" s="222">
        <v>1</v>
      </c>
      <c r="J107" s="223" t="str">
        <f t="shared" si="21"/>
        <v>Muy Baja</v>
      </c>
      <c r="K107" s="224">
        <f t="shared" ref="K107:K109" si="26">IF(J107="","",IF(J107="Muy Baja",0.2,IF(J107="Baja",0.4,IF(J107="Media",0.6,IF(J107="Alta",0.8,IF(J107="Muy Alta",1, ))))))</f>
        <v>0.2</v>
      </c>
      <c r="L107" s="219" t="s">
        <v>584</v>
      </c>
      <c r="M107" s="571" t="str">
        <f>IF(NOT(ISERROR(MATCH(L107,'[1]Tabla Impacto'!$B$221:$B$223,0))),'[1]Tabla Impacto'!$F$223&amp;"Por favor no seleccionar los criterios de impacto(Afectación Económica o presupuestal y Pérdida Reputacional)",L107)</f>
        <v>El riesgo afecta la imagen de la entidad con algunos usuarios de relevancia frente al logro de los objetivos</v>
      </c>
      <c r="N107" s="226" t="s">
        <v>481</v>
      </c>
      <c r="O107" s="224">
        <f t="shared" si="25"/>
        <v>0.6</v>
      </c>
      <c r="P107" s="227" t="str">
        <f t="shared" si="3"/>
        <v>Moderado</v>
      </c>
      <c r="Q107" s="219">
        <v>1</v>
      </c>
      <c r="R107" s="328" t="s">
        <v>1153</v>
      </c>
      <c r="S107" s="295" t="str">
        <f t="shared" si="4"/>
        <v>Probabilidad</v>
      </c>
      <c r="T107" s="229" t="s">
        <v>538</v>
      </c>
      <c r="U107" s="229" t="s">
        <v>569</v>
      </c>
      <c r="V107" s="230" t="str">
        <f t="shared" si="22"/>
        <v>40%</v>
      </c>
      <c r="W107" s="229" t="s">
        <v>540</v>
      </c>
      <c r="X107" s="229" t="s">
        <v>541</v>
      </c>
      <c r="Y107" s="229" t="s">
        <v>542</v>
      </c>
      <c r="Z107" s="231">
        <f t="shared" si="6"/>
        <v>0.12</v>
      </c>
      <c r="AA107" s="232" t="str">
        <f t="shared" si="7"/>
        <v>Muy Baja</v>
      </c>
      <c r="AB107" s="230">
        <f t="shared" si="8"/>
        <v>0.12</v>
      </c>
      <c r="AC107" s="232" t="str">
        <f t="shared" si="9"/>
        <v>Moderado</v>
      </c>
      <c r="AD107" s="230">
        <f t="shared" si="10"/>
        <v>0.6</v>
      </c>
      <c r="AE107" s="233" t="str">
        <f t="shared" si="11"/>
        <v>Moderado</v>
      </c>
      <c r="AF107" s="229" t="s">
        <v>543</v>
      </c>
      <c r="AG107" s="581" t="s">
        <v>1154</v>
      </c>
      <c r="AH107" s="569" t="s">
        <v>1136</v>
      </c>
      <c r="AI107" s="599">
        <v>44319</v>
      </c>
      <c r="AJ107" s="600">
        <v>44301</v>
      </c>
      <c r="AK107" s="555" t="s">
        <v>1155</v>
      </c>
      <c r="AL107" s="221" t="s">
        <v>1156</v>
      </c>
      <c r="AM107" s="222"/>
      <c r="AN107" s="219" t="s">
        <v>549</v>
      </c>
      <c r="AO107" s="598" t="s">
        <v>1157</v>
      </c>
      <c r="AP107" s="210"/>
      <c r="AQ107" s="210"/>
      <c r="AR107" s="210"/>
      <c r="AS107" s="210"/>
      <c r="AT107" s="210"/>
      <c r="AU107" s="210"/>
      <c r="AV107" s="210"/>
      <c r="AW107" s="210"/>
      <c r="AX107" s="210"/>
      <c r="AY107" s="210"/>
      <c r="AZ107" s="210"/>
      <c r="BA107" s="210"/>
      <c r="BB107" s="210"/>
      <c r="BC107" s="210"/>
      <c r="BD107" s="210"/>
      <c r="BE107" s="210"/>
      <c r="BF107" s="210"/>
      <c r="BG107" s="210"/>
      <c r="BH107" s="210"/>
      <c r="BI107" s="210"/>
      <c r="BJ107" s="210"/>
      <c r="BK107" s="210"/>
      <c r="BL107" s="210"/>
    </row>
    <row r="108" spans="1:64" ht="105.75" customHeight="1">
      <c r="A108" s="550"/>
      <c r="B108" s="550"/>
      <c r="C108" s="550"/>
      <c r="D108" s="550"/>
      <c r="E108" s="550"/>
      <c r="F108" s="550"/>
      <c r="G108" s="550"/>
      <c r="H108" s="219" t="s">
        <v>608</v>
      </c>
      <c r="I108" s="222">
        <v>1</v>
      </c>
      <c r="J108" s="223" t="str">
        <f t="shared" si="21"/>
        <v>Muy Baja</v>
      </c>
      <c r="K108" s="224">
        <f t="shared" si="26"/>
        <v>0.2</v>
      </c>
      <c r="L108" s="219" t="s">
        <v>584</v>
      </c>
      <c r="M108" s="550"/>
      <c r="N108" s="226" t="s">
        <v>481</v>
      </c>
      <c r="O108" s="224">
        <f t="shared" si="25"/>
        <v>0.6</v>
      </c>
      <c r="P108" s="227" t="str">
        <f t="shared" si="3"/>
        <v>Moderado</v>
      </c>
      <c r="Q108" s="219">
        <v>2</v>
      </c>
      <c r="R108" s="328" t="s">
        <v>1158</v>
      </c>
      <c r="S108" s="295" t="str">
        <f t="shared" si="4"/>
        <v>Probabilidad</v>
      </c>
      <c r="T108" s="229" t="s">
        <v>538</v>
      </c>
      <c r="U108" s="229" t="s">
        <v>569</v>
      </c>
      <c r="V108" s="230" t="str">
        <f t="shared" si="22"/>
        <v>40%</v>
      </c>
      <c r="W108" s="229" t="s">
        <v>540</v>
      </c>
      <c r="X108" s="229" t="s">
        <v>541</v>
      </c>
      <c r="Y108" s="229" t="s">
        <v>542</v>
      </c>
      <c r="Z108" s="231">
        <f t="shared" si="6"/>
        <v>0.12</v>
      </c>
      <c r="AA108" s="232" t="str">
        <f t="shared" si="7"/>
        <v>Muy Baja</v>
      </c>
      <c r="AB108" s="230">
        <f t="shared" si="8"/>
        <v>0.12</v>
      </c>
      <c r="AC108" s="232" t="str">
        <f t="shared" si="9"/>
        <v>Moderado</v>
      </c>
      <c r="AD108" s="230">
        <f t="shared" si="10"/>
        <v>0.6</v>
      </c>
      <c r="AE108" s="233" t="str">
        <f t="shared" si="11"/>
        <v>Moderado</v>
      </c>
      <c r="AF108" s="229" t="s">
        <v>543</v>
      </c>
      <c r="AG108" s="550"/>
      <c r="AH108" s="550"/>
      <c r="AI108" s="550"/>
      <c r="AJ108" s="550"/>
      <c r="AK108" s="550"/>
      <c r="AL108" s="221" t="s">
        <v>1159</v>
      </c>
      <c r="AM108" s="222"/>
      <c r="AN108" s="219" t="s">
        <v>549</v>
      </c>
      <c r="AO108" s="550"/>
      <c r="AP108" s="210"/>
      <c r="AQ108" s="210"/>
      <c r="AR108" s="210"/>
      <c r="AS108" s="210"/>
      <c r="AT108" s="210"/>
      <c r="AU108" s="210"/>
      <c r="AV108" s="210"/>
      <c r="AW108" s="210"/>
      <c r="AX108" s="210"/>
      <c r="AY108" s="210"/>
      <c r="AZ108" s="210"/>
      <c r="BA108" s="210"/>
      <c r="BB108" s="210"/>
      <c r="BC108" s="210"/>
      <c r="BD108" s="210"/>
      <c r="BE108" s="210"/>
      <c r="BF108" s="210"/>
      <c r="BG108" s="210"/>
      <c r="BH108" s="210"/>
      <c r="BI108" s="210"/>
      <c r="BJ108" s="210"/>
      <c r="BK108" s="210"/>
      <c r="BL108" s="210"/>
    </row>
    <row r="109" spans="1:64" ht="249" customHeight="1">
      <c r="A109" s="548">
        <v>58</v>
      </c>
      <c r="B109" s="548" t="s">
        <v>915</v>
      </c>
      <c r="C109" s="554" t="s">
        <v>1160</v>
      </c>
      <c r="D109" s="569" t="s">
        <v>593</v>
      </c>
      <c r="E109" s="556" t="s">
        <v>1161</v>
      </c>
      <c r="F109" s="556" t="s">
        <v>1162</v>
      </c>
      <c r="G109" s="556" t="s">
        <v>1163</v>
      </c>
      <c r="H109" s="221" t="s">
        <v>535</v>
      </c>
      <c r="I109" s="222">
        <v>365</v>
      </c>
      <c r="J109" s="223" t="str">
        <f t="shared" si="21"/>
        <v>Media</v>
      </c>
      <c r="K109" s="224">
        <f t="shared" si="26"/>
        <v>0.6</v>
      </c>
      <c r="L109" s="219" t="s">
        <v>584</v>
      </c>
      <c r="M109" s="225" t="str">
        <f>IF(NOT(ISERROR(MATCH(L109,'[1]Tabla Impacto'!$B$221:$B$223,0))),'[1]Tabla Impacto'!$F$223&amp;"Por favor no seleccionar los criterios de impacto(Afectación Económica o presupuestal y Pérdida Reputacional)",L109)</f>
        <v>El riesgo afecta la imagen de la entidad con algunos usuarios de relevancia frente al logro de los objetivos</v>
      </c>
      <c r="N109" s="226" t="str">
        <f>IF(OR(L109='[1]Tabla Impacto'!$C$4,L109='[1]Tabla Impacto'!$D$4),"Leve",IF(OR(L109='[1]Tabla Impacto'!$C$5,L109='[1]Tabla Impacto'!$D$5),"Menor",IF(OR(L109='[1]Tabla Impacto'!$C$6,L109='[1]Tabla Impacto'!$D$6),"Moderado",IF(OR(L109='[1]Tabla Impacto'!$C$7,L109='[1]Tabla Impacto'!$D$7),"Mayor",IF(OR(L109='[1]Tabla Impacto'!$C$8,L109='[1]Tabla Impacto'!$D$8),"Catastrófico","")))))</f>
        <v>Moderado</v>
      </c>
      <c r="O109" s="224">
        <f t="shared" si="25"/>
        <v>0.6</v>
      </c>
      <c r="P109" s="227" t="str">
        <f t="shared" si="3"/>
        <v>Moderado</v>
      </c>
      <c r="Q109" s="222">
        <v>1</v>
      </c>
      <c r="R109" s="298" t="s">
        <v>1164</v>
      </c>
      <c r="S109" s="295" t="str">
        <f t="shared" si="4"/>
        <v>Probabilidad</v>
      </c>
      <c r="T109" s="229" t="s">
        <v>538</v>
      </c>
      <c r="U109" s="229" t="s">
        <v>569</v>
      </c>
      <c r="V109" s="230" t="str">
        <f t="shared" si="22"/>
        <v>40%</v>
      </c>
      <c r="W109" s="229" t="s">
        <v>540</v>
      </c>
      <c r="X109" s="229" t="s">
        <v>541</v>
      </c>
      <c r="Y109" s="229" t="s">
        <v>542</v>
      </c>
      <c r="Z109" s="231">
        <f t="shared" si="6"/>
        <v>0.36</v>
      </c>
      <c r="AA109" s="232" t="str">
        <f t="shared" si="7"/>
        <v>Baja</v>
      </c>
      <c r="AB109" s="230">
        <f t="shared" si="8"/>
        <v>0.36</v>
      </c>
      <c r="AC109" s="232" t="str">
        <f t="shared" si="9"/>
        <v>Moderado</v>
      </c>
      <c r="AD109" s="230">
        <f t="shared" si="10"/>
        <v>0.6</v>
      </c>
      <c r="AE109" s="233" t="str">
        <f t="shared" si="11"/>
        <v>Moderado</v>
      </c>
      <c r="AF109" s="229" t="s">
        <v>543</v>
      </c>
      <c r="AG109" s="556" t="s">
        <v>1165</v>
      </c>
      <c r="AH109" s="219" t="s">
        <v>1166</v>
      </c>
      <c r="AI109" s="228" t="s">
        <v>681</v>
      </c>
      <c r="AJ109" s="234">
        <v>44305</v>
      </c>
      <c r="AK109" s="221" t="s">
        <v>1167</v>
      </c>
      <c r="AL109" s="409" t="s">
        <v>1168</v>
      </c>
      <c r="AM109" s="222"/>
      <c r="AN109" s="219" t="s">
        <v>549</v>
      </c>
      <c r="AO109" s="235" t="s">
        <v>1169</v>
      </c>
      <c r="AP109" s="210"/>
      <c r="AQ109" s="210"/>
      <c r="AR109" s="210"/>
      <c r="AS109" s="210"/>
      <c r="AT109" s="210"/>
      <c r="AU109" s="210"/>
      <c r="AV109" s="210"/>
      <c r="AW109" s="210"/>
      <c r="AX109" s="210"/>
      <c r="AY109" s="210"/>
      <c r="AZ109" s="210"/>
      <c r="BA109" s="210"/>
      <c r="BB109" s="210"/>
      <c r="BC109" s="210"/>
      <c r="BD109" s="210"/>
      <c r="BE109" s="210"/>
      <c r="BF109" s="210"/>
      <c r="BG109" s="210"/>
      <c r="BH109" s="210"/>
      <c r="BI109" s="210"/>
      <c r="BJ109" s="210"/>
      <c r="BK109" s="210"/>
      <c r="BL109" s="210"/>
    </row>
    <row r="110" spans="1:64" ht="94.5" customHeight="1">
      <c r="A110" s="550"/>
      <c r="B110" s="550"/>
      <c r="C110" s="550"/>
      <c r="D110" s="550"/>
      <c r="E110" s="550"/>
      <c r="F110" s="550"/>
      <c r="G110" s="550"/>
      <c r="H110" s="221" t="s">
        <v>535</v>
      </c>
      <c r="I110" s="222">
        <v>365</v>
      </c>
      <c r="J110" s="223" t="str">
        <f t="shared" si="21"/>
        <v>Media</v>
      </c>
      <c r="K110" s="224">
        <v>0.36</v>
      </c>
      <c r="L110" s="219" t="s">
        <v>584</v>
      </c>
      <c r="M110" s="225" t="str">
        <f>IF(NOT(ISERROR(MATCH(L110,'[1]Tabla Impacto'!$B$221:$B$223,0))),'[1]Tabla Impacto'!$F$223&amp;"Por favor no seleccionar los criterios de impacto(Afectación Económica o presupuestal y Pérdida Reputacional)",L110)</f>
        <v>El riesgo afecta la imagen de la entidad con algunos usuarios de relevancia frente al logro de los objetivos</v>
      </c>
      <c r="N110" s="226" t="str">
        <f>IF(OR(L110='[1]Tabla Impacto'!$C$4,L110='[1]Tabla Impacto'!$D$4),"Leve",IF(OR(L110='[1]Tabla Impacto'!$C$5,L110='[1]Tabla Impacto'!$D$5),"Menor",IF(OR(L110='[1]Tabla Impacto'!$C$6,L110='[1]Tabla Impacto'!$D$6),"Moderado",IF(OR(L110='[1]Tabla Impacto'!$C$7,L110='[1]Tabla Impacto'!$D$7),"Mayor",IF(OR(L110='[1]Tabla Impacto'!$C$8,L110='[1]Tabla Impacto'!$D$8),"Catastrófico","")))))</f>
        <v>Moderado</v>
      </c>
      <c r="O110" s="224">
        <f t="shared" si="25"/>
        <v>0.6</v>
      </c>
      <c r="P110" s="227" t="str">
        <f t="shared" si="3"/>
        <v>Moderado</v>
      </c>
      <c r="Q110" s="222">
        <v>2</v>
      </c>
      <c r="R110" s="298" t="s">
        <v>1170</v>
      </c>
      <c r="S110" s="295" t="str">
        <f t="shared" si="4"/>
        <v>Probabilidad</v>
      </c>
      <c r="T110" s="229" t="s">
        <v>538</v>
      </c>
      <c r="U110" s="229" t="s">
        <v>569</v>
      </c>
      <c r="V110" s="230" t="str">
        <f t="shared" si="22"/>
        <v>40%</v>
      </c>
      <c r="W110" s="229" t="s">
        <v>540</v>
      </c>
      <c r="X110" s="229" t="s">
        <v>541</v>
      </c>
      <c r="Y110" s="229" t="s">
        <v>542</v>
      </c>
      <c r="Z110" s="231">
        <f t="shared" si="6"/>
        <v>0.216</v>
      </c>
      <c r="AA110" s="232" t="str">
        <f t="shared" si="7"/>
        <v>Baja</v>
      </c>
      <c r="AB110" s="230">
        <f t="shared" si="8"/>
        <v>0.216</v>
      </c>
      <c r="AC110" s="232" t="str">
        <f t="shared" si="9"/>
        <v>Moderado</v>
      </c>
      <c r="AD110" s="230">
        <f t="shared" si="10"/>
        <v>0.6</v>
      </c>
      <c r="AE110" s="233" t="str">
        <f t="shared" si="11"/>
        <v>Moderado</v>
      </c>
      <c r="AF110" s="229" t="s">
        <v>543</v>
      </c>
      <c r="AG110" s="550"/>
      <c r="AH110" s="219" t="s">
        <v>1166</v>
      </c>
      <c r="AI110" s="228" t="s">
        <v>681</v>
      </c>
      <c r="AJ110" s="234">
        <v>44305</v>
      </c>
      <c r="AK110" s="221" t="s">
        <v>1171</v>
      </c>
      <c r="AL110" s="221" t="s">
        <v>1172</v>
      </c>
      <c r="AM110" s="222"/>
      <c r="AN110" s="219" t="s">
        <v>549</v>
      </c>
      <c r="AO110" s="255" t="s">
        <v>1173</v>
      </c>
      <c r="AP110" s="210"/>
      <c r="AQ110" s="210"/>
      <c r="AR110" s="210"/>
      <c r="AS110" s="210"/>
      <c r="AT110" s="210"/>
      <c r="AU110" s="210"/>
      <c r="AV110" s="210"/>
      <c r="AW110" s="210"/>
      <c r="AX110" s="210"/>
      <c r="AY110" s="210"/>
      <c r="AZ110" s="210"/>
      <c r="BA110" s="210"/>
      <c r="BB110" s="210"/>
      <c r="BC110" s="210"/>
      <c r="BD110" s="210"/>
      <c r="BE110" s="210"/>
      <c r="BF110" s="210"/>
      <c r="BG110" s="210"/>
      <c r="BH110" s="210"/>
      <c r="BI110" s="210"/>
      <c r="BJ110" s="210"/>
      <c r="BK110" s="210"/>
      <c r="BL110" s="210"/>
    </row>
    <row r="111" spans="1:64" ht="58.5" customHeight="1">
      <c r="A111" s="369">
        <v>59</v>
      </c>
      <c r="B111" s="369" t="s">
        <v>561</v>
      </c>
      <c r="C111" s="396" t="s">
        <v>1160</v>
      </c>
      <c r="D111" s="371"/>
      <c r="E111" s="372" t="s">
        <v>1174</v>
      </c>
      <c r="F111" s="372"/>
      <c r="G111" s="372" t="s">
        <v>1175</v>
      </c>
      <c r="H111" s="372"/>
      <c r="I111" s="254"/>
      <c r="J111" s="223" t="str">
        <f t="shared" si="21"/>
        <v/>
      </c>
      <c r="K111" s="374" t="str">
        <f t="shared" ref="K111:K113" si="27">IF(J111="","",IF(J111="Muy Baja",0.2,IF(J111="Baja",0.4,IF(J111="Media",0.6,IF(J111="Alta",0.8,IF(J111="Muy Alta",1, ))))))</f>
        <v/>
      </c>
      <c r="L111" s="375"/>
      <c r="M111" s="376">
        <f>IF(NOT(ISERROR(MATCH(L111,'[1]Tabla Impacto'!$B$221:$B$223,0))),'[1]Tabla Impacto'!$F$223&amp;"Por favor no seleccionar los criterios de impacto(Afectación Económica o presupuestal y Pérdida Reputacional)",L111)</f>
        <v>0</v>
      </c>
      <c r="N111" s="377" t="str">
        <f>IF(OR(L111='[1]Tabla Impacto'!$C$4,L111='[1]Tabla Impacto'!$D$4),"Leve",IF(OR(L111='[1]Tabla Impacto'!$C$5,L111='[1]Tabla Impacto'!$D$5),"Menor",IF(OR(L111='[1]Tabla Impacto'!$C$6,L111='[1]Tabla Impacto'!$D$6),"Moderado",IF(OR(L111='[1]Tabla Impacto'!$C$7,L111='[1]Tabla Impacto'!$D$7),"Mayor",IF(OR(L111='[1]Tabla Impacto'!$C$8,L111='[1]Tabla Impacto'!$D$8),"Catastrófico","")))))</f>
        <v/>
      </c>
      <c r="O111" s="374" t="str">
        <f t="shared" si="25"/>
        <v/>
      </c>
      <c r="P111" s="378" t="str">
        <f t="shared" si="3"/>
        <v/>
      </c>
      <c r="Q111" s="254">
        <v>1</v>
      </c>
      <c r="R111" s="372" t="s">
        <v>1176</v>
      </c>
      <c r="S111" s="379" t="str">
        <f t="shared" si="4"/>
        <v/>
      </c>
      <c r="T111" s="380"/>
      <c r="U111" s="380"/>
      <c r="V111" s="381" t="str">
        <f t="shared" si="22"/>
        <v/>
      </c>
      <c r="W111" s="380"/>
      <c r="X111" s="380"/>
      <c r="Y111" s="380"/>
      <c r="Z111" s="382" t="str">
        <f t="shared" si="6"/>
        <v/>
      </c>
      <c r="AA111" s="383" t="str">
        <f t="shared" si="7"/>
        <v/>
      </c>
      <c r="AB111" s="381" t="str">
        <f t="shared" si="8"/>
        <v/>
      </c>
      <c r="AC111" s="383" t="str">
        <f t="shared" si="9"/>
        <v/>
      </c>
      <c r="AD111" s="381" t="str">
        <f t="shared" si="10"/>
        <v/>
      </c>
      <c r="AE111" s="384" t="str">
        <f t="shared" si="11"/>
        <v/>
      </c>
      <c r="AF111" s="380"/>
      <c r="AG111" s="597" t="s">
        <v>1177</v>
      </c>
      <c r="AH111" s="564"/>
      <c r="AI111" s="564"/>
      <c r="AJ111" s="564"/>
      <c r="AK111" s="564"/>
      <c r="AL111" s="564"/>
      <c r="AM111" s="561"/>
      <c r="AN111" s="254" t="s">
        <v>559</v>
      </c>
      <c r="AO111" s="255" t="s">
        <v>929</v>
      </c>
      <c r="AP111" s="210"/>
      <c r="AQ111" s="210"/>
      <c r="AR111" s="210"/>
      <c r="AS111" s="210"/>
      <c r="AT111" s="210"/>
      <c r="AU111" s="210"/>
      <c r="AV111" s="210"/>
      <c r="AW111" s="210"/>
      <c r="AX111" s="210"/>
      <c r="AY111" s="210"/>
      <c r="AZ111" s="210"/>
      <c r="BA111" s="210"/>
      <c r="BB111" s="210"/>
      <c r="BC111" s="210"/>
      <c r="BD111" s="210"/>
      <c r="BE111" s="210"/>
      <c r="BF111" s="210"/>
      <c r="BG111" s="210"/>
      <c r="BH111" s="210"/>
      <c r="BI111" s="210"/>
      <c r="BJ111" s="210"/>
      <c r="BK111" s="210"/>
      <c r="BL111" s="210"/>
    </row>
    <row r="112" spans="1:64" ht="61.5" customHeight="1">
      <c r="A112" s="369">
        <v>60</v>
      </c>
      <c r="B112" s="369" t="s">
        <v>561</v>
      </c>
      <c r="C112" s="396" t="s">
        <v>1160</v>
      </c>
      <c r="D112" s="371"/>
      <c r="E112" s="372" t="s">
        <v>1178</v>
      </c>
      <c r="F112" s="372"/>
      <c r="G112" s="372" t="s">
        <v>1179</v>
      </c>
      <c r="H112" s="372"/>
      <c r="I112" s="254"/>
      <c r="J112" s="373" t="str">
        <f t="shared" si="21"/>
        <v/>
      </c>
      <c r="K112" s="374" t="str">
        <f t="shared" si="27"/>
        <v/>
      </c>
      <c r="L112" s="375"/>
      <c r="M112" s="376">
        <f>IF(NOT(ISERROR(MATCH(L112,'[1]Tabla Impacto'!$B$221:$B$223,0))),'[1]Tabla Impacto'!$F$223&amp;"Por favor no seleccionar los criterios de impacto(Afectación Económica o presupuestal y Pérdida Reputacional)",L112)</f>
        <v>0</v>
      </c>
      <c r="N112" s="377" t="str">
        <f>IF(OR(L112='[1]Tabla Impacto'!$C$4,L112='[1]Tabla Impacto'!$D$4),"Leve",IF(OR(L112='[1]Tabla Impacto'!$C$5,L112='[1]Tabla Impacto'!$D$5),"Menor",IF(OR(L112='[1]Tabla Impacto'!$C$6,L112='[1]Tabla Impacto'!$D$6),"Moderado",IF(OR(L112='[1]Tabla Impacto'!$C$7,L112='[1]Tabla Impacto'!$D$7),"Mayor",IF(OR(L112='[1]Tabla Impacto'!$C$8,L112='[1]Tabla Impacto'!$D$8),"Catastrófico","")))))</f>
        <v/>
      </c>
      <c r="O112" s="374" t="str">
        <f t="shared" si="25"/>
        <v/>
      </c>
      <c r="P112" s="378" t="str">
        <f t="shared" si="3"/>
        <v/>
      </c>
      <c r="Q112" s="254">
        <v>1</v>
      </c>
      <c r="R112" s="372" t="s">
        <v>1180</v>
      </c>
      <c r="S112" s="379" t="str">
        <f t="shared" si="4"/>
        <v/>
      </c>
      <c r="T112" s="380"/>
      <c r="U112" s="380"/>
      <c r="V112" s="381" t="str">
        <f t="shared" si="22"/>
        <v/>
      </c>
      <c r="W112" s="380"/>
      <c r="X112" s="380"/>
      <c r="Y112" s="380"/>
      <c r="Z112" s="382" t="str">
        <f t="shared" si="6"/>
        <v/>
      </c>
      <c r="AA112" s="383" t="str">
        <f t="shared" si="7"/>
        <v/>
      </c>
      <c r="AB112" s="381" t="str">
        <f t="shared" si="8"/>
        <v/>
      </c>
      <c r="AC112" s="383" t="str">
        <f t="shared" si="9"/>
        <v/>
      </c>
      <c r="AD112" s="381" t="str">
        <f t="shared" si="10"/>
        <v/>
      </c>
      <c r="AE112" s="384" t="str">
        <f t="shared" si="11"/>
        <v/>
      </c>
      <c r="AF112" s="380"/>
      <c r="AG112" s="597" t="s">
        <v>1181</v>
      </c>
      <c r="AH112" s="564"/>
      <c r="AI112" s="564"/>
      <c r="AJ112" s="564"/>
      <c r="AK112" s="564"/>
      <c r="AL112" s="564"/>
      <c r="AM112" s="561"/>
      <c r="AN112" s="254" t="s">
        <v>559</v>
      </c>
      <c r="AO112" s="255" t="s">
        <v>929</v>
      </c>
      <c r="AP112" s="210"/>
      <c r="AQ112" s="210"/>
      <c r="AR112" s="210"/>
      <c r="AS112" s="210"/>
      <c r="AT112" s="210"/>
      <c r="AU112" s="210"/>
      <c r="AV112" s="210"/>
      <c r="AW112" s="210"/>
      <c r="AX112" s="210"/>
      <c r="AY112" s="210"/>
      <c r="AZ112" s="210"/>
      <c r="BA112" s="210"/>
      <c r="BB112" s="210"/>
      <c r="BC112" s="210"/>
      <c r="BD112" s="210"/>
      <c r="BE112" s="210"/>
      <c r="BF112" s="210"/>
      <c r="BG112" s="210"/>
      <c r="BH112" s="210"/>
      <c r="BI112" s="210"/>
      <c r="BJ112" s="210"/>
      <c r="BK112" s="210"/>
      <c r="BL112" s="210"/>
    </row>
    <row r="113" spans="1:64" ht="192.75" customHeight="1">
      <c r="A113" s="548">
        <v>61</v>
      </c>
      <c r="B113" s="548" t="s">
        <v>915</v>
      </c>
      <c r="C113" s="554" t="s">
        <v>1182</v>
      </c>
      <c r="D113" s="569" t="s">
        <v>551</v>
      </c>
      <c r="E113" s="581" t="s">
        <v>1183</v>
      </c>
      <c r="F113" s="581" t="s">
        <v>1184</v>
      </c>
      <c r="G113" s="569" t="s">
        <v>1185</v>
      </c>
      <c r="H113" s="219" t="s">
        <v>535</v>
      </c>
      <c r="I113" s="222">
        <v>12</v>
      </c>
      <c r="J113" s="223" t="str">
        <f t="shared" si="21"/>
        <v>Baja</v>
      </c>
      <c r="K113" s="224">
        <f t="shared" si="27"/>
        <v>0.4</v>
      </c>
      <c r="L113" s="219" t="s">
        <v>626</v>
      </c>
      <c r="M113" s="571" t="str">
        <f>IF(NOT(ISERROR(MATCH(L113,'[1]Tabla Impacto'!$B$221:$B$223,0))),'[1]Tabla Impacto'!$F$223&amp;"Por favor no seleccionar los criterios de impacto(Afectación Económica o presupuestal y Pérdida Reputacional)",L113)</f>
        <v>El riesgo afecta la imagen de la entidad internamente, de conocimiento general nivel interno, de junta directiva y accionistas y/o de provedores</v>
      </c>
      <c r="N113" s="226" t="str">
        <f>IF(OR(L113='[1]Tabla Impacto'!$C$4,L113='[1]Tabla Impacto'!$D$4),"Leve",IF(OR(L113='[1]Tabla Impacto'!$C$5,L113='[1]Tabla Impacto'!$D$5),"Menor",IF(OR(L113='[1]Tabla Impacto'!$C$6,L113='[1]Tabla Impacto'!$D$6),"Moderado",IF(OR(L113='[1]Tabla Impacto'!$C$7,L113='[1]Tabla Impacto'!$D$7),"Mayor",IF(OR(L113='[1]Tabla Impacto'!$C$8,L113='[1]Tabla Impacto'!$D$8),"Catastrófico","")))))</f>
        <v>Menor</v>
      </c>
      <c r="O113" s="224">
        <f t="shared" si="25"/>
        <v>0.4</v>
      </c>
      <c r="P113" s="227" t="str">
        <f t="shared" si="3"/>
        <v>Moderado</v>
      </c>
      <c r="Q113" s="219">
        <v>1</v>
      </c>
      <c r="R113" s="298" t="s">
        <v>1186</v>
      </c>
      <c r="S113" s="295" t="str">
        <f t="shared" si="4"/>
        <v>Probabilidad</v>
      </c>
      <c r="T113" s="229" t="s">
        <v>538</v>
      </c>
      <c r="U113" s="229" t="s">
        <v>569</v>
      </c>
      <c r="V113" s="230" t="str">
        <f t="shared" si="22"/>
        <v>40%</v>
      </c>
      <c r="W113" s="229" t="s">
        <v>540</v>
      </c>
      <c r="X113" s="229" t="s">
        <v>541</v>
      </c>
      <c r="Y113" s="229" t="s">
        <v>542</v>
      </c>
      <c r="Z113" s="231">
        <f t="shared" si="6"/>
        <v>0.24</v>
      </c>
      <c r="AA113" s="232" t="str">
        <f t="shared" si="7"/>
        <v>Baja</v>
      </c>
      <c r="AB113" s="230">
        <f t="shared" si="8"/>
        <v>0.24</v>
      </c>
      <c r="AC113" s="232" t="str">
        <f t="shared" si="9"/>
        <v>Menor</v>
      </c>
      <c r="AD113" s="230">
        <f t="shared" si="10"/>
        <v>0.4</v>
      </c>
      <c r="AE113" s="233" t="str">
        <f t="shared" si="11"/>
        <v>Moderado</v>
      </c>
      <c r="AF113" s="229" t="s">
        <v>543</v>
      </c>
      <c r="AG113" s="298" t="s">
        <v>1187</v>
      </c>
      <c r="AH113" s="219" t="s">
        <v>1166</v>
      </c>
      <c r="AI113" s="234">
        <v>44561</v>
      </c>
      <c r="AJ113" s="234">
        <v>44424</v>
      </c>
      <c r="AK113" s="298" t="s">
        <v>1188</v>
      </c>
      <c r="AL113" s="409" t="s">
        <v>1189</v>
      </c>
      <c r="AM113" s="222"/>
      <c r="AN113" s="219" t="s">
        <v>549</v>
      </c>
      <c r="AO113" s="235" t="s">
        <v>1190</v>
      </c>
      <c r="AP113" s="210"/>
      <c r="AQ113" s="210"/>
      <c r="AR113" s="210"/>
      <c r="AS113" s="210"/>
      <c r="AT113" s="210"/>
      <c r="AU113" s="210"/>
      <c r="AV113" s="210"/>
      <c r="AW113" s="210"/>
      <c r="AX113" s="210"/>
      <c r="AY113" s="210"/>
      <c r="AZ113" s="210"/>
      <c r="BA113" s="210"/>
      <c r="BB113" s="210"/>
      <c r="BC113" s="210"/>
      <c r="BD113" s="210"/>
      <c r="BE113" s="210"/>
      <c r="BF113" s="210"/>
      <c r="BG113" s="210"/>
      <c r="BH113" s="210"/>
      <c r="BI113" s="210"/>
      <c r="BJ113" s="210"/>
      <c r="BK113" s="210"/>
      <c r="BL113" s="210"/>
    </row>
    <row r="114" spans="1:64" ht="171" customHeight="1">
      <c r="A114" s="549"/>
      <c r="B114" s="549"/>
      <c r="C114" s="549"/>
      <c r="D114" s="549"/>
      <c r="E114" s="549"/>
      <c r="F114" s="549"/>
      <c r="G114" s="549"/>
      <c r="H114" s="219" t="s">
        <v>535</v>
      </c>
      <c r="I114" s="222">
        <v>12</v>
      </c>
      <c r="J114" s="223" t="str">
        <f t="shared" si="21"/>
        <v>Baja</v>
      </c>
      <c r="K114" s="224">
        <v>0.24</v>
      </c>
      <c r="L114" s="219" t="s">
        <v>626</v>
      </c>
      <c r="M114" s="550"/>
      <c r="N114" s="226" t="str">
        <f>IF(OR(L114='[1]Tabla Impacto'!$C$4,L114='[1]Tabla Impacto'!$D$4),"Leve",IF(OR(L114='[1]Tabla Impacto'!$C$5,L114='[1]Tabla Impacto'!$D$5),"Menor",IF(OR(L114='[1]Tabla Impacto'!$C$6,L114='[1]Tabla Impacto'!$D$6),"Moderado",IF(OR(L114='[1]Tabla Impacto'!$C$7,L114='[1]Tabla Impacto'!$D$7),"Mayor",IF(OR(L114='[1]Tabla Impacto'!$C$8,L114='[1]Tabla Impacto'!$D$8),"Catastrófico","")))))</f>
        <v>Menor</v>
      </c>
      <c r="O114" s="224">
        <f t="shared" si="25"/>
        <v>0.4</v>
      </c>
      <c r="P114" s="227" t="str">
        <f t="shared" si="3"/>
        <v>Moderado</v>
      </c>
      <c r="Q114" s="219">
        <v>2</v>
      </c>
      <c r="R114" s="298" t="s">
        <v>1191</v>
      </c>
      <c r="S114" s="295" t="str">
        <f t="shared" si="4"/>
        <v>Probabilidad</v>
      </c>
      <c r="T114" s="229" t="s">
        <v>538</v>
      </c>
      <c r="U114" s="229" t="s">
        <v>569</v>
      </c>
      <c r="V114" s="230" t="str">
        <f t="shared" si="22"/>
        <v>40%</v>
      </c>
      <c r="W114" s="229" t="s">
        <v>540</v>
      </c>
      <c r="X114" s="229" t="s">
        <v>541</v>
      </c>
      <c r="Y114" s="229" t="s">
        <v>542</v>
      </c>
      <c r="Z114" s="231">
        <f t="shared" si="6"/>
        <v>0.14399999999999999</v>
      </c>
      <c r="AA114" s="232" t="str">
        <f t="shared" si="7"/>
        <v>Muy Baja</v>
      </c>
      <c r="AB114" s="230">
        <f t="shared" si="8"/>
        <v>0.14399999999999999</v>
      </c>
      <c r="AC114" s="232" t="str">
        <f t="shared" si="9"/>
        <v>Menor</v>
      </c>
      <c r="AD114" s="230">
        <f t="shared" si="10"/>
        <v>0.4</v>
      </c>
      <c r="AE114" s="233" t="str">
        <f t="shared" si="11"/>
        <v>Bajo</v>
      </c>
      <c r="AF114" s="229" t="s">
        <v>543</v>
      </c>
      <c r="AG114" s="298" t="s">
        <v>1192</v>
      </c>
      <c r="AH114" s="219" t="s">
        <v>1166</v>
      </c>
      <c r="AI114" s="234">
        <v>44561</v>
      </c>
      <c r="AJ114" s="234">
        <v>44424</v>
      </c>
      <c r="AK114" s="391" t="s">
        <v>1193</v>
      </c>
      <c r="AL114" s="221" t="s">
        <v>1194</v>
      </c>
      <c r="AM114" s="222"/>
      <c r="AN114" s="219" t="s">
        <v>549</v>
      </c>
      <c r="AO114" s="235" t="s">
        <v>1195</v>
      </c>
      <c r="AP114" s="210"/>
      <c r="AQ114" s="210"/>
      <c r="AR114" s="210"/>
      <c r="AS114" s="210"/>
      <c r="AT114" s="210"/>
      <c r="AU114" s="210"/>
      <c r="AV114" s="210"/>
      <c r="AW114" s="210"/>
      <c r="AX114" s="210"/>
      <c r="AY114" s="210"/>
      <c r="AZ114" s="210"/>
      <c r="BA114" s="210"/>
      <c r="BB114" s="210"/>
      <c r="BC114" s="210"/>
      <c r="BD114" s="210"/>
      <c r="BE114" s="210"/>
      <c r="BF114" s="210"/>
      <c r="BG114" s="210"/>
      <c r="BH114" s="210"/>
      <c r="BI114" s="210"/>
      <c r="BJ114" s="210"/>
      <c r="BK114" s="210"/>
      <c r="BL114" s="210"/>
    </row>
    <row r="115" spans="1:64" ht="133.5" customHeight="1">
      <c r="A115" s="550"/>
      <c r="B115" s="550"/>
      <c r="C115" s="550"/>
      <c r="D115" s="550"/>
      <c r="E115" s="550"/>
      <c r="F115" s="550"/>
      <c r="G115" s="550"/>
      <c r="H115" s="219" t="s">
        <v>535</v>
      </c>
      <c r="I115" s="222">
        <v>12</v>
      </c>
      <c r="J115" s="223" t="str">
        <f t="shared" si="21"/>
        <v>Baja</v>
      </c>
      <c r="K115" s="224">
        <v>0.14399999999999999</v>
      </c>
      <c r="L115" s="219" t="s">
        <v>626</v>
      </c>
      <c r="M115" s="225"/>
      <c r="N115" s="226" t="str">
        <f>IF(OR(L115='[1]Tabla Impacto'!$C$4,L115='[1]Tabla Impacto'!$D$4),"Leve",IF(OR(L115='[1]Tabla Impacto'!$C$5,L115='[1]Tabla Impacto'!$D$5),"Menor",IF(OR(L115='[1]Tabla Impacto'!$C$6,L115='[1]Tabla Impacto'!$D$6),"Moderado",IF(OR(L115='[1]Tabla Impacto'!$C$7,L115='[1]Tabla Impacto'!$D$7),"Mayor",IF(OR(L115='[1]Tabla Impacto'!$C$8,L115='[1]Tabla Impacto'!$D$8),"Catastrófico","")))))</f>
        <v>Menor</v>
      </c>
      <c r="O115" s="224">
        <f t="shared" si="25"/>
        <v>0.4</v>
      </c>
      <c r="P115" s="227" t="str">
        <f t="shared" si="3"/>
        <v>Moderado</v>
      </c>
      <c r="Q115" s="219">
        <v>3</v>
      </c>
      <c r="R115" s="298" t="s">
        <v>1196</v>
      </c>
      <c r="S115" s="295" t="str">
        <f t="shared" si="4"/>
        <v>Probabilidad</v>
      </c>
      <c r="T115" s="229" t="s">
        <v>538</v>
      </c>
      <c r="U115" s="229" t="s">
        <v>569</v>
      </c>
      <c r="V115" s="230" t="str">
        <f t="shared" si="22"/>
        <v>40%</v>
      </c>
      <c r="W115" s="229" t="s">
        <v>540</v>
      </c>
      <c r="X115" s="229" t="s">
        <v>541</v>
      </c>
      <c r="Y115" s="229" t="s">
        <v>542</v>
      </c>
      <c r="Z115" s="231">
        <f t="shared" si="6"/>
        <v>8.6399999999999991E-2</v>
      </c>
      <c r="AA115" s="232" t="str">
        <f t="shared" si="7"/>
        <v>Muy Baja</v>
      </c>
      <c r="AB115" s="230">
        <f t="shared" si="8"/>
        <v>8.6399999999999991E-2</v>
      </c>
      <c r="AC115" s="232" t="str">
        <f t="shared" si="9"/>
        <v>Menor</v>
      </c>
      <c r="AD115" s="230">
        <f t="shared" si="10"/>
        <v>0.4</v>
      </c>
      <c r="AE115" s="233" t="str">
        <f t="shared" si="11"/>
        <v>Bajo</v>
      </c>
      <c r="AF115" s="229" t="s">
        <v>543</v>
      </c>
      <c r="AG115" s="298" t="s">
        <v>1192</v>
      </c>
      <c r="AH115" s="219" t="s">
        <v>1166</v>
      </c>
      <c r="AI115" s="234">
        <v>44561</v>
      </c>
      <c r="AJ115" s="234">
        <v>44424</v>
      </c>
      <c r="AK115" s="298" t="s">
        <v>1197</v>
      </c>
      <c r="AL115" s="221" t="s">
        <v>1198</v>
      </c>
      <c r="AM115" s="222"/>
      <c r="AN115" s="219" t="s">
        <v>549</v>
      </c>
      <c r="AO115" s="255" t="s">
        <v>1199</v>
      </c>
      <c r="AP115" s="210"/>
      <c r="AQ115" s="210"/>
      <c r="AR115" s="210"/>
      <c r="AS115" s="210"/>
      <c r="AT115" s="210"/>
      <c r="AU115" s="210"/>
      <c r="AV115" s="210"/>
      <c r="AW115" s="210"/>
      <c r="AX115" s="210"/>
      <c r="AY115" s="210"/>
      <c r="AZ115" s="210"/>
      <c r="BA115" s="210"/>
      <c r="BB115" s="210"/>
      <c r="BC115" s="210"/>
      <c r="BD115" s="210"/>
      <c r="BE115" s="210"/>
      <c r="BF115" s="210"/>
      <c r="BG115" s="210"/>
      <c r="BH115" s="210"/>
      <c r="BI115" s="210"/>
      <c r="BJ115" s="210"/>
      <c r="BK115" s="210"/>
      <c r="BL115" s="210"/>
    </row>
    <row r="116" spans="1:64" ht="51.75" customHeight="1">
      <c r="A116" s="594">
        <v>62</v>
      </c>
      <c r="B116" s="594" t="s">
        <v>561</v>
      </c>
      <c r="C116" s="595" t="s">
        <v>1182</v>
      </c>
      <c r="D116" s="585"/>
      <c r="E116" s="596" t="s">
        <v>1200</v>
      </c>
      <c r="F116" s="585"/>
      <c r="G116" s="585" t="s">
        <v>1201</v>
      </c>
      <c r="H116" s="371"/>
      <c r="I116" s="254"/>
      <c r="J116" s="373" t="str">
        <f t="shared" si="21"/>
        <v/>
      </c>
      <c r="K116" s="374" t="str">
        <f t="shared" ref="K116:K125" si="28">IF(J116="","",IF(J116="Muy Baja",0.2,IF(J116="Baja",0.4,IF(J116="Media",0.6,IF(J116="Alta",0.8,IF(J116="Muy Alta",1, ))))))</f>
        <v/>
      </c>
      <c r="L116" s="427"/>
      <c r="M116" s="586">
        <f>IF(NOT(ISERROR(MATCH(L116,'[1]Tabla Impacto'!$B$221:$B$223,0))),'[1]Tabla Impacto'!$F$223&amp;"Por favor no seleccionar los criterios de impacto(Afectación Económica o presupuestal y Pérdida Reputacional)",L116)</f>
        <v>0</v>
      </c>
      <c r="N116" s="377" t="str">
        <f>IF(OR(L116='[1]Tabla Impacto'!$C$4,L116='[1]Tabla Impacto'!$D$4),"Leve",IF(OR(L116='[1]Tabla Impacto'!$C$5,L116='[1]Tabla Impacto'!$D$5),"Menor",IF(OR(L116='[1]Tabla Impacto'!$C$6,L116='[1]Tabla Impacto'!$D$6),"Moderado",IF(OR(L116='[1]Tabla Impacto'!$C$7,L116='[1]Tabla Impacto'!$D$7),"Mayor",IF(OR(L116='[1]Tabla Impacto'!$C$8,L116='[1]Tabla Impacto'!$D$8),"Catastrófico","")))))</f>
        <v/>
      </c>
      <c r="O116" s="374" t="str">
        <f t="shared" si="25"/>
        <v/>
      </c>
      <c r="P116" s="378" t="str">
        <f t="shared" si="3"/>
        <v/>
      </c>
      <c r="Q116" s="254">
        <v>1</v>
      </c>
      <c r="R116" s="372" t="s">
        <v>1202</v>
      </c>
      <c r="S116" s="379" t="str">
        <f t="shared" si="4"/>
        <v/>
      </c>
      <c r="T116" s="380"/>
      <c r="U116" s="380"/>
      <c r="V116" s="381" t="str">
        <f t="shared" si="22"/>
        <v/>
      </c>
      <c r="W116" s="380"/>
      <c r="X116" s="380"/>
      <c r="Y116" s="380"/>
      <c r="Z116" s="382" t="str">
        <f t="shared" si="6"/>
        <v/>
      </c>
      <c r="AA116" s="383" t="str">
        <f t="shared" si="7"/>
        <v/>
      </c>
      <c r="AB116" s="381" t="str">
        <f t="shared" si="8"/>
        <v/>
      </c>
      <c r="AC116" s="383" t="str">
        <f t="shared" si="9"/>
        <v/>
      </c>
      <c r="AD116" s="381" t="str">
        <f t="shared" si="10"/>
        <v/>
      </c>
      <c r="AE116" s="384" t="str">
        <f t="shared" si="11"/>
        <v/>
      </c>
      <c r="AF116" s="380"/>
      <c r="AG116" s="587" t="s">
        <v>1203</v>
      </c>
      <c r="AH116" s="588"/>
      <c r="AI116" s="588"/>
      <c r="AJ116" s="588"/>
      <c r="AK116" s="588"/>
      <c r="AL116" s="588"/>
      <c r="AM116" s="589"/>
      <c r="AN116" s="592" t="s">
        <v>559</v>
      </c>
      <c r="AO116" s="593" t="s">
        <v>929</v>
      </c>
      <c r="AP116" s="210"/>
      <c r="AQ116" s="210"/>
      <c r="AR116" s="210"/>
      <c r="AS116" s="210"/>
      <c r="AT116" s="210"/>
      <c r="AU116" s="210"/>
      <c r="AV116" s="210"/>
      <c r="AW116" s="210"/>
      <c r="AX116" s="210"/>
      <c r="AY116" s="210"/>
      <c r="AZ116" s="210"/>
      <c r="BA116" s="210"/>
      <c r="BB116" s="210"/>
      <c r="BC116" s="210"/>
      <c r="BD116" s="210"/>
      <c r="BE116" s="210"/>
      <c r="BF116" s="210"/>
      <c r="BG116" s="210"/>
      <c r="BH116" s="210"/>
      <c r="BI116" s="210"/>
      <c r="BJ116" s="210"/>
      <c r="BK116" s="210"/>
      <c r="BL116" s="210"/>
    </row>
    <row r="117" spans="1:64" ht="51.75" customHeight="1">
      <c r="A117" s="550"/>
      <c r="B117" s="550"/>
      <c r="C117" s="550"/>
      <c r="D117" s="550"/>
      <c r="E117" s="550"/>
      <c r="F117" s="550"/>
      <c r="G117" s="550"/>
      <c r="H117" s="371"/>
      <c r="I117" s="254"/>
      <c r="J117" s="373" t="str">
        <f t="shared" si="21"/>
        <v/>
      </c>
      <c r="K117" s="374" t="str">
        <f t="shared" si="28"/>
        <v/>
      </c>
      <c r="L117" s="427"/>
      <c r="M117" s="550"/>
      <c r="N117" s="377" t="str">
        <f>IF(OR(L117='[1]Tabla Impacto'!$C$4,L117='[1]Tabla Impacto'!$D$4),"Leve",IF(OR(L117='[1]Tabla Impacto'!$C$5,L117='[1]Tabla Impacto'!$D$5),"Menor",IF(OR(L117='[1]Tabla Impacto'!$C$6,L117='[1]Tabla Impacto'!$D$6),"Moderado",IF(OR(L117='[1]Tabla Impacto'!$C$7,L117='[1]Tabla Impacto'!$D$7),"Mayor",IF(OR(L117='[1]Tabla Impacto'!$C$8,L117='[1]Tabla Impacto'!$D$8),"Catastrófico","")))))</f>
        <v/>
      </c>
      <c r="O117" s="374" t="str">
        <f t="shared" si="25"/>
        <v/>
      </c>
      <c r="P117" s="378" t="str">
        <f t="shared" si="3"/>
        <v/>
      </c>
      <c r="Q117" s="254">
        <v>2</v>
      </c>
      <c r="R117" s="372" t="s">
        <v>1204</v>
      </c>
      <c r="S117" s="379" t="str">
        <f t="shared" si="4"/>
        <v/>
      </c>
      <c r="T117" s="380"/>
      <c r="U117" s="380"/>
      <c r="V117" s="381"/>
      <c r="W117" s="380"/>
      <c r="X117" s="380"/>
      <c r="Y117" s="380"/>
      <c r="Z117" s="382" t="str">
        <f t="shared" si="6"/>
        <v/>
      </c>
      <c r="AA117" s="383" t="str">
        <f t="shared" si="7"/>
        <v/>
      </c>
      <c r="AB117" s="381"/>
      <c r="AC117" s="383"/>
      <c r="AD117" s="381"/>
      <c r="AE117" s="384"/>
      <c r="AF117" s="380"/>
      <c r="AG117" s="590"/>
      <c r="AH117" s="591"/>
      <c r="AI117" s="591"/>
      <c r="AJ117" s="591"/>
      <c r="AK117" s="591"/>
      <c r="AL117" s="591"/>
      <c r="AM117" s="553"/>
      <c r="AN117" s="550"/>
      <c r="AO117" s="550"/>
      <c r="AP117" s="210"/>
      <c r="AQ117" s="210"/>
      <c r="AR117" s="210"/>
      <c r="AS117" s="210"/>
      <c r="AT117" s="210"/>
      <c r="AU117" s="210"/>
      <c r="AV117" s="210"/>
      <c r="AW117" s="210"/>
      <c r="AX117" s="210"/>
      <c r="AY117" s="210"/>
      <c r="AZ117" s="210"/>
      <c r="BA117" s="210"/>
      <c r="BB117" s="210"/>
      <c r="BC117" s="210"/>
      <c r="BD117" s="210"/>
      <c r="BE117" s="210"/>
      <c r="BF117" s="210"/>
      <c r="BG117" s="210"/>
      <c r="BH117" s="210"/>
      <c r="BI117" s="210"/>
      <c r="BJ117" s="210"/>
      <c r="BK117" s="210"/>
      <c r="BL117" s="210"/>
    </row>
    <row r="118" spans="1:64" ht="121.5" customHeight="1">
      <c r="A118" s="548">
        <v>63</v>
      </c>
      <c r="B118" s="548" t="s">
        <v>604</v>
      </c>
      <c r="C118" s="554" t="s">
        <v>1182</v>
      </c>
      <c r="D118" s="569" t="s">
        <v>551</v>
      </c>
      <c r="E118" s="556" t="s">
        <v>1205</v>
      </c>
      <c r="F118" s="556" t="s">
        <v>1206</v>
      </c>
      <c r="G118" s="556" t="s">
        <v>1207</v>
      </c>
      <c r="H118" s="221" t="s">
        <v>608</v>
      </c>
      <c r="I118" s="222">
        <v>2</v>
      </c>
      <c r="J118" s="223" t="str">
        <f t="shared" si="21"/>
        <v>Muy Baja</v>
      </c>
      <c r="K118" s="224">
        <f t="shared" si="28"/>
        <v>0.2</v>
      </c>
      <c r="L118" s="294"/>
      <c r="M118" s="225">
        <f>IF(NOT(ISERROR(MATCH(L118,'[1]Tabla Impacto'!$B$221:$B$223,0))),'[1]Tabla Impacto'!$F$223&amp;"Por favor no seleccionar los criterios de impacto(Afectación Económica o presupuestal y Pérdida Reputacional)",L118)</f>
        <v>0</v>
      </c>
      <c r="N118" s="226" t="s">
        <v>483</v>
      </c>
      <c r="O118" s="224">
        <f t="shared" si="25"/>
        <v>1</v>
      </c>
      <c r="P118" s="227" t="str">
        <f t="shared" si="3"/>
        <v>Extremo</v>
      </c>
      <c r="Q118" s="222">
        <v>1</v>
      </c>
      <c r="R118" s="298" t="s">
        <v>1208</v>
      </c>
      <c r="S118" s="295" t="str">
        <f t="shared" si="4"/>
        <v>Probabilidad</v>
      </c>
      <c r="T118" s="229" t="s">
        <v>538</v>
      </c>
      <c r="U118" s="229" t="s">
        <v>569</v>
      </c>
      <c r="V118" s="230" t="str">
        <f t="shared" ref="V118:V164" si="29">IF(AND(T118="Preventivo",U118="Automático"),"50%",IF(AND(T118="Preventivo",U118="Manual"),"40%",IF(AND(T118="Detectivo",U118="Automático"),"40%",IF(AND(T118="Detectivo",U118="Manual"),"30%",IF(AND(T118="Correctivo",U118="Automático"),"35%",IF(AND(T118="Correctivo",U118="Manual"),"25%",""))))))</f>
        <v>40%</v>
      </c>
      <c r="W118" s="229" t="s">
        <v>540</v>
      </c>
      <c r="X118" s="229" t="s">
        <v>541</v>
      </c>
      <c r="Y118" s="229" t="s">
        <v>542</v>
      </c>
      <c r="Z118" s="231">
        <f t="shared" si="6"/>
        <v>0.12</v>
      </c>
      <c r="AA118" s="232" t="str">
        <f t="shared" si="7"/>
        <v>Muy Baja</v>
      </c>
      <c r="AB118" s="230">
        <f t="shared" ref="AB118:AB164" si="30">+Z118</f>
        <v>0.12</v>
      </c>
      <c r="AC118" s="232" t="str">
        <f t="shared" ref="AC118:AC164" si="31">IFERROR(IF(AD118="","",IF(AD118&lt;=0.2,"Leve",IF(AD118&lt;=0.4,"Menor",IF(AD118&lt;=0.6,"Moderado",IF(AD118&lt;=0.8,"Mayor","Catastrófico"))))),"")</f>
        <v>Catastrófico</v>
      </c>
      <c r="AD118" s="230">
        <f t="shared" ref="AD118:AD164" si="32">IFERROR(IF(S118="Impacto",(O118-(+O118*V118)),IF(S118="Probabilidad",O118,"")),"")</f>
        <v>1</v>
      </c>
      <c r="AE118" s="233" t="str">
        <f t="shared" ref="AE118:AE164" si="33">IFERROR(IF(OR(AND(AA118="Muy Baja",AC118="Leve"),AND(AA118="Muy Baja",AC118="Menor"),AND(AA118="Baja",AC118="Leve")),"Bajo",IF(OR(AND(AA118="Muy baja",AC118="Moderado"),AND(AA118="Baja",AC118="Menor"),AND(AA118="Baja",AC118="Moderado"),AND(AA118="Media",AC118="Leve"),AND(AA118="Media",AC118="Menor"),AND(AA118="Media",AC118="Moderado"),AND(AA118="Alta",AC118="Leve"),AND(AA118="Alta",AC118="Menor")),"Moderado",IF(OR(AND(AA118="Muy Baja",AC118="Mayor"),AND(AA118="Baja",AC118="Mayor"),AND(AA118="Media",AC118="Mayor"),AND(AA118="Alta",AC118="Moderado"),AND(AA118="Alta",AC118="Mayor"),AND(AA118="Muy Alta",AC118="Leve"),AND(AA118="Muy Alta",AC118="Menor"),AND(AA118="Muy Alta",AC118="Moderado"),AND(AA118="Muy Alta",AC118="Mayor")),"Alto",IF(OR(AND(AA118="Muy Baja",AC118="Catastrófico"),AND(AA118="Baja",AC118="Catastrófico"),AND(AA118="Media",AC118="Catastrófico"),AND(AA118="Alta",AC118="Catastrófico"),AND(AA118="Muy Alta",AC118="Catastrófico")),"Extremo","")))),"")</f>
        <v>Extremo</v>
      </c>
      <c r="AF118" s="229" t="s">
        <v>543</v>
      </c>
      <c r="AG118" s="581" t="s">
        <v>1209</v>
      </c>
      <c r="AH118" s="569" t="s">
        <v>1166</v>
      </c>
      <c r="AI118" s="228" t="s">
        <v>681</v>
      </c>
      <c r="AJ118" s="234">
        <v>44426</v>
      </c>
      <c r="AK118" s="298" t="s">
        <v>1210</v>
      </c>
      <c r="AL118" s="409" t="s">
        <v>1211</v>
      </c>
      <c r="AM118" s="219"/>
      <c r="AN118" s="222" t="s">
        <v>549</v>
      </c>
      <c r="AO118" s="235" t="s">
        <v>1212</v>
      </c>
      <c r="AP118" s="210"/>
      <c r="AQ118" s="210"/>
      <c r="AR118" s="210"/>
      <c r="AS118" s="210"/>
      <c r="AT118" s="210"/>
      <c r="AU118" s="210"/>
      <c r="AV118" s="210"/>
      <c r="AW118" s="210"/>
      <c r="AX118" s="210"/>
      <c r="AY118" s="210"/>
      <c r="AZ118" s="210"/>
      <c r="BA118" s="210"/>
      <c r="BB118" s="210"/>
      <c r="BC118" s="210"/>
      <c r="BD118" s="210"/>
      <c r="BE118" s="210"/>
      <c r="BF118" s="210"/>
      <c r="BG118" s="210"/>
      <c r="BH118" s="210"/>
      <c r="BI118" s="210"/>
      <c r="BJ118" s="210"/>
      <c r="BK118" s="210"/>
      <c r="BL118" s="210"/>
    </row>
    <row r="119" spans="1:64" ht="88.5" customHeight="1">
      <c r="A119" s="550"/>
      <c r="B119" s="550"/>
      <c r="C119" s="550"/>
      <c r="D119" s="550"/>
      <c r="E119" s="550"/>
      <c r="F119" s="550"/>
      <c r="G119" s="550"/>
      <c r="H119" s="221" t="s">
        <v>608</v>
      </c>
      <c r="I119" s="222">
        <v>2</v>
      </c>
      <c r="J119" s="223" t="str">
        <f t="shared" si="21"/>
        <v>Muy Baja</v>
      </c>
      <c r="K119" s="224">
        <f t="shared" si="28"/>
        <v>0.2</v>
      </c>
      <c r="L119" s="294"/>
      <c r="M119" s="225"/>
      <c r="N119" s="226" t="s">
        <v>483</v>
      </c>
      <c r="O119" s="224">
        <f t="shared" si="25"/>
        <v>1</v>
      </c>
      <c r="P119" s="227" t="str">
        <f t="shared" si="3"/>
        <v>Extremo</v>
      </c>
      <c r="Q119" s="222">
        <v>2</v>
      </c>
      <c r="R119" s="298" t="s">
        <v>1213</v>
      </c>
      <c r="S119" s="295" t="str">
        <f t="shared" si="4"/>
        <v>Probabilidad</v>
      </c>
      <c r="T119" s="229" t="s">
        <v>538</v>
      </c>
      <c r="U119" s="229" t="s">
        <v>569</v>
      </c>
      <c r="V119" s="230" t="str">
        <f t="shared" si="29"/>
        <v>40%</v>
      </c>
      <c r="W119" s="229" t="s">
        <v>540</v>
      </c>
      <c r="X119" s="229" t="s">
        <v>541</v>
      </c>
      <c r="Y119" s="229" t="s">
        <v>542</v>
      </c>
      <c r="Z119" s="231">
        <f t="shared" si="6"/>
        <v>0.12</v>
      </c>
      <c r="AA119" s="232" t="str">
        <f t="shared" si="7"/>
        <v>Muy Baja</v>
      </c>
      <c r="AB119" s="230">
        <f t="shared" si="30"/>
        <v>0.12</v>
      </c>
      <c r="AC119" s="232" t="str">
        <f t="shared" si="31"/>
        <v>Catastrófico</v>
      </c>
      <c r="AD119" s="230">
        <f t="shared" si="32"/>
        <v>1</v>
      </c>
      <c r="AE119" s="233" t="str">
        <f t="shared" si="33"/>
        <v>Extremo</v>
      </c>
      <c r="AF119" s="229" t="s">
        <v>543</v>
      </c>
      <c r="AG119" s="550"/>
      <c r="AH119" s="550"/>
      <c r="AI119" s="228" t="s">
        <v>681</v>
      </c>
      <c r="AJ119" s="234">
        <v>44426</v>
      </c>
      <c r="AK119" s="298" t="s">
        <v>1214</v>
      </c>
      <c r="AL119" s="221" t="s">
        <v>1215</v>
      </c>
      <c r="AM119" s="222"/>
      <c r="AN119" s="222" t="s">
        <v>549</v>
      </c>
      <c r="AO119" s="255" t="s">
        <v>1216</v>
      </c>
      <c r="AP119" s="210"/>
      <c r="AQ119" s="210"/>
      <c r="AR119" s="210"/>
      <c r="AS119" s="210"/>
      <c r="AT119" s="210"/>
      <c r="AU119" s="210"/>
      <c r="AV119" s="210"/>
      <c r="AW119" s="210"/>
      <c r="AX119" s="210"/>
      <c r="AY119" s="210"/>
      <c r="AZ119" s="210"/>
      <c r="BA119" s="210"/>
      <c r="BB119" s="210"/>
      <c r="BC119" s="210"/>
      <c r="BD119" s="210"/>
      <c r="BE119" s="210"/>
      <c r="BF119" s="210"/>
      <c r="BG119" s="210"/>
      <c r="BH119" s="210"/>
      <c r="BI119" s="210"/>
      <c r="BJ119" s="210"/>
      <c r="BK119" s="210"/>
      <c r="BL119" s="210"/>
    </row>
    <row r="120" spans="1:64" ht="88.5" customHeight="1">
      <c r="A120" s="428">
        <v>64</v>
      </c>
      <c r="B120" s="428" t="s">
        <v>561</v>
      </c>
      <c r="C120" s="429" t="s">
        <v>1217</v>
      </c>
      <c r="D120" s="219" t="s">
        <v>593</v>
      </c>
      <c r="E120" s="221" t="s">
        <v>1218</v>
      </c>
      <c r="F120" s="221" t="s">
        <v>1219</v>
      </c>
      <c r="G120" s="221" t="s">
        <v>1220</v>
      </c>
      <c r="H120" s="221" t="s">
        <v>535</v>
      </c>
      <c r="I120" s="222">
        <v>320</v>
      </c>
      <c r="J120" s="223" t="str">
        <f t="shared" si="21"/>
        <v>Media</v>
      </c>
      <c r="K120" s="224">
        <f t="shared" si="28"/>
        <v>0.6</v>
      </c>
      <c r="L120" s="221" t="s">
        <v>584</v>
      </c>
      <c r="M120" s="225" t="str">
        <f>IF(NOT(ISERROR(MATCH(L120,'[1]Tabla Impacto'!$B$221:$B$223,0))),'[1]Tabla Impacto'!$F$223&amp;"Por favor no seleccionar los criterios de impacto(Afectación Económica o presupuestal y Pérdida Reputacional)",L120)</f>
        <v>El riesgo afecta la imagen de la entidad con algunos usuarios de relevancia frente al logro de los objetivos</v>
      </c>
      <c r="N120" s="226" t="str">
        <f>IF(OR(L120='[1]Tabla Impacto'!$C$4,L120='[1]Tabla Impacto'!$D$4),"Leve",IF(OR(L120='[1]Tabla Impacto'!$C$5,L120='[1]Tabla Impacto'!$D$5),"Menor",IF(OR(L120='[1]Tabla Impacto'!$C$6,L120='[1]Tabla Impacto'!$D$6),"Moderado",IF(OR(L120='[1]Tabla Impacto'!$C$7,L120='[1]Tabla Impacto'!$D$7),"Mayor",IF(OR(L120='[1]Tabla Impacto'!$C$8,L120='[1]Tabla Impacto'!$D$8),"Catastrófico","")))))</f>
        <v>Moderado</v>
      </c>
      <c r="O120" s="224">
        <f t="shared" si="25"/>
        <v>0.6</v>
      </c>
      <c r="P120" s="227" t="str">
        <f t="shared" si="3"/>
        <v>Moderado</v>
      </c>
      <c r="Q120" s="222">
        <v>1</v>
      </c>
      <c r="R120" s="221" t="s">
        <v>1221</v>
      </c>
      <c r="S120" s="295" t="str">
        <f t="shared" si="4"/>
        <v>Probabilidad</v>
      </c>
      <c r="T120" s="229" t="s">
        <v>538</v>
      </c>
      <c r="U120" s="229" t="s">
        <v>569</v>
      </c>
      <c r="V120" s="230" t="str">
        <f t="shared" si="29"/>
        <v>40%</v>
      </c>
      <c r="W120" s="229" t="s">
        <v>540</v>
      </c>
      <c r="X120" s="229" t="s">
        <v>541</v>
      </c>
      <c r="Y120" s="229" t="s">
        <v>542</v>
      </c>
      <c r="Z120" s="231">
        <f t="shared" si="6"/>
        <v>0.36</v>
      </c>
      <c r="AA120" s="232" t="str">
        <f t="shared" si="7"/>
        <v>Baja</v>
      </c>
      <c r="AB120" s="230">
        <f t="shared" si="30"/>
        <v>0.36</v>
      </c>
      <c r="AC120" s="232" t="str">
        <f t="shared" si="31"/>
        <v>Moderado</v>
      </c>
      <c r="AD120" s="230">
        <f t="shared" si="32"/>
        <v>0.6</v>
      </c>
      <c r="AE120" s="233" t="str">
        <f t="shared" si="33"/>
        <v>Moderado</v>
      </c>
      <c r="AF120" s="229" t="s">
        <v>543</v>
      </c>
      <c r="AG120" s="221"/>
      <c r="AH120" s="219" t="s">
        <v>1222</v>
      </c>
      <c r="AI120" s="228" t="s">
        <v>681</v>
      </c>
      <c r="AJ120" s="234">
        <v>44426</v>
      </c>
      <c r="AK120" s="221" t="s">
        <v>1223</v>
      </c>
      <c r="AL120" s="222"/>
      <c r="AM120" s="222"/>
      <c r="AN120" s="222" t="s">
        <v>549</v>
      </c>
      <c r="AO120" s="255" t="s">
        <v>1224</v>
      </c>
      <c r="AP120" s="210"/>
      <c r="AQ120" s="210"/>
      <c r="AR120" s="210"/>
      <c r="AS120" s="210"/>
      <c r="AT120" s="210"/>
      <c r="AU120" s="210"/>
      <c r="AV120" s="210"/>
      <c r="AW120" s="210"/>
      <c r="AX120" s="210"/>
      <c r="AY120" s="210"/>
      <c r="AZ120" s="210"/>
      <c r="BA120" s="210"/>
      <c r="BB120" s="210"/>
      <c r="BC120" s="210"/>
      <c r="BD120" s="210"/>
      <c r="BE120" s="210"/>
      <c r="BF120" s="210"/>
      <c r="BG120" s="210"/>
      <c r="BH120" s="210"/>
      <c r="BI120" s="210"/>
      <c r="BJ120" s="210"/>
      <c r="BK120" s="210"/>
      <c r="BL120" s="210"/>
    </row>
    <row r="121" spans="1:64" ht="76.5" customHeight="1">
      <c r="A121" s="428">
        <v>65</v>
      </c>
      <c r="B121" s="428" t="s">
        <v>604</v>
      </c>
      <c r="C121" s="429" t="s">
        <v>1217</v>
      </c>
      <c r="D121" s="219" t="s">
        <v>593</v>
      </c>
      <c r="E121" s="221" t="s">
        <v>1225</v>
      </c>
      <c r="F121" s="221" t="s">
        <v>1226</v>
      </c>
      <c r="G121" s="221" t="s">
        <v>1227</v>
      </c>
      <c r="H121" s="221" t="s">
        <v>566</v>
      </c>
      <c r="I121" s="222">
        <v>320</v>
      </c>
      <c r="J121" s="223" t="str">
        <f t="shared" si="21"/>
        <v>Media</v>
      </c>
      <c r="K121" s="224">
        <f t="shared" si="28"/>
        <v>0.6</v>
      </c>
      <c r="L121" s="221" t="s">
        <v>584</v>
      </c>
      <c r="M121" s="225" t="str">
        <f>IF(NOT(ISERROR(MATCH(L121,'[1]Tabla Impacto'!$B$221:$B$223,0))),'[1]Tabla Impacto'!$F$223&amp;"Por favor no seleccionar los criterios de impacto(Afectación Económica o presupuestal y Pérdida Reputacional)",L121)</f>
        <v>El riesgo afecta la imagen de la entidad con algunos usuarios de relevancia frente al logro de los objetivos</v>
      </c>
      <c r="N121" s="226" t="str">
        <f>IF(OR(L121='[1]Tabla Impacto'!$C$4,L121='[1]Tabla Impacto'!$D$4),"Leve",IF(OR(L121='[1]Tabla Impacto'!$C$5,L121='[1]Tabla Impacto'!$D$5),"Menor",IF(OR(L121='[1]Tabla Impacto'!$C$6,L121='[1]Tabla Impacto'!$D$6),"Moderado",IF(OR(L121='[1]Tabla Impacto'!$C$7,L121='[1]Tabla Impacto'!$D$7),"Mayor",IF(OR(L121='[1]Tabla Impacto'!$C$8,L121='[1]Tabla Impacto'!$D$8),"Catastrófico","")))))</f>
        <v>Moderado</v>
      </c>
      <c r="O121" s="224">
        <f t="shared" si="25"/>
        <v>0.6</v>
      </c>
      <c r="P121" s="227" t="str">
        <f t="shared" si="3"/>
        <v>Moderado</v>
      </c>
      <c r="Q121" s="222">
        <v>1</v>
      </c>
      <c r="R121" s="221" t="s">
        <v>1228</v>
      </c>
      <c r="S121" s="295" t="str">
        <f t="shared" si="4"/>
        <v>Probabilidad</v>
      </c>
      <c r="T121" s="229" t="s">
        <v>538</v>
      </c>
      <c r="U121" s="229" t="s">
        <v>569</v>
      </c>
      <c r="V121" s="230" t="str">
        <f t="shared" si="29"/>
        <v>40%</v>
      </c>
      <c r="W121" s="229" t="s">
        <v>540</v>
      </c>
      <c r="X121" s="229" t="s">
        <v>541</v>
      </c>
      <c r="Y121" s="229" t="s">
        <v>542</v>
      </c>
      <c r="Z121" s="231">
        <f t="shared" si="6"/>
        <v>0.36</v>
      </c>
      <c r="AA121" s="232" t="str">
        <f t="shared" si="7"/>
        <v>Baja</v>
      </c>
      <c r="AB121" s="230">
        <f t="shared" si="30"/>
        <v>0.36</v>
      </c>
      <c r="AC121" s="232" t="str">
        <f t="shared" si="31"/>
        <v>Moderado</v>
      </c>
      <c r="AD121" s="230">
        <f t="shared" si="32"/>
        <v>0.6</v>
      </c>
      <c r="AE121" s="233" t="str">
        <f t="shared" si="33"/>
        <v>Moderado</v>
      </c>
      <c r="AF121" s="229" t="s">
        <v>543</v>
      </c>
      <c r="AG121" s="221"/>
      <c r="AH121" s="219" t="s">
        <v>1222</v>
      </c>
      <c r="AI121" s="228" t="s">
        <v>681</v>
      </c>
      <c r="AJ121" s="234">
        <v>44426</v>
      </c>
      <c r="AK121" s="221" t="s">
        <v>1229</v>
      </c>
      <c r="AL121" s="222"/>
      <c r="AM121" s="222"/>
      <c r="AN121" s="222" t="s">
        <v>549</v>
      </c>
      <c r="AO121" s="255" t="s">
        <v>1224</v>
      </c>
      <c r="AP121" s="210"/>
      <c r="AQ121" s="210"/>
      <c r="AR121" s="210"/>
      <c r="AS121" s="210"/>
      <c r="AT121" s="210"/>
      <c r="AU121" s="210"/>
      <c r="AV121" s="210"/>
      <c r="AW121" s="210"/>
      <c r="AX121" s="210"/>
      <c r="AY121" s="210"/>
      <c r="AZ121" s="210"/>
      <c r="BA121" s="210"/>
      <c r="BB121" s="210"/>
      <c r="BC121" s="210"/>
      <c r="BD121" s="210"/>
      <c r="BE121" s="210"/>
      <c r="BF121" s="210"/>
      <c r="BG121" s="210"/>
      <c r="BH121" s="210"/>
      <c r="BI121" s="210"/>
      <c r="BJ121" s="210"/>
      <c r="BK121" s="210"/>
      <c r="BL121" s="210"/>
    </row>
    <row r="122" spans="1:64" ht="358.5" customHeight="1">
      <c r="A122" s="548">
        <v>66</v>
      </c>
      <c r="B122" s="548" t="s">
        <v>1230</v>
      </c>
      <c r="C122" s="554" t="s">
        <v>1231</v>
      </c>
      <c r="D122" s="569" t="s">
        <v>551</v>
      </c>
      <c r="E122" s="556" t="s">
        <v>1232</v>
      </c>
      <c r="F122" s="569" t="s">
        <v>1233</v>
      </c>
      <c r="G122" s="556" t="s">
        <v>1234</v>
      </c>
      <c r="H122" s="219" t="s">
        <v>535</v>
      </c>
      <c r="I122" s="222">
        <v>4</v>
      </c>
      <c r="J122" s="223" t="str">
        <f t="shared" si="21"/>
        <v>Baja</v>
      </c>
      <c r="K122" s="224">
        <f t="shared" si="28"/>
        <v>0.4</v>
      </c>
      <c r="L122" s="329" t="s">
        <v>584</v>
      </c>
      <c r="M122" s="571" t="str">
        <f>IF(NOT(ISERROR(MATCH(L122,'[1]Tabla Impacto'!$B$221:$B$223,0))),'[1]Tabla Impacto'!$F$223&amp;"Por favor no seleccionar los criterios de impacto(Afectación Económica o presupuestal y Pérdida Reputacional)",L122)</f>
        <v>El riesgo afecta la imagen de la entidad con algunos usuarios de relevancia frente al logro de los objetivos</v>
      </c>
      <c r="N122" s="226" t="str">
        <f>IF(OR(L122='[1]Tabla Impacto'!$C$4,L122='[1]Tabla Impacto'!$D$4),"Leve",IF(OR(L122='[1]Tabla Impacto'!$C$5,L122='[1]Tabla Impacto'!$D$5),"Menor",IF(OR(L122='[1]Tabla Impacto'!$C$6,L122='[1]Tabla Impacto'!$D$6),"Moderado",IF(OR(L122='[1]Tabla Impacto'!$C$7,L122='[1]Tabla Impacto'!$D$7),"Mayor",IF(OR(L122='[1]Tabla Impacto'!$C$8,L122='[1]Tabla Impacto'!$D$8),"Catastrófico","")))))</f>
        <v>Moderado</v>
      </c>
      <c r="O122" s="224">
        <f t="shared" si="25"/>
        <v>0.6</v>
      </c>
      <c r="P122" s="227" t="str">
        <f t="shared" si="3"/>
        <v>Moderado</v>
      </c>
      <c r="Q122" s="222">
        <v>1</v>
      </c>
      <c r="R122" s="220" t="s">
        <v>1235</v>
      </c>
      <c r="S122" s="295" t="str">
        <f t="shared" si="4"/>
        <v>Probabilidad</v>
      </c>
      <c r="T122" s="229" t="s">
        <v>538</v>
      </c>
      <c r="U122" s="229" t="s">
        <v>569</v>
      </c>
      <c r="V122" s="230" t="str">
        <f t="shared" si="29"/>
        <v>40%</v>
      </c>
      <c r="W122" s="229" t="s">
        <v>540</v>
      </c>
      <c r="X122" s="229" t="s">
        <v>761</v>
      </c>
      <c r="Y122" s="229" t="s">
        <v>542</v>
      </c>
      <c r="Z122" s="231">
        <f t="shared" si="6"/>
        <v>0.24</v>
      </c>
      <c r="AA122" s="232" t="str">
        <f t="shared" si="7"/>
        <v>Baja</v>
      </c>
      <c r="AB122" s="230">
        <f t="shared" si="30"/>
        <v>0.24</v>
      </c>
      <c r="AC122" s="232" t="str">
        <f t="shared" si="31"/>
        <v>Moderado</v>
      </c>
      <c r="AD122" s="230">
        <f t="shared" si="32"/>
        <v>0.6</v>
      </c>
      <c r="AE122" s="233" t="str">
        <f t="shared" si="33"/>
        <v>Moderado</v>
      </c>
      <c r="AF122" s="229" t="s">
        <v>543</v>
      </c>
      <c r="AG122" s="569" t="s">
        <v>1236</v>
      </c>
      <c r="AH122" s="256" t="s">
        <v>1237</v>
      </c>
      <c r="AI122" s="346"/>
      <c r="AJ122" s="234">
        <v>44426</v>
      </c>
      <c r="AK122" s="344" t="s">
        <v>1238</v>
      </c>
      <c r="AL122" s="430" t="s">
        <v>1239</v>
      </c>
      <c r="AM122" s="222"/>
      <c r="AN122" s="222" t="s">
        <v>549</v>
      </c>
      <c r="AO122" s="431" t="s">
        <v>1240</v>
      </c>
      <c r="AP122" s="210"/>
      <c r="AQ122" s="210"/>
      <c r="AR122" s="210"/>
      <c r="AS122" s="210"/>
      <c r="AT122" s="210"/>
      <c r="AU122" s="210"/>
      <c r="AV122" s="210"/>
      <c r="AW122" s="210"/>
      <c r="AX122" s="210"/>
      <c r="AY122" s="210"/>
      <c r="AZ122" s="210"/>
      <c r="BA122" s="210"/>
      <c r="BB122" s="210"/>
      <c r="BC122" s="210"/>
      <c r="BD122" s="210"/>
      <c r="BE122" s="210"/>
      <c r="BF122" s="210"/>
      <c r="BG122" s="210"/>
      <c r="BH122" s="210"/>
      <c r="BI122" s="210"/>
      <c r="BJ122" s="210"/>
      <c r="BK122" s="210"/>
      <c r="BL122" s="210"/>
    </row>
    <row r="123" spans="1:64" ht="266.25" customHeight="1">
      <c r="A123" s="549"/>
      <c r="B123" s="549"/>
      <c r="C123" s="549"/>
      <c r="D123" s="549"/>
      <c r="E123" s="549"/>
      <c r="F123" s="549"/>
      <c r="G123" s="549"/>
      <c r="H123" s="219" t="s">
        <v>535</v>
      </c>
      <c r="I123" s="222">
        <v>4</v>
      </c>
      <c r="J123" s="223" t="str">
        <f t="shared" si="21"/>
        <v>Baja</v>
      </c>
      <c r="K123" s="224">
        <f t="shared" si="28"/>
        <v>0.4</v>
      </c>
      <c r="L123" s="329" t="s">
        <v>584</v>
      </c>
      <c r="M123" s="549"/>
      <c r="N123" s="226" t="str">
        <f>IF(OR(L123='[1]Tabla Impacto'!$C$4,L123='[1]Tabla Impacto'!$D$4),"Leve",IF(OR(L123='[1]Tabla Impacto'!$C$5,L123='[1]Tabla Impacto'!$D$5),"Menor",IF(OR(L123='[1]Tabla Impacto'!$C$6,L123='[1]Tabla Impacto'!$D$6),"Moderado",IF(OR(L123='[1]Tabla Impacto'!$C$7,L123='[1]Tabla Impacto'!$D$7),"Mayor",IF(OR(L123='[1]Tabla Impacto'!$C$8,L123='[1]Tabla Impacto'!$D$8),"Catastrófico","")))))</f>
        <v>Moderado</v>
      </c>
      <c r="O123" s="224">
        <f t="shared" si="25"/>
        <v>0.6</v>
      </c>
      <c r="P123" s="227" t="str">
        <f t="shared" si="3"/>
        <v>Moderado</v>
      </c>
      <c r="Q123" s="222">
        <v>2</v>
      </c>
      <c r="R123" s="347" t="s">
        <v>1241</v>
      </c>
      <c r="S123" s="295" t="str">
        <f t="shared" si="4"/>
        <v>Probabilidad</v>
      </c>
      <c r="T123" s="229" t="s">
        <v>538</v>
      </c>
      <c r="U123" s="229" t="s">
        <v>569</v>
      </c>
      <c r="V123" s="230" t="str">
        <f t="shared" si="29"/>
        <v>40%</v>
      </c>
      <c r="W123" s="229" t="s">
        <v>540</v>
      </c>
      <c r="X123" s="229" t="s">
        <v>761</v>
      </c>
      <c r="Y123" s="229" t="s">
        <v>542</v>
      </c>
      <c r="Z123" s="231">
        <f t="shared" si="6"/>
        <v>0.24</v>
      </c>
      <c r="AA123" s="232" t="str">
        <f t="shared" si="7"/>
        <v>Baja</v>
      </c>
      <c r="AB123" s="230">
        <f t="shared" si="30"/>
        <v>0.24</v>
      </c>
      <c r="AC123" s="232" t="str">
        <f t="shared" si="31"/>
        <v>Moderado</v>
      </c>
      <c r="AD123" s="230">
        <f t="shared" si="32"/>
        <v>0.6</v>
      </c>
      <c r="AE123" s="233" t="str">
        <f t="shared" si="33"/>
        <v>Moderado</v>
      </c>
      <c r="AF123" s="229" t="s">
        <v>543</v>
      </c>
      <c r="AG123" s="549"/>
      <c r="AH123" s="583" t="s">
        <v>1242</v>
      </c>
      <c r="AI123" s="352"/>
      <c r="AJ123" s="234">
        <v>44426</v>
      </c>
      <c r="AK123" s="348" t="s">
        <v>1243</v>
      </c>
      <c r="AL123" s="432" t="s">
        <v>1244</v>
      </c>
      <c r="AM123" s="222"/>
      <c r="AN123" s="222" t="s">
        <v>549</v>
      </c>
      <c r="AO123" s="433" t="s">
        <v>1245</v>
      </c>
      <c r="AP123" s="210"/>
      <c r="AQ123" s="210"/>
      <c r="AR123" s="210"/>
      <c r="AS123" s="210"/>
      <c r="AT123" s="210"/>
      <c r="AU123" s="210"/>
      <c r="AV123" s="210"/>
      <c r="AW123" s="210"/>
      <c r="AX123" s="210"/>
      <c r="AY123" s="210"/>
      <c r="AZ123" s="210"/>
      <c r="BA123" s="210"/>
      <c r="BB123" s="210"/>
      <c r="BC123" s="210"/>
      <c r="BD123" s="210"/>
      <c r="BE123" s="210"/>
      <c r="BF123" s="210"/>
      <c r="BG123" s="210"/>
      <c r="BH123" s="210"/>
      <c r="BI123" s="210"/>
      <c r="BJ123" s="210"/>
      <c r="BK123" s="210"/>
      <c r="BL123" s="210"/>
    </row>
    <row r="124" spans="1:64" ht="199.5" customHeight="1">
      <c r="A124" s="550"/>
      <c r="B124" s="550"/>
      <c r="C124" s="550"/>
      <c r="D124" s="550"/>
      <c r="E124" s="550"/>
      <c r="F124" s="550"/>
      <c r="G124" s="550"/>
      <c r="H124" s="219" t="s">
        <v>535</v>
      </c>
      <c r="I124" s="222">
        <v>4</v>
      </c>
      <c r="J124" s="223" t="str">
        <f t="shared" si="21"/>
        <v>Baja</v>
      </c>
      <c r="K124" s="224">
        <f t="shared" si="28"/>
        <v>0.4</v>
      </c>
      <c r="L124" s="329" t="s">
        <v>584</v>
      </c>
      <c r="M124" s="550"/>
      <c r="N124" s="226" t="str">
        <f>IF(OR(L124='[1]Tabla Impacto'!$C$4,L124='[1]Tabla Impacto'!$D$4),"Leve",IF(OR(L124='[1]Tabla Impacto'!$C$5,L124='[1]Tabla Impacto'!$D$5),"Menor",IF(OR(L124='[1]Tabla Impacto'!$C$6,L124='[1]Tabla Impacto'!$D$6),"Moderado",IF(OR(L124='[1]Tabla Impacto'!$C$7,L124='[1]Tabla Impacto'!$D$7),"Mayor",IF(OR(L124='[1]Tabla Impacto'!$C$8,L124='[1]Tabla Impacto'!$D$8),"Catastrófico","")))))</f>
        <v>Moderado</v>
      </c>
      <c r="O124" s="224">
        <f t="shared" si="25"/>
        <v>0.6</v>
      </c>
      <c r="P124" s="227" t="str">
        <f t="shared" si="3"/>
        <v>Moderado</v>
      </c>
      <c r="Q124" s="222">
        <v>3</v>
      </c>
      <c r="R124" s="347" t="s">
        <v>1246</v>
      </c>
      <c r="S124" s="295" t="str">
        <f t="shared" si="4"/>
        <v>Probabilidad</v>
      </c>
      <c r="T124" s="229" t="s">
        <v>538</v>
      </c>
      <c r="U124" s="229" t="s">
        <v>569</v>
      </c>
      <c r="V124" s="230" t="str">
        <f t="shared" si="29"/>
        <v>40%</v>
      </c>
      <c r="W124" s="229" t="s">
        <v>540</v>
      </c>
      <c r="X124" s="229" t="s">
        <v>541</v>
      </c>
      <c r="Y124" s="229" t="s">
        <v>542</v>
      </c>
      <c r="Z124" s="231">
        <f t="shared" si="6"/>
        <v>0.24</v>
      </c>
      <c r="AA124" s="232" t="str">
        <f t="shared" si="7"/>
        <v>Baja</v>
      </c>
      <c r="AB124" s="230">
        <f t="shared" si="30"/>
        <v>0.24</v>
      </c>
      <c r="AC124" s="232" t="str">
        <f t="shared" si="31"/>
        <v>Moderado</v>
      </c>
      <c r="AD124" s="230">
        <f t="shared" si="32"/>
        <v>0.6</v>
      </c>
      <c r="AE124" s="233" t="str">
        <f t="shared" si="33"/>
        <v>Moderado</v>
      </c>
      <c r="AF124" s="229" t="s">
        <v>543</v>
      </c>
      <c r="AG124" s="550"/>
      <c r="AH124" s="550"/>
      <c r="AI124" s="352"/>
      <c r="AJ124" s="234">
        <v>44426</v>
      </c>
      <c r="AK124" s="348" t="s">
        <v>1247</v>
      </c>
      <c r="AL124" s="434" t="s">
        <v>1248</v>
      </c>
      <c r="AM124" s="222"/>
      <c r="AN124" s="222" t="s">
        <v>549</v>
      </c>
      <c r="AO124" s="433" t="s">
        <v>1249</v>
      </c>
      <c r="AP124" s="210"/>
      <c r="AQ124" s="210"/>
      <c r="AR124" s="210"/>
      <c r="AS124" s="210"/>
      <c r="AT124" s="210"/>
      <c r="AU124" s="210"/>
      <c r="AV124" s="210"/>
      <c r="AW124" s="210"/>
      <c r="AX124" s="210"/>
      <c r="AY124" s="210"/>
      <c r="AZ124" s="210"/>
      <c r="BA124" s="210"/>
      <c r="BB124" s="210"/>
      <c r="BC124" s="210"/>
      <c r="BD124" s="210"/>
      <c r="BE124" s="210"/>
      <c r="BF124" s="210"/>
      <c r="BG124" s="210"/>
      <c r="BH124" s="210"/>
      <c r="BI124" s="210"/>
      <c r="BJ124" s="210"/>
      <c r="BK124" s="210"/>
      <c r="BL124" s="210"/>
    </row>
    <row r="125" spans="1:64" ht="251.25" customHeight="1">
      <c r="A125" s="548">
        <v>67</v>
      </c>
      <c r="B125" s="548" t="s">
        <v>1230</v>
      </c>
      <c r="C125" s="554" t="s">
        <v>1231</v>
      </c>
      <c r="D125" s="578" t="s">
        <v>551</v>
      </c>
      <c r="E125" s="570" t="s">
        <v>1250</v>
      </c>
      <c r="F125" s="578" t="s">
        <v>1251</v>
      </c>
      <c r="G125" s="556" t="s">
        <v>1252</v>
      </c>
      <c r="H125" s="366" t="s">
        <v>535</v>
      </c>
      <c r="I125" s="364">
        <v>2</v>
      </c>
      <c r="J125" s="223" t="str">
        <f t="shared" si="21"/>
        <v>Muy Baja</v>
      </c>
      <c r="K125" s="224">
        <f t="shared" si="28"/>
        <v>0.2</v>
      </c>
      <c r="L125" s="366" t="s">
        <v>584</v>
      </c>
      <c r="M125" s="571" t="str">
        <f>IF(NOT(ISERROR(MATCH(L125,'[1]Tabla Impacto'!$B$221:$B$223,0))),'[1]Tabla Impacto'!$F$223&amp;"Por favor no seleccionar los criterios de impacto(Afectación Económica o presupuestal y Pérdida Reputacional)",L125)</f>
        <v>El riesgo afecta la imagen de la entidad con algunos usuarios de relevancia frente al logro de los objetivos</v>
      </c>
      <c r="N125" s="226" t="str">
        <f>IF(OR(L125='[1]Tabla Impacto'!$C$4,L125='[1]Tabla Impacto'!$D$4),"Leve",IF(OR(L125='[1]Tabla Impacto'!$C$5,L125='[1]Tabla Impacto'!$D$5),"Menor",IF(OR(L125='[1]Tabla Impacto'!$C$6,L125='[1]Tabla Impacto'!$D$6),"Moderado",IF(OR(L125='[1]Tabla Impacto'!$C$7,L125='[1]Tabla Impacto'!$D$7),"Mayor",IF(OR(L125='[1]Tabla Impacto'!$C$8,L125='[1]Tabla Impacto'!$D$8),"Catastrófico","")))))</f>
        <v>Moderado</v>
      </c>
      <c r="O125" s="224">
        <f t="shared" si="25"/>
        <v>0.6</v>
      </c>
      <c r="P125" s="227" t="str">
        <f t="shared" si="3"/>
        <v>Moderado</v>
      </c>
      <c r="Q125" s="256">
        <v>1</v>
      </c>
      <c r="R125" s="344" t="s">
        <v>1253</v>
      </c>
      <c r="S125" s="295" t="str">
        <f t="shared" si="4"/>
        <v>Probabilidad</v>
      </c>
      <c r="T125" s="229" t="s">
        <v>538</v>
      </c>
      <c r="U125" s="229" t="s">
        <v>569</v>
      </c>
      <c r="V125" s="230" t="str">
        <f t="shared" si="29"/>
        <v>40%</v>
      </c>
      <c r="W125" s="229" t="s">
        <v>686</v>
      </c>
      <c r="X125" s="229" t="s">
        <v>761</v>
      </c>
      <c r="Y125" s="229" t="s">
        <v>542</v>
      </c>
      <c r="Z125" s="231">
        <f t="shared" si="6"/>
        <v>0.12</v>
      </c>
      <c r="AA125" s="232" t="str">
        <f t="shared" si="7"/>
        <v>Muy Baja</v>
      </c>
      <c r="AB125" s="230">
        <f t="shared" si="30"/>
        <v>0.12</v>
      </c>
      <c r="AC125" s="232" t="str">
        <f t="shared" si="31"/>
        <v>Moderado</v>
      </c>
      <c r="AD125" s="230">
        <f t="shared" si="32"/>
        <v>0.6</v>
      </c>
      <c r="AE125" s="233" t="str">
        <f t="shared" si="33"/>
        <v>Moderado</v>
      </c>
      <c r="AF125" s="229" t="s">
        <v>543</v>
      </c>
      <c r="AG125" s="435" t="s">
        <v>1254</v>
      </c>
      <c r="AH125" s="256" t="s">
        <v>1242</v>
      </c>
      <c r="AI125" s="346"/>
      <c r="AJ125" s="234">
        <v>44426</v>
      </c>
      <c r="AK125" s="344" t="s">
        <v>1243</v>
      </c>
      <c r="AL125" s="436" t="s">
        <v>1255</v>
      </c>
      <c r="AM125" s="222"/>
      <c r="AN125" s="222" t="s">
        <v>549</v>
      </c>
      <c r="AO125" s="433" t="s">
        <v>1256</v>
      </c>
      <c r="AP125" s="210"/>
      <c r="AQ125" s="210"/>
      <c r="AR125" s="210"/>
      <c r="AS125" s="210"/>
      <c r="AT125" s="210"/>
      <c r="AU125" s="210"/>
      <c r="AV125" s="210"/>
      <c r="AW125" s="210"/>
      <c r="AX125" s="210"/>
      <c r="AY125" s="210"/>
      <c r="AZ125" s="210"/>
      <c r="BA125" s="210"/>
      <c r="BB125" s="210"/>
      <c r="BC125" s="210"/>
      <c r="BD125" s="210"/>
      <c r="BE125" s="210"/>
      <c r="BF125" s="210"/>
      <c r="BG125" s="210"/>
      <c r="BH125" s="210"/>
      <c r="BI125" s="210"/>
      <c r="BJ125" s="210"/>
      <c r="BK125" s="210"/>
      <c r="BL125" s="210"/>
    </row>
    <row r="126" spans="1:64" ht="243" customHeight="1">
      <c r="A126" s="550"/>
      <c r="B126" s="550"/>
      <c r="C126" s="550"/>
      <c r="D126" s="550"/>
      <c r="E126" s="550"/>
      <c r="F126" s="550"/>
      <c r="G126" s="550"/>
      <c r="H126" s="366" t="s">
        <v>535</v>
      </c>
      <c r="I126" s="364">
        <v>2</v>
      </c>
      <c r="J126" s="223" t="str">
        <f t="shared" si="21"/>
        <v>Muy Baja</v>
      </c>
      <c r="K126" s="224">
        <v>0.12</v>
      </c>
      <c r="L126" s="366" t="s">
        <v>584</v>
      </c>
      <c r="M126" s="550"/>
      <c r="N126" s="226" t="str">
        <f>IF(OR(L126='[1]Tabla Impacto'!$C$4,L126='[1]Tabla Impacto'!$D$4),"Leve",IF(OR(L126='[1]Tabla Impacto'!$C$5,L126='[1]Tabla Impacto'!$D$5),"Menor",IF(OR(L126='[1]Tabla Impacto'!$C$6,L126='[1]Tabla Impacto'!$D$6),"Moderado",IF(OR(L126='[1]Tabla Impacto'!$C$7,L126='[1]Tabla Impacto'!$D$7),"Mayor",IF(OR(L126='[1]Tabla Impacto'!$C$8,L126='[1]Tabla Impacto'!$D$8),"Catastrófico","")))))</f>
        <v>Moderado</v>
      </c>
      <c r="O126" s="224">
        <f t="shared" si="25"/>
        <v>0.6</v>
      </c>
      <c r="P126" s="227" t="str">
        <f t="shared" si="3"/>
        <v>Moderado</v>
      </c>
      <c r="Q126" s="354">
        <v>2</v>
      </c>
      <c r="R126" s="348" t="s">
        <v>1257</v>
      </c>
      <c r="S126" s="295" t="str">
        <f t="shared" si="4"/>
        <v>Probabilidad</v>
      </c>
      <c r="T126" s="229" t="s">
        <v>538</v>
      </c>
      <c r="U126" s="229" t="s">
        <v>569</v>
      </c>
      <c r="V126" s="230" t="str">
        <f t="shared" si="29"/>
        <v>40%</v>
      </c>
      <c r="W126" s="229" t="s">
        <v>686</v>
      </c>
      <c r="X126" s="229" t="s">
        <v>761</v>
      </c>
      <c r="Y126" s="229" t="s">
        <v>542</v>
      </c>
      <c r="Z126" s="231">
        <f t="shared" si="6"/>
        <v>7.1999999999999995E-2</v>
      </c>
      <c r="AA126" s="232" t="str">
        <f t="shared" si="7"/>
        <v>Muy Baja</v>
      </c>
      <c r="AB126" s="230">
        <f t="shared" si="30"/>
        <v>7.1999999999999995E-2</v>
      </c>
      <c r="AC126" s="232" t="str">
        <f t="shared" si="31"/>
        <v>Moderado</v>
      </c>
      <c r="AD126" s="230">
        <f t="shared" si="32"/>
        <v>0.6</v>
      </c>
      <c r="AE126" s="233" t="str">
        <f t="shared" si="33"/>
        <v>Moderado</v>
      </c>
      <c r="AF126" s="229" t="s">
        <v>543</v>
      </c>
      <c r="AG126" s="220" t="s">
        <v>1258</v>
      </c>
      <c r="AH126" s="351" t="s">
        <v>1259</v>
      </c>
      <c r="AI126" s="352"/>
      <c r="AJ126" s="234">
        <v>44426</v>
      </c>
      <c r="AK126" s="348" t="s">
        <v>1238</v>
      </c>
      <c r="AL126" s="434" t="s">
        <v>1260</v>
      </c>
      <c r="AM126" s="222"/>
      <c r="AN126" s="222" t="s">
        <v>549</v>
      </c>
      <c r="AO126" s="433" t="s">
        <v>1261</v>
      </c>
      <c r="AP126" s="210"/>
      <c r="AQ126" s="210"/>
      <c r="AR126" s="210"/>
      <c r="AS126" s="210"/>
      <c r="AT126" s="210"/>
      <c r="AU126" s="210"/>
      <c r="AV126" s="210"/>
      <c r="AW126" s="210"/>
      <c r="AX126" s="210"/>
      <c r="AY126" s="210"/>
      <c r="AZ126" s="210"/>
      <c r="BA126" s="210"/>
      <c r="BB126" s="210"/>
      <c r="BC126" s="210"/>
      <c r="BD126" s="210"/>
      <c r="BE126" s="210"/>
      <c r="BF126" s="210"/>
      <c r="BG126" s="210"/>
      <c r="BH126" s="210"/>
      <c r="BI126" s="210"/>
      <c r="BJ126" s="210"/>
      <c r="BK126" s="210"/>
      <c r="BL126" s="210"/>
    </row>
    <row r="127" spans="1:64" ht="131.25" customHeight="1">
      <c r="A127" s="548">
        <v>68</v>
      </c>
      <c r="B127" s="554" t="s">
        <v>1262</v>
      </c>
      <c r="C127" s="554" t="s">
        <v>1231</v>
      </c>
      <c r="D127" s="578" t="s">
        <v>551</v>
      </c>
      <c r="E127" s="570" t="s">
        <v>1263</v>
      </c>
      <c r="F127" s="578" t="s">
        <v>1264</v>
      </c>
      <c r="G127" s="556" t="s">
        <v>1265</v>
      </c>
      <c r="H127" s="219" t="s">
        <v>716</v>
      </c>
      <c r="I127" s="222">
        <v>120</v>
      </c>
      <c r="J127" s="223" t="str">
        <f t="shared" si="21"/>
        <v>Media</v>
      </c>
      <c r="K127" s="224">
        <f>IF(J127="","",IF(J127="Muy Baja",0.2,IF(J127="Baja",0.4,IF(J127="Media",0.6,IF(J127="Alta",0.8,IF(J127="Muy Alta",1, ))))))</f>
        <v>0.6</v>
      </c>
      <c r="L127" s="329" t="s">
        <v>584</v>
      </c>
      <c r="M127" s="571" t="str">
        <f>IF(NOT(ISERROR(MATCH(L127,'[1]Tabla Impacto'!$B$221:$B$223,0))),'[1]Tabla Impacto'!$F$223&amp;"Por favor no seleccionar los criterios de impacto(Afectación Económica o presupuestal y Pérdida Reputacional)",L127)</f>
        <v>El riesgo afecta la imagen de la entidad con algunos usuarios de relevancia frente al logro de los objetivos</v>
      </c>
      <c r="N127" s="226" t="str">
        <f>IF(OR(L127='[1]Tabla Impacto'!$C$4,L127='[1]Tabla Impacto'!$D$4),"Leve",IF(OR(L127='[1]Tabla Impacto'!$C$5,L127='[1]Tabla Impacto'!$D$5),"Menor",IF(OR(L127='[1]Tabla Impacto'!$C$6,L127='[1]Tabla Impacto'!$D$6),"Moderado",IF(OR(L127='[1]Tabla Impacto'!$C$7,L127='[1]Tabla Impacto'!$D$7),"Mayor",IF(OR(L127='[1]Tabla Impacto'!$C$8,L127='[1]Tabla Impacto'!$D$8),"Catastrófico","")))))</f>
        <v>Moderado</v>
      </c>
      <c r="O127" s="224">
        <f t="shared" si="25"/>
        <v>0.6</v>
      </c>
      <c r="P127" s="227" t="str">
        <f t="shared" si="3"/>
        <v>Moderado</v>
      </c>
      <c r="Q127" s="222">
        <v>1</v>
      </c>
      <c r="R127" s="220" t="s">
        <v>1266</v>
      </c>
      <c r="S127" s="295" t="str">
        <f t="shared" si="4"/>
        <v>Probabilidad</v>
      </c>
      <c r="T127" s="229" t="s">
        <v>538</v>
      </c>
      <c r="U127" s="229" t="s">
        <v>569</v>
      </c>
      <c r="V127" s="230" t="str">
        <f t="shared" si="29"/>
        <v>40%</v>
      </c>
      <c r="W127" s="229" t="s">
        <v>540</v>
      </c>
      <c r="X127" s="229" t="s">
        <v>541</v>
      </c>
      <c r="Y127" s="229" t="s">
        <v>542</v>
      </c>
      <c r="Z127" s="231">
        <f t="shared" si="6"/>
        <v>0.36</v>
      </c>
      <c r="AA127" s="232" t="str">
        <f t="shared" si="7"/>
        <v>Baja</v>
      </c>
      <c r="AB127" s="230">
        <f t="shared" si="30"/>
        <v>0.36</v>
      </c>
      <c r="AC127" s="232" t="str">
        <f t="shared" si="31"/>
        <v>Moderado</v>
      </c>
      <c r="AD127" s="230">
        <f t="shared" si="32"/>
        <v>0.6</v>
      </c>
      <c r="AE127" s="233" t="str">
        <f t="shared" si="33"/>
        <v>Moderado</v>
      </c>
      <c r="AF127" s="229" t="s">
        <v>543</v>
      </c>
      <c r="AG127" s="570" t="s">
        <v>1267</v>
      </c>
      <c r="AH127" s="578" t="s">
        <v>1242</v>
      </c>
      <c r="AI127" s="584"/>
      <c r="AJ127" s="234">
        <v>44426</v>
      </c>
      <c r="AK127" s="344" t="s">
        <v>1268</v>
      </c>
      <c r="AL127" s="437"/>
      <c r="AM127" s="222"/>
      <c r="AN127" s="222" t="s">
        <v>549</v>
      </c>
      <c r="AO127" s="433" t="s">
        <v>1269</v>
      </c>
      <c r="AP127" s="210"/>
      <c r="AQ127" s="210"/>
      <c r="AR127" s="210"/>
      <c r="AS127" s="210"/>
      <c r="AT127" s="210"/>
      <c r="AU127" s="210"/>
      <c r="AV127" s="210"/>
      <c r="AW127" s="210"/>
      <c r="AX127" s="210"/>
      <c r="AY127" s="210"/>
      <c r="AZ127" s="210"/>
      <c r="BA127" s="210"/>
      <c r="BB127" s="210"/>
      <c r="BC127" s="210"/>
      <c r="BD127" s="210"/>
      <c r="BE127" s="210"/>
      <c r="BF127" s="210"/>
      <c r="BG127" s="210"/>
      <c r="BH127" s="210"/>
      <c r="BI127" s="210"/>
      <c r="BJ127" s="210"/>
      <c r="BK127" s="210"/>
      <c r="BL127" s="210"/>
    </row>
    <row r="128" spans="1:64" ht="245.25" customHeight="1">
      <c r="A128" s="549"/>
      <c r="B128" s="549"/>
      <c r="C128" s="549"/>
      <c r="D128" s="549"/>
      <c r="E128" s="549"/>
      <c r="F128" s="549"/>
      <c r="G128" s="549"/>
      <c r="H128" s="219" t="s">
        <v>716</v>
      </c>
      <c r="I128" s="222">
        <v>120</v>
      </c>
      <c r="J128" s="223" t="str">
        <f t="shared" si="21"/>
        <v>Media</v>
      </c>
      <c r="K128" s="224">
        <v>0.36</v>
      </c>
      <c r="L128" s="329" t="s">
        <v>584</v>
      </c>
      <c r="M128" s="549"/>
      <c r="N128" s="226" t="str">
        <f>IF(OR(L128='[1]Tabla Impacto'!$C$4,L128='[1]Tabla Impacto'!$D$4),"Leve",IF(OR(L128='[1]Tabla Impacto'!$C$5,L128='[1]Tabla Impacto'!$D$5),"Menor",IF(OR(L128='[1]Tabla Impacto'!$C$6,L128='[1]Tabla Impacto'!$D$6),"Moderado",IF(OR(L128='[1]Tabla Impacto'!$C$7,L128='[1]Tabla Impacto'!$D$7),"Mayor",IF(OR(L128='[1]Tabla Impacto'!$C$8,L128='[1]Tabla Impacto'!$D$8),"Catastrófico","")))))</f>
        <v>Moderado</v>
      </c>
      <c r="O128" s="224">
        <f t="shared" si="25"/>
        <v>0.6</v>
      </c>
      <c r="P128" s="227" t="str">
        <f t="shared" si="3"/>
        <v>Moderado</v>
      </c>
      <c r="Q128" s="222">
        <v>2</v>
      </c>
      <c r="R128" s="347" t="s">
        <v>1270</v>
      </c>
      <c r="S128" s="295" t="str">
        <f t="shared" si="4"/>
        <v>Impacto</v>
      </c>
      <c r="T128" s="229" t="s">
        <v>885</v>
      </c>
      <c r="U128" s="229" t="s">
        <v>569</v>
      </c>
      <c r="V128" s="230" t="str">
        <f t="shared" si="29"/>
        <v>25%</v>
      </c>
      <c r="W128" s="229" t="s">
        <v>540</v>
      </c>
      <c r="X128" s="229" t="s">
        <v>541</v>
      </c>
      <c r="Y128" s="229" t="s">
        <v>542</v>
      </c>
      <c r="Z128" s="231">
        <f t="shared" si="6"/>
        <v>0.36</v>
      </c>
      <c r="AA128" s="232" t="str">
        <f t="shared" si="7"/>
        <v>Baja</v>
      </c>
      <c r="AB128" s="230">
        <f t="shared" si="30"/>
        <v>0.36</v>
      </c>
      <c r="AC128" s="232" t="str">
        <f t="shared" si="31"/>
        <v>Moderado</v>
      </c>
      <c r="AD128" s="230">
        <f t="shared" si="32"/>
        <v>0.44999999999999996</v>
      </c>
      <c r="AE128" s="233" t="str">
        <f t="shared" si="33"/>
        <v>Moderado</v>
      </c>
      <c r="AF128" s="229" t="s">
        <v>543</v>
      </c>
      <c r="AG128" s="549"/>
      <c r="AH128" s="549"/>
      <c r="AI128" s="549"/>
      <c r="AJ128" s="234">
        <v>44426</v>
      </c>
      <c r="AK128" s="348" t="s">
        <v>1271</v>
      </c>
      <c r="AL128" s="301" t="s">
        <v>1272</v>
      </c>
      <c r="AM128" s="222"/>
      <c r="AN128" s="222" t="s">
        <v>549</v>
      </c>
      <c r="AO128" s="433" t="s">
        <v>1273</v>
      </c>
      <c r="AP128" s="210"/>
      <c r="AQ128" s="210"/>
      <c r="AR128" s="210"/>
      <c r="AS128" s="210"/>
      <c r="AT128" s="210"/>
      <c r="AU128" s="210"/>
      <c r="AV128" s="210"/>
      <c r="AW128" s="210"/>
      <c r="AX128" s="210"/>
      <c r="AY128" s="210"/>
      <c r="AZ128" s="210"/>
      <c r="BA128" s="210"/>
      <c r="BB128" s="210"/>
      <c r="BC128" s="210"/>
      <c r="BD128" s="210"/>
      <c r="BE128" s="210"/>
      <c r="BF128" s="210"/>
      <c r="BG128" s="210"/>
      <c r="BH128" s="210"/>
      <c r="BI128" s="210"/>
      <c r="BJ128" s="210"/>
      <c r="BK128" s="210"/>
      <c r="BL128" s="210"/>
    </row>
    <row r="129" spans="1:64" ht="185.25" customHeight="1">
      <c r="A129" s="550"/>
      <c r="B129" s="550"/>
      <c r="C129" s="550"/>
      <c r="D129" s="550"/>
      <c r="E129" s="550"/>
      <c r="F129" s="550"/>
      <c r="G129" s="550"/>
      <c r="H129" s="219" t="s">
        <v>716</v>
      </c>
      <c r="I129" s="222">
        <v>120</v>
      </c>
      <c r="J129" s="223" t="str">
        <f t="shared" si="21"/>
        <v>Media</v>
      </c>
      <c r="K129" s="224">
        <v>0.25</v>
      </c>
      <c r="L129" s="329" t="s">
        <v>584</v>
      </c>
      <c r="M129" s="550"/>
      <c r="N129" s="226" t="str">
        <f>IF(OR(L129='[1]Tabla Impacto'!$C$4,L129='[1]Tabla Impacto'!$D$4),"Leve",IF(OR(L129='[1]Tabla Impacto'!$C$5,L129='[1]Tabla Impacto'!$D$5),"Menor",IF(OR(L129='[1]Tabla Impacto'!$C$6,L129='[1]Tabla Impacto'!$D$6),"Moderado",IF(OR(L129='[1]Tabla Impacto'!$C$7,L129='[1]Tabla Impacto'!$D$7),"Mayor",IF(OR(L129='[1]Tabla Impacto'!$C$8,L129='[1]Tabla Impacto'!$D$8),"Catastrófico","")))))</f>
        <v>Moderado</v>
      </c>
      <c r="O129" s="224">
        <v>0.45</v>
      </c>
      <c r="P129" s="227" t="str">
        <f t="shared" si="3"/>
        <v>Moderado</v>
      </c>
      <c r="Q129" s="222">
        <v>3</v>
      </c>
      <c r="R129" s="347" t="s">
        <v>1257</v>
      </c>
      <c r="S129" s="295" t="str">
        <f t="shared" si="4"/>
        <v>Probabilidad</v>
      </c>
      <c r="T129" s="229" t="s">
        <v>538</v>
      </c>
      <c r="U129" s="229" t="s">
        <v>569</v>
      </c>
      <c r="V129" s="230" t="str">
        <f t="shared" si="29"/>
        <v>40%</v>
      </c>
      <c r="W129" s="229" t="s">
        <v>540</v>
      </c>
      <c r="X129" s="229" t="s">
        <v>541</v>
      </c>
      <c r="Y129" s="229" t="s">
        <v>542</v>
      </c>
      <c r="Z129" s="231">
        <f t="shared" si="6"/>
        <v>0.15</v>
      </c>
      <c r="AA129" s="232" t="str">
        <f t="shared" si="7"/>
        <v>Muy Baja</v>
      </c>
      <c r="AB129" s="230">
        <f t="shared" si="30"/>
        <v>0.15</v>
      </c>
      <c r="AC129" s="232" t="str">
        <f t="shared" si="31"/>
        <v>Moderado</v>
      </c>
      <c r="AD129" s="230">
        <f t="shared" si="32"/>
        <v>0.45</v>
      </c>
      <c r="AE129" s="233" t="str">
        <f t="shared" si="33"/>
        <v>Moderado</v>
      </c>
      <c r="AF129" s="229" t="s">
        <v>543</v>
      </c>
      <c r="AG129" s="550"/>
      <c r="AH129" s="550"/>
      <c r="AI129" s="550"/>
      <c r="AJ129" s="234">
        <v>44426</v>
      </c>
      <c r="AK129" s="348" t="s">
        <v>1274</v>
      </c>
      <c r="AL129" s="438"/>
      <c r="AM129" s="222"/>
      <c r="AN129" s="222" t="s">
        <v>549</v>
      </c>
      <c r="AO129" s="433" t="s">
        <v>1269</v>
      </c>
      <c r="AP129" s="210"/>
      <c r="AQ129" s="210"/>
      <c r="AR129" s="210"/>
      <c r="AS129" s="210"/>
      <c r="AT129" s="210"/>
      <c r="AU129" s="210"/>
      <c r="AV129" s="210"/>
      <c r="AW129" s="210"/>
      <c r="AX129" s="210"/>
      <c r="AY129" s="210"/>
      <c r="AZ129" s="210"/>
      <c r="BA129" s="210"/>
      <c r="BB129" s="210"/>
      <c r="BC129" s="210"/>
      <c r="BD129" s="210"/>
      <c r="BE129" s="210"/>
      <c r="BF129" s="210"/>
      <c r="BG129" s="210"/>
      <c r="BH129" s="210"/>
      <c r="BI129" s="210"/>
      <c r="BJ129" s="210"/>
      <c r="BK129" s="210"/>
      <c r="BL129" s="210"/>
    </row>
    <row r="130" spans="1:64" ht="112.5" customHeight="1">
      <c r="A130" s="548">
        <v>69</v>
      </c>
      <c r="B130" s="554" t="s">
        <v>1262</v>
      </c>
      <c r="C130" s="554" t="s">
        <v>1231</v>
      </c>
      <c r="D130" s="578" t="s">
        <v>551</v>
      </c>
      <c r="E130" s="570" t="s">
        <v>1275</v>
      </c>
      <c r="F130" s="578" t="s">
        <v>1276</v>
      </c>
      <c r="G130" s="556" t="s">
        <v>1277</v>
      </c>
      <c r="H130" s="366" t="s">
        <v>716</v>
      </c>
      <c r="I130" s="439">
        <v>120</v>
      </c>
      <c r="J130" s="223" t="str">
        <f t="shared" si="21"/>
        <v>Media</v>
      </c>
      <c r="K130" s="224">
        <f>IF(J130="","",IF(J130="Muy Baja",0.2,IF(J130="Baja",0.4,IF(J130="Media",0.6,IF(J130="Alta",0.8,IF(J130="Muy Alta",1, ))))))</f>
        <v>0.6</v>
      </c>
      <c r="L130" s="366" t="s">
        <v>805</v>
      </c>
      <c r="M130" s="571" t="str">
        <f>IF(NOT(ISERROR(MATCH(L130,'[1]Tabla Impacto'!$B$221:$B$223,0))),'[1]Tabla Impacto'!$F$223&amp;"Por favor no seleccionar los criterios de impacto(Afectación Económica o presupuestal y Pérdida Reputacional)",L130)</f>
        <v>El riesgo afecta la imagen de la entidad a nivel nacional, con efecto publicitarios sostenible a nivel país</v>
      </c>
      <c r="N130" s="226" t="str">
        <f>IF(OR(L130='[1]Tabla Impacto'!$C$4,L130='[1]Tabla Impacto'!$D$4),"Leve",IF(OR(L130='[1]Tabla Impacto'!$C$5,L130='[1]Tabla Impacto'!$D$5),"Menor",IF(OR(L130='[1]Tabla Impacto'!$C$6,L130='[1]Tabla Impacto'!$D$6),"Moderado",IF(OR(L130='[1]Tabla Impacto'!$C$7,L130='[1]Tabla Impacto'!$D$7),"Mayor",IF(OR(L130='[1]Tabla Impacto'!$C$8,L130='[1]Tabla Impacto'!$D$8),"Catastrófico","")))))</f>
        <v>Catastrófico</v>
      </c>
      <c r="O130" s="224">
        <f t="shared" ref="O130:O164" si="34">IF(N130="","",IF(N130="Leve",0.2,IF(N130="Menor",0.4,IF(N130="Moderado",0.6,IF(N130="Mayor",0.8,IF(N130="Catastrófico",1, ))))))</f>
        <v>1</v>
      </c>
      <c r="P130" s="227" t="str">
        <f t="shared" si="3"/>
        <v>Extremo</v>
      </c>
      <c r="Q130" s="256">
        <v>1</v>
      </c>
      <c r="R130" s="344" t="s">
        <v>1278</v>
      </c>
      <c r="S130" s="295" t="str">
        <f t="shared" si="4"/>
        <v>Probabilidad</v>
      </c>
      <c r="T130" s="229" t="s">
        <v>538</v>
      </c>
      <c r="U130" s="229" t="s">
        <v>569</v>
      </c>
      <c r="V130" s="230" t="str">
        <f t="shared" si="29"/>
        <v>40%</v>
      </c>
      <c r="W130" s="229" t="s">
        <v>540</v>
      </c>
      <c r="X130" s="229" t="s">
        <v>761</v>
      </c>
      <c r="Y130" s="229" t="s">
        <v>542</v>
      </c>
      <c r="Z130" s="231">
        <f t="shared" si="6"/>
        <v>0.36</v>
      </c>
      <c r="AA130" s="232" t="str">
        <f t="shared" si="7"/>
        <v>Baja</v>
      </c>
      <c r="AB130" s="230">
        <f t="shared" si="30"/>
        <v>0.36</v>
      </c>
      <c r="AC130" s="232" t="str">
        <f t="shared" si="31"/>
        <v>Catastrófico</v>
      </c>
      <c r="AD130" s="230">
        <f t="shared" si="32"/>
        <v>1</v>
      </c>
      <c r="AE130" s="233" t="str">
        <f t="shared" si="33"/>
        <v>Extremo</v>
      </c>
      <c r="AF130" s="229" t="s">
        <v>543</v>
      </c>
      <c r="AG130" s="220" t="s">
        <v>1279</v>
      </c>
      <c r="AH130" s="345" t="s">
        <v>1259</v>
      </c>
      <c r="AI130" s="346"/>
      <c r="AJ130" s="234">
        <v>44426</v>
      </c>
      <c r="AK130" s="344" t="s">
        <v>1280</v>
      </c>
      <c r="AL130" s="434" t="s">
        <v>1281</v>
      </c>
      <c r="AM130" s="222"/>
      <c r="AN130" s="222" t="s">
        <v>549</v>
      </c>
      <c r="AO130" s="433" t="s">
        <v>1282</v>
      </c>
      <c r="AP130" s="210"/>
      <c r="AQ130" s="210"/>
      <c r="AR130" s="210"/>
      <c r="AS130" s="210"/>
      <c r="AT130" s="210"/>
      <c r="AU130" s="210"/>
      <c r="AV130" s="210"/>
      <c r="AW130" s="210"/>
      <c r="AX130" s="210"/>
      <c r="AY130" s="210"/>
      <c r="AZ130" s="210"/>
      <c r="BA130" s="210"/>
      <c r="BB130" s="210"/>
      <c r="BC130" s="210"/>
      <c r="BD130" s="210"/>
      <c r="BE130" s="210"/>
      <c r="BF130" s="210"/>
      <c r="BG130" s="210"/>
      <c r="BH130" s="210"/>
      <c r="BI130" s="210"/>
      <c r="BJ130" s="210"/>
      <c r="BK130" s="210"/>
      <c r="BL130" s="210"/>
    </row>
    <row r="131" spans="1:64" ht="78" customHeight="1">
      <c r="A131" s="549"/>
      <c r="B131" s="549"/>
      <c r="C131" s="549"/>
      <c r="D131" s="549"/>
      <c r="E131" s="549"/>
      <c r="F131" s="549"/>
      <c r="G131" s="549"/>
      <c r="H131" s="366" t="s">
        <v>716</v>
      </c>
      <c r="I131" s="439">
        <v>120</v>
      </c>
      <c r="J131" s="223" t="str">
        <f t="shared" si="21"/>
        <v>Media</v>
      </c>
      <c r="K131" s="224">
        <v>0.36</v>
      </c>
      <c r="L131" s="366" t="s">
        <v>805</v>
      </c>
      <c r="M131" s="549"/>
      <c r="N131" s="226" t="str">
        <f>IF(OR(L131='[1]Tabla Impacto'!$C$4,L131='[1]Tabla Impacto'!$D$4),"Leve",IF(OR(L131='[1]Tabla Impacto'!$C$5,L131='[1]Tabla Impacto'!$D$5),"Menor",IF(OR(L131='[1]Tabla Impacto'!$C$6,L131='[1]Tabla Impacto'!$D$6),"Moderado",IF(OR(L131='[1]Tabla Impacto'!$C$7,L131='[1]Tabla Impacto'!$D$7),"Mayor",IF(OR(L131='[1]Tabla Impacto'!$C$8,L131='[1]Tabla Impacto'!$D$8),"Catastrófico","")))))</f>
        <v>Catastrófico</v>
      </c>
      <c r="O131" s="224">
        <f t="shared" si="34"/>
        <v>1</v>
      </c>
      <c r="P131" s="227" t="str">
        <f t="shared" si="3"/>
        <v>Extremo</v>
      </c>
      <c r="Q131" s="354">
        <v>2</v>
      </c>
      <c r="R131" s="348" t="s">
        <v>1283</v>
      </c>
      <c r="S131" s="295" t="str">
        <f t="shared" si="4"/>
        <v>Probabilidad</v>
      </c>
      <c r="T131" s="229" t="s">
        <v>576</v>
      </c>
      <c r="U131" s="229" t="s">
        <v>569</v>
      </c>
      <c r="V131" s="230" t="str">
        <f t="shared" si="29"/>
        <v>30%</v>
      </c>
      <c r="W131" s="229" t="s">
        <v>540</v>
      </c>
      <c r="X131" s="229" t="s">
        <v>541</v>
      </c>
      <c r="Y131" s="229" t="s">
        <v>542</v>
      </c>
      <c r="Z131" s="231">
        <f t="shared" si="6"/>
        <v>0.252</v>
      </c>
      <c r="AA131" s="232" t="str">
        <f t="shared" si="7"/>
        <v>Baja</v>
      </c>
      <c r="AB131" s="230">
        <f t="shared" si="30"/>
        <v>0.252</v>
      </c>
      <c r="AC131" s="232" t="str">
        <f t="shared" si="31"/>
        <v>Catastrófico</v>
      </c>
      <c r="AD131" s="230">
        <f t="shared" si="32"/>
        <v>1</v>
      </c>
      <c r="AE131" s="233" t="str">
        <f t="shared" si="33"/>
        <v>Extremo</v>
      </c>
      <c r="AF131" s="229" t="s">
        <v>543</v>
      </c>
      <c r="AG131" s="347" t="s">
        <v>1284</v>
      </c>
      <c r="AH131" s="351" t="s">
        <v>1285</v>
      </c>
      <c r="AI131" s="352"/>
      <c r="AJ131" s="234">
        <v>44426</v>
      </c>
      <c r="AK131" s="348" t="s">
        <v>1286</v>
      </c>
      <c r="AL131" s="438"/>
      <c r="AM131" s="222"/>
      <c r="AN131" s="222" t="s">
        <v>549</v>
      </c>
      <c r="AO131" s="433" t="s">
        <v>1269</v>
      </c>
      <c r="AP131" s="210"/>
      <c r="AQ131" s="210"/>
      <c r="AR131" s="210"/>
      <c r="AS131" s="210"/>
      <c r="AT131" s="210"/>
      <c r="AU131" s="210"/>
      <c r="AV131" s="210"/>
      <c r="AW131" s="210"/>
      <c r="AX131" s="210"/>
      <c r="AY131" s="210"/>
      <c r="AZ131" s="210"/>
      <c r="BA131" s="210"/>
      <c r="BB131" s="210"/>
      <c r="BC131" s="210"/>
      <c r="BD131" s="210"/>
      <c r="BE131" s="210"/>
      <c r="BF131" s="210"/>
      <c r="BG131" s="210"/>
      <c r="BH131" s="210"/>
      <c r="BI131" s="210"/>
      <c r="BJ131" s="210"/>
      <c r="BK131" s="210"/>
      <c r="BL131" s="210"/>
    </row>
    <row r="132" spans="1:64" ht="81" customHeight="1">
      <c r="A132" s="549"/>
      <c r="B132" s="549"/>
      <c r="C132" s="549"/>
      <c r="D132" s="549"/>
      <c r="E132" s="549"/>
      <c r="F132" s="549"/>
      <c r="G132" s="549"/>
      <c r="H132" s="366" t="s">
        <v>716</v>
      </c>
      <c r="I132" s="439">
        <v>120</v>
      </c>
      <c r="J132" s="223" t="str">
        <f t="shared" si="21"/>
        <v>Media</v>
      </c>
      <c r="K132" s="224">
        <v>0.252</v>
      </c>
      <c r="L132" s="366" t="s">
        <v>805</v>
      </c>
      <c r="M132" s="549"/>
      <c r="N132" s="226" t="str">
        <f>IF(OR(L132='[1]Tabla Impacto'!$C$4,L132='[1]Tabla Impacto'!$D$4),"Leve",IF(OR(L132='[1]Tabla Impacto'!$C$5,L132='[1]Tabla Impacto'!$D$5),"Menor",IF(OR(L132='[1]Tabla Impacto'!$C$6,L132='[1]Tabla Impacto'!$D$6),"Moderado",IF(OR(L132='[1]Tabla Impacto'!$C$7,L132='[1]Tabla Impacto'!$D$7),"Mayor",IF(OR(L132='[1]Tabla Impacto'!$C$8,L132='[1]Tabla Impacto'!$D$8),"Catastrófico","")))))</f>
        <v>Catastrófico</v>
      </c>
      <c r="O132" s="224">
        <f t="shared" si="34"/>
        <v>1</v>
      </c>
      <c r="P132" s="227" t="str">
        <f t="shared" si="3"/>
        <v>Extremo</v>
      </c>
      <c r="Q132" s="354">
        <v>3</v>
      </c>
      <c r="R132" s="348" t="s">
        <v>1287</v>
      </c>
      <c r="S132" s="295" t="str">
        <f t="shared" si="4"/>
        <v>Probabilidad</v>
      </c>
      <c r="T132" s="229" t="s">
        <v>538</v>
      </c>
      <c r="U132" s="229" t="s">
        <v>569</v>
      </c>
      <c r="V132" s="230" t="str">
        <f t="shared" si="29"/>
        <v>40%</v>
      </c>
      <c r="W132" s="229" t="s">
        <v>540</v>
      </c>
      <c r="X132" s="229" t="s">
        <v>761</v>
      </c>
      <c r="Y132" s="229" t="s">
        <v>542</v>
      </c>
      <c r="Z132" s="231">
        <f t="shared" si="6"/>
        <v>0.1512</v>
      </c>
      <c r="AA132" s="232" t="str">
        <f t="shared" si="7"/>
        <v>Muy Baja</v>
      </c>
      <c r="AB132" s="230">
        <f t="shared" si="30"/>
        <v>0.1512</v>
      </c>
      <c r="AC132" s="232" t="str">
        <f t="shared" si="31"/>
        <v>Catastrófico</v>
      </c>
      <c r="AD132" s="230">
        <f t="shared" si="32"/>
        <v>1</v>
      </c>
      <c r="AE132" s="233" t="str">
        <f t="shared" si="33"/>
        <v>Extremo</v>
      </c>
      <c r="AF132" s="229" t="s">
        <v>543</v>
      </c>
      <c r="AG132" s="347" t="s">
        <v>1288</v>
      </c>
      <c r="AH132" s="351" t="s">
        <v>1289</v>
      </c>
      <c r="AI132" s="352"/>
      <c r="AJ132" s="234">
        <v>44426</v>
      </c>
      <c r="AK132" s="348" t="s">
        <v>1290</v>
      </c>
      <c r="AL132" s="301" t="s">
        <v>1290</v>
      </c>
      <c r="AM132" s="222"/>
      <c r="AN132" s="222" t="s">
        <v>549</v>
      </c>
      <c r="AO132" s="433" t="s">
        <v>1291</v>
      </c>
      <c r="AP132" s="210"/>
      <c r="AQ132" s="210"/>
      <c r="AR132" s="210"/>
      <c r="AS132" s="210"/>
      <c r="AT132" s="210"/>
      <c r="AU132" s="210"/>
      <c r="AV132" s="210"/>
      <c r="AW132" s="210"/>
      <c r="AX132" s="210"/>
      <c r="AY132" s="210"/>
      <c r="AZ132" s="210"/>
      <c r="BA132" s="210"/>
      <c r="BB132" s="210"/>
      <c r="BC132" s="210"/>
      <c r="BD132" s="210"/>
      <c r="BE132" s="210"/>
      <c r="BF132" s="210"/>
      <c r="BG132" s="210"/>
      <c r="BH132" s="210"/>
      <c r="BI132" s="210"/>
      <c r="BJ132" s="210"/>
      <c r="BK132" s="210"/>
      <c r="BL132" s="210"/>
    </row>
    <row r="133" spans="1:64" ht="98.25" customHeight="1">
      <c r="A133" s="550"/>
      <c r="B133" s="550"/>
      <c r="C133" s="550"/>
      <c r="D133" s="550"/>
      <c r="E133" s="550"/>
      <c r="F133" s="550"/>
      <c r="G133" s="550"/>
      <c r="H133" s="366" t="s">
        <v>716</v>
      </c>
      <c r="I133" s="439">
        <v>120</v>
      </c>
      <c r="J133" s="223" t="str">
        <f t="shared" si="21"/>
        <v>Media</v>
      </c>
      <c r="K133" s="224">
        <v>0.151</v>
      </c>
      <c r="L133" s="366" t="s">
        <v>805</v>
      </c>
      <c r="M133" s="550"/>
      <c r="N133" s="226" t="str">
        <f>IF(OR(L133='[1]Tabla Impacto'!$C$4,L133='[1]Tabla Impacto'!$D$4),"Leve",IF(OR(L133='[1]Tabla Impacto'!$C$5,L133='[1]Tabla Impacto'!$D$5),"Menor",IF(OR(L133='[1]Tabla Impacto'!$C$6,L133='[1]Tabla Impacto'!$D$6),"Moderado",IF(OR(L133='[1]Tabla Impacto'!$C$7,L133='[1]Tabla Impacto'!$D$7),"Mayor",IF(OR(L133='[1]Tabla Impacto'!$C$8,L133='[1]Tabla Impacto'!$D$8),"Catastrófico","")))))</f>
        <v>Catastrófico</v>
      </c>
      <c r="O133" s="224">
        <f t="shared" si="34"/>
        <v>1</v>
      </c>
      <c r="P133" s="227" t="str">
        <f t="shared" si="3"/>
        <v>Extremo</v>
      </c>
      <c r="Q133" s="354">
        <v>4</v>
      </c>
      <c r="R133" s="348" t="s">
        <v>1292</v>
      </c>
      <c r="S133" s="295" t="str">
        <f t="shared" si="4"/>
        <v>Impacto</v>
      </c>
      <c r="T133" s="229" t="s">
        <v>885</v>
      </c>
      <c r="U133" s="229" t="s">
        <v>569</v>
      </c>
      <c r="V133" s="230" t="str">
        <f t="shared" si="29"/>
        <v>25%</v>
      </c>
      <c r="W133" s="229" t="s">
        <v>540</v>
      </c>
      <c r="X133" s="229" t="s">
        <v>541</v>
      </c>
      <c r="Y133" s="229" t="s">
        <v>542</v>
      </c>
      <c r="Z133" s="231">
        <f t="shared" si="6"/>
        <v>0.151</v>
      </c>
      <c r="AA133" s="232" t="str">
        <f t="shared" si="7"/>
        <v>Muy Baja</v>
      </c>
      <c r="AB133" s="230">
        <f t="shared" si="30"/>
        <v>0.151</v>
      </c>
      <c r="AC133" s="232" t="str">
        <f t="shared" si="31"/>
        <v>Mayor</v>
      </c>
      <c r="AD133" s="230">
        <f t="shared" si="32"/>
        <v>0.75</v>
      </c>
      <c r="AE133" s="233" t="str">
        <f t="shared" si="33"/>
        <v>Alto</v>
      </c>
      <c r="AF133" s="229" t="s">
        <v>543</v>
      </c>
      <c r="AG133" s="347" t="s">
        <v>1293</v>
      </c>
      <c r="AH133" s="351" t="s">
        <v>1259</v>
      </c>
      <c r="AI133" s="352"/>
      <c r="AJ133" s="234">
        <v>44426</v>
      </c>
      <c r="AK133" s="348" t="s">
        <v>1294</v>
      </c>
      <c r="AL133" s="301" t="s">
        <v>1295</v>
      </c>
      <c r="AM133" s="222"/>
      <c r="AN133" s="222" t="s">
        <v>549</v>
      </c>
      <c r="AO133" s="433" t="s">
        <v>1296</v>
      </c>
      <c r="AP133" s="210"/>
      <c r="AQ133" s="210"/>
      <c r="AR133" s="210"/>
      <c r="AS133" s="210"/>
      <c r="AT133" s="210"/>
      <c r="AU133" s="210"/>
      <c r="AV133" s="210"/>
      <c r="AW133" s="210"/>
      <c r="AX133" s="210"/>
      <c r="AY133" s="210"/>
      <c r="AZ133" s="210"/>
      <c r="BA133" s="210"/>
      <c r="BB133" s="210"/>
      <c r="BC133" s="210"/>
      <c r="BD133" s="210"/>
      <c r="BE133" s="210"/>
      <c r="BF133" s="210"/>
      <c r="BG133" s="210"/>
      <c r="BH133" s="210"/>
      <c r="BI133" s="210"/>
      <c r="BJ133" s="210"/>
      <c r="BK133" s="210"/>
      <c r="BL133" s="210"/>
    </row>
    <row r="134" spans="1:64" ht="151.5" customHeight="1">
      <c r="A134" s="548">
        <v>70</v>
      </c>
      <c r="B134" s="554" t="s">
        <v>1262</v>
      </c>
      <c r="C134" s="554" t="s">
        <v>1231</v>
      </c>
      <c r="D134" s="578" t="s">
        <v>551</v>
      </c>
      <c r="E134" s="570" t="s">
        <v>1297</v>
      </c>
      <c r="F134" s="578" t="s">
        <v>1298</v>
      </c>
      <c r="G134" s="569" t="s">
        <v>1299</v>
      </c>
      <c r="H134" s="366" t="s">
        <v>872</v>
      </c>
      <c r="I134" s="222">
        <v>52</v>
      </c>
      <c r="J134" s="223" t="str">
        <f t="shared" si="21"/>
        <v>Media</v>
      </c>
      <c r="K134" s="224">
        <f t="shared" ref="K134:K138" si="35">IF(J134="","",IF(J134="Muy Baja",0.2,IF(J134="Baja",0.4,IF(J134="Media",0.6,IF(J134="Alta",0.8,IF(J134="Muy Alta",1, ))))))</f>
        <v>0.6</v>
      </c>
      <c r="L134" s="366" t="s">
        <v>584</v>
      </c>
      <c r="M134" s="571" t="str">
        <f>IF(NOT(ISERROR(MATCH(L134,'[1]Tabla Impacto'!$B$221:$B$223,0))),'[1]Tabla Impacto'!$F$223&amp;"Por favor no seleccionar los criterios de impacto(Afectación Económica o presupuestal y Pérdida Reputacional)",L134)</f>
        <v>El riesgo afecta la imagen de la entidad con algunos usuarios de relevancia frente al logro de los objetivos</v>
      </c>
      <c r="N134" s="226" t="str">
        <f>IF(OR(L134='[1]Tabla Impacto'!$C$4,L134='[1]Tabla Impacto'!$D$4),"Leve",IF(OR(L134='[1]Tabla Impacto'!$C$5,L134='[1]Tabla Impacto'!$D$5),"Menor",IF(OR(L134='[1]Tabla Impacto'!$C$6,L134='[1]Tabla Impacto'!$D$6),"Moderado",IF(OR(L134='[1]Tabla Impacto'!$C$7,L134='[1]Tabla Impacto'!$D$7),"Mayor",IF(OR(L134='[1]Tabla Impacto'!$C$8,L134='[1]Tabla Impacto'!$D$8),"Catastrófico","")))))</f>
        <v>Moderado</v>
      </c>
      <c r="O134" s="224">
        <f t="shared" si="34"/>
        <v>0.6</v>
      </c>
      <c r="P134" s="227" t="str">
        <f t="shared" si="3"/>
        <v>Moderado</v>
      </c>
      <c r="Q134" s="256">
        <v>1</v>
      </c>
      <c r="R134" s="344" t="s">
        <v>1300</v>
      </c>
      <c r="S134" s="295" t="str">
        <f t="shared" si="4"/>
        <v>Probabilidad</v>
      </c>
      <c r="T134" s="229" t="s">
        <v>538</v>
      </c>
      <c r="U134" s="229" t="s">
        <v>569</v>
      </c>
      <c r="V134" s="230" t="str">
        <f t="shared" si="29"/>
        <v>40%</v>
      </c>
      <c r="W134" s="229" t="s">
        <v>540</v>
      </c>
      <c r="X134" s="229" t="s">
        <v>541</v>
      </c>
      <c r="Y134" s="229" t="s">
        <v>542</v>
      </c>
      <c r="Z134" s="231">
        <f t="shared" si="6"/>
        <v>0.36</v>
      </c>
      <c r="AA134" s="232" t="str">
        <f t="shared" si="7"/>
        <v>Baja</v>
      </c>
      <c r="AB134" s="230">
        <f t="shared" si="30"/>
        <v>0.36</v>
      </c>
      <c r="AC134" s="232" t="str">
        <f t="shared" si="31"/>
        <v>Moderado</v>
      </c>
      <c r="AD134" s="230">
        <f t="shared" si="32"/>
        <v>0.6</v>
      </c>
      <c r="AE134" s="233" t="str">
        <f t="shared" si="33"/>
        <v>Moderado</v>
      </c>
      <c r="AF134" s="229" t="s">
        <v>543</v>
      </c>
      <c r="AG134" s="220" t="s">
        <v>1301</v>
      </c>
      <c r="AH134" s="345" t="s">
        <v>1302</v>
      </c>
      <c r="AI134" s="344"/>
      <c r="AJ134" s="234">
        <v>44426</v>
      </c>
      <c r="AK134" s="344" t="s">
        <v>1303</v>
      </c>
      <c r="AL134" s="301" t="s">
        <v>1304</v>
      </c>
      <c r="AM134" s="222"/>
      <c r="AN134" s="222" t="s">
        <v>549</v>
      </c>
      <c r="AO134" s="433" t="s">
        <v>1305</v>
      </c>
      <c r="AP134" s="210"/>
      <c r="AQ134" s="210"/>
      <c r="AR134" s="210"/>
      <c r="AS134" s="210"/>
      <c r="AT134" s="210"/>
      <c r="AU134" s="210"/>
      <c r="AV134" s="210"/>
      <c r="AW134" s="210"/>
      <c r="AX134" s="210"/>
      <c r="AY134" s="210"/>
      <c r="AZ134" s="210"/>
      <c r="BA134" s="210"/>
      <c r="BB134" s="210"/>
      <c r="BC134" s="210"/>
      <c r="BD134" s="210"/>
      <c r="BE134" s="210"/>
      <c r="BF134" s="210"/>
      <c r="BG134" s="210"/>
      <c r="BH134" s="210"/>
      <c r="BI134" s="210"/>
      <c r="BJ134" s="210"/>
      <c r="BK134" s="210"/>
      <c r="BL134" s="210"/>
    </row>
    <row r="135" spans="1:64" ht="174.75" customHeight="1">
      <c r="A135" s="549"/>
      <c r="B135" s="549"/>
      <c r="C135" s="549"/>
      <c r="D135" s="549"/>
      <c r="E135" s="549"/>
      <c r="F135" s="549"/>
      <c r="G135" s="549"/>
      <c r="H135" s="366" t="s">
        <v>535</v>
      </c>
      <c r="I135" s="222">
        <v>52</v>
      </c>
      <c r="J135" s="223" t="str">
        <f t="shared" si="21"/>
        <v>Media</v>
      </c>
      <c r="K135" s="224">
        <f t="shared" si="35"/>
        <v>0.6</v>
      </c>
      <c r="L135" s="366" t="s">
        <v>584</v>
      </c>
      <c r="M135" s="549"/>
      <c r="N135" s="226" t="str">
        <f>IF(OR(L135='[1]Tabla Impacto'!$C$4,L135='[1]Tabla Impacto'!$D$4),"Leve",IF(OR(L135='[1]Tabla Impacto'!$C$5,L135='[1]Tabla Impacto'!$D$5),"Menor",IF(OR(L135='[1]Tabla Impacto'!$C$6,L135='[1]Tabla Impacto'!$D$6),"Moderado",IF(OR(L135='[1]Tabla Impacto'!$C$7,L135='[1]Tabla Impacto'!$D$7),"Mayor",IF(OR(L135='[1]Tabla Impacto'!$C$8,L135='[1]Tabla Impacto'!$D$8),"Catastrófico","")))))</f>
        <v>Moderado</v>
      </c>
      <c r="O135" s="224">
        <f t="shared" si="34"/>
        <v>0.6</v>
      </c>
      <c r="P135" s="227" t="str">
        <f t="shared" si="3"/>
        <v>Moderado</v>
      </c>
      <c r="Q135" s="354">
        <v>2</v>
      </c>
      <c r="R135" s="348" t="s">
        <v>1306</v>
      </c>
      <c r="S135" s="295" t="str">
        <f t="shared" si="4"/>
        <v>Probabilidad</v>
      </c>
      <c r="T135" s="229" t="s">
        <v>538</v>
      </c>
      <c r="U135" s="229" t="s">
        <v>569</v>
      </c>
      <c r="V135" s="230" t="str">
        <f t="shared" si="29"/>
        <v>40%</v>
      </c>
      <c r="W135" s="229" t="s">
        <v>540</v>
      </c>
      <c r="X135" s="229" t="s">
        <v>541</v>
      </c>
      <c r="Y135" s="229" t="s">
        <v>542</v>
      </c>
      <c r="Z135" s="231">
        <f t="shared" si="6"/>
        <v>0.36</v>
      </c>
      <c r="AA135" s="232" t="str">
        <f t="shared" si="7"/>
        <v>Baja</v>
      </c>
      <c r="AB135" s="230">
        <f t="shared" si="30"/>
        <v>0.36</v>
      </c>
      <c r="AC135" s="232" t="str">
        <f t="shared" si="31"/>
        <v>Moderado</v>
      </c>
      <c r="AD135" s="230">
        <f t="shared" si="32"/>
        <v>0.6</v>
      </c>
      <c r="AE135" s="233" t="str">
        <f t="shared" si="33"/>
        <v>Moderado</v>
      </c>
      <c r="AF135" s="229" t="s">
        <v>543</v>
      </c>
      <c r="AG135" s="347" t="s">
        <v>1307</v>
      </c>
      <c r="AH135" s="351" t="s">
        <v>1308</v>
      </c>
      <c r="AI135" s="344"/>
      <c r="AJ135" s="234">
        <v>44426</v>
      </c>
      <c r="AK135" s="348" t="s">
        <v>1309</v>
      </c>
      <c r="AL135" s="301" t="s">
        <v>1310</v>
      </c>
      <c r="AM135" s="222"/>
      <c r="AN135" s="222" t="s">
        <v>549</v>
      </c>
      <c r="AO135" s="433" t="s">
        <v>1311</v>
      </c>
      <c r="AP135" s="210"/>
      <c r="AQ135" s="210"/>
      <c r="AR135" s="210"/>
      <c r="AS135" s="210"/>
      <c r="AT135" s="210"/>
      <c r="AU135" s="210"/>
      <c r="AV135" s="210"/>
      <c r="AW135" s="210"/>
      <c r="AX135" s="210"/>
      <c r="AY135" s="210"/>
      <c r="AZ135" s="210"/>
      <c r="BA135" s="210"/>
      <c r="BB135" s="210"/>
      <c r="BC135" s="210"/>
      <c r="BD135" s="210"/>
      <c r="BE135" s="210"/>
      <c r="BF135" s="210"/>
      <c r="BG135" s="210"/>
      <c r="BH135" s="210"/>
      <c r="BI135" s="210"/>
      <c r="BJ135" s="210"/>
      <c r="BK135" s="210"/>
      <c r="BL135" s="210"/>
    </row>
    <row r="136" spans="1:64" ht="141.75" customHeight="1">
      <c r="A136" s="549"/>
      <c r="B136" s="549"/>
      <c r="C136" s="549"/>
      <c r="D136" s="549"/>
      <c r="E136" s="549"/>
      <c r="F136" s="549"/>
      <c r="G136" s="549"/>
      <c r="H136" s="366" t="s">
        <v>535</v>
      </c>
      <c r="I136" s="222">
        <v>52</v>
      </c>
      <c r="J136" s="223" t="str">
        <f t="shared" si="21"/>
        <v>Media</v>
      </c>
      <c r="K136" s="224">
        <f t="shared" si="35"/>
        <v>0.6</v>
      </c>
      <c r="L136" s="366" t="s">
        <v>584</v>
      </c>
      <c r="M136" s="549"/>
      <c r="N136" s="226" t="str">
        <f>IF(OR(L136='[1]Tabla Impacto'!$C$4,L136='[1]Tabla Impacto'!$D$4),"Leve",IF(OR(L136='[1]Tabla Impacto'!$C$5,L136='[1]Tabla Impacto'!$D$5),"Menor",IF(OR(L136='[1]Tabla Impacto'!$C$6,L136='[1]Tabla Impacto'!$D$6),"Moderado",IF(OR(L136='[1]Tabla Impacto'!$C$7,L136='[1]Tabla Impacto'!$D$7),"Mayor",IF(OR(L136='[1]Tabla Impacto'!$C$8,L136='[1]Tabla Impacto'!$D$8),"Catastrófico","")))))</f>
        <v>Moderado</v>
      </c>
      <c r="O136" s="224">
        <f t="shared" si="34"/>
        <v>0.6</v>
      </c>
      <c r="P136" s="227" t="str">
        <f t="shared" si="3"/>
        <v>Moderado</v>
      </c>
      <c r="Q136" s="354">
        <v>3</v>
      </c>
      <c r="R136" s="348" t="s">
        <v>1312</v>
      </c>
      <c r="S136" s="295" t="str">
        <f t="shared" si="4"/>
        <v>Probabilidad</v>
      </c>
      <c r="T136" s="229" t="s">
        <v>538</v>
      </c>
      <c r="U136" s="229" t="s">
        <v>569</v>
      </c>
      <c r="V136" s="230" t="str">
        <f t="shared" si="29"/>
        <v>40%</v>
      </c>
      <c r="W136" s="229" t="s">
        <v>540</v>
      </c>
      <c r="X136" s="229" t="s">
        <v>541</v>
      </c>
      <c r="Y136" s="229" t="s">
        <v>542</v>
      </c>
      <c r="Z136" s="231">
        <f t="shared" si="6"/>
        <v>0.36</v>
      </c>
      <c r="AA136" s="232" t="str">
        <f t="shared" si="7"/>
        <v>Baja</v>
      </c>
      <c r="AB136" s="230">
        <f t="shared" si="30"/>
        <v>0.36</v>
      </c>
      <c r="AC136" s="232" t="str">
        <f t="shared" si="31"/>
        <v>Moderado</v>
      </c>
      <c r="AD136" s="230">
        <f t="shared" si="32"/>
        <v>0.6</v>
      </c>
      <c r="AE136" s="233" t="str">
        <f t="shared" si="33"/>
        <v>Moderado</v>
      </c>
      <c r="AF136" s="229" t="s">
        <v>543</v>
      </c>
      <c r="AG136" s="347" t="s">
        <v>1313</v>
      </c>
      <c r="AH136" s="351" t="s">
        <v>1259</v>
      </c>
      <c r="AI136" s="344"/>
      <c r="AJ136" s="234">
        <v>44426</v>
      </c>
      <c r="AK136" s="348" t="s">
        <v>1314</v>
      </c>
      <c r="AL136" s="301" t="s">
        <v>1315</v>
      </c>
      <c r="AM136" s="222"/>
      <c r="AN136" s="222" t="s">
        <v>549</v>
      </c>
      <c r="AO136" s="433" t="s">
        <v>1316</v>
      </c>
      <c r="AP136" s="210"/>
      <c r="AQ136" s="210"/>
      <c r="AR136" s="210"/>
      <c r="AS136" s="210"/>
      <c r="AT136" s="210"/>
      <c r="AU136" s="210"/>
      <c r="AV136" s="210"/>
      <c r="AW136" s="210"/>
      <c r="AX136" s="210"/>
      <c r="AY136" s="210"/>
      <c r="AZ136" s="210"/>
      <c r="BA136" s="210"/>
      <c r="BB136" s="210"/>
      <c r="BC136" s="210"/>
      <c r="BD136" s="210"/>
      <c r="BE136" s="210"/>
      <c r="BF136" s="210"/>
      <c r="BG136" s="210"/>
      <c r="BH136" s="210"/>
      <c r="BI136" s="210"/>
      <c r="BJ136" s="210"/>
      <c r="BK136" s="210"/>
      <c r="BL136" s="210"/>
    </row>
    <row r="137" spans="1:64" ht="134.25" customHeight="1">
      <c r="A137" s="550"/>
      <c r="B137" s="550"/>
      <c r="C137" s="550"/>
      <c r="D137" s="550"/>
      <c r="E137" s="550"/>
      <c r="F137" s="550"/>
      <c r="G137" s="550"/>
      <c r="H137" s="366" t="s">
        <v>535</v>
      </c>
      <c r="I137" s="222">
        <v>52</v>
      </c>
      <c r="J137" s="223" t="str">
        <f t="shared" si="21"/>
        <v>Media</v>
      </c>
      <c r="K137" s="224">
        <f t="shared" si="35"/>
        <v>0.6</v>
      </c>
      <c r="L137" s="366" t="s">
        <v>584</v>
      </c>
      <c r="M137" s="550"/>
      <c r="N137" s="226" t="str">
        <f>IF(OR(L137='[1]Tabla Impacto'!$C$4,L137='[1]Tabla Impacto'!$D$4),"Leve",IF(OR(L137='[1]Tabla Impacto'!$C$5,L137='[1]Tabla Impacto'!$D$5),"Menor",IF(OR(L137='[1]Tabla Impacto'!$C$6,L137='[1]Tabla Impacto'!$D$6),"Moderado",IF(OR(L137='[1]Tabla Impacto'!$C$7,L137='[1]Tabla Impacto'!$D$7),"Mayor",IF(OR(L137='[1]Tabla Impacto'!$C$8,L137='[1]Tabla Impacto'!$D$8),"Catastrófico","")))))</f>
        <v>Moderado</v>
      </c>
      <c r="O137" s="224">
        <f t="shared" si="34"/>
        <v>0.6</v>
      </c>
      <c r="P137" s="227" t="str">
        <f t="shared" si="3"/>
        <v>Moderado</v>
      </c>
      <c r="Q137" s="354">
        <v>4</v>
      </c>
      <c r="R137" s="348" t="s">
        <v>1317</v>
      </c>
      <c r="S137" s="295" t="str">
        <f t="shared" si="4"/>
        <v>Probabilidad</v>
      </c>
      <c r="T137" s="229" t="s">
        <v>538</v>
      </c>
      <c r="U137" s="229" t="s">
        <v>569</v>
      </c>
      <c r="V137" s="230" t="str">
        <f t="shared" si="29"/>
        <v>40%</v>
      </c>
      <c r="W137" s="229" t="s">
        <v>686</v>
      </c>
      <c r="X137" s="229" t="s">
        <v>541</v>
      </c>
      <c r="Y137" s="229" t="s">
        <v>782</v>
      </c>
      <c r="Z137" s="231">
        <f t="shared" si="6"/>
        <v>0.36</v>
      </c>
      <c r="AA137" s="232" t="str">
        <f t="shared" si="7"/>
        <v>Baja</v>
      </c>
      <c r="AB137" s="230">
        <f t="shared" si="30"/>
        <v>0.36</v>
      </c>
      <c r="AC137" s="232" t="str">
        <f t="shared" si="31"/>
        <v>Moderado</v>
      </c>
      <c r="AD137" s="230">
        <f t="shared" si="32"/>
        <v>0.6</v>
      </c>
      <c r="AE137" s="233" t="str">
        <f t="shared" si="33"/>
        <v>Moderado</v>
      </c>
      <c r="AF137" s="229" t="s">
        <v>543</v>
      </c>
      <c r="AG137" s="347" t="s">
        <v>1318</v>
      </c>
      <c r="AH137" s="351" t="s">
        <v>1259</v>
      </c>
      <c r="AI137" s="344"/>
      <c r="AJ137" s="234">
        <v>44426</v>
      </c>
      <c r="AK137" s="348" t="s">
        <v>1319</v>
      </c>
      <c r="AL137" s="301" t="s">
        <v>1320</v>
      </c>
      <c r="AM137" s="222"/>
      <c r="AN137" s="222" t="s">
        <v>549</v>
      </c>
      <c r="AO137" s="433" t="s">
        <v>1269</v>
      </c>
      <c r="AP137" s="210"/>
      <c r="AQ137" s="210"/>
      <c r="AR137" s="210"/>
      <c r="AS137" s="210"/>
      <c r="AT137" s="210"/>
      <c r="AU137" s="210"/>
      <c r="AV137" s="210"/>
      <c r="AW137" s="210"/>
      <c r="AX137" s="210"/>
      <c r="AY137" s="210"/>
      <c r="AZ137" s="210"/>
      <c r="BA137" s="210"/>
      <c r="BB137" s="210"/>
      <c r="BC137" s="210"/>
      <c r="BD137" s="210"/>
      <c r="BE137" s="210"/>
      <c r="BF137" s="210"/>
      <c r="BG137" s="210"/>
      <c r="BH137" s="210"/>
      <c r="BI137" s="210"/>
      <c r="BJ137" s="210"/>
      <c r="BK137" s="210"/>
      <c r="BL137" s="210"/>
    </row>
    <row r="138" spans="1:64" ht="121.5" customHeight="1">
      <c r="A138" s="548">
        <v>71</v>
      </c>
      <c r="B138" s="554" t="s">
        <v>1262</v>
      </c>
      <c r="C138" s="554" t="s">
        <v>1231</v>
      </c>
      <c r="D138" s="578" t="s">
        <v>551</v>
      </c>
      <c r="E138" s="570" t="s">
        <v>1321</v>
      </c>
      <c r="F138" s="578" t="s">
        <v>1322</v>
      </c>
      <c r="G138" s="569" t="s">
        <v>1323</v>
      </c>
      <c r="H138" s="366" t="s">
        <v>716</v>
      </c>
      <c r="I138" s="364">
        <v>12</v>
      </c>
      <c r="J138" s="223" t="str">
        <f t="shared" si="21"/>
        <v>Baja</v>
      </c>
      <c r="K138" s="224">
        <f t="shared" si="35"/>
        <v>0.4</v>
      </c>
      <c r="L138" s="366" t="s">
        <v>805</v>
      </c>
      <c r="M138" s="571" t="str">
        <f>IF(NOT(ISERROR(MATCH(L138,'[1]Tabla Impacto'!$B$221:$B$223,0))),'[1]Tabla Impacto'!$F$223&amp;"Por favor no seleccionar los criterios de impacto(Afectación Económica o presupuestal y Pérdida Reputacional)",L138)</f>
        <v>El riesgo afecta la imagen de la entidad a nivel nacional, con efecto publicitarios sostenible a nivel país</v>
      </c>
      <c r="N138" s="226" t="str">
        <f>IF(OR(L138='[1]Tabla Impacto'!$C$4,L138='[1]Tabla Impacto'!$D$4),"Leve",IF(OR(L138='[1]Tabla Impacto'!$C$5,L138='[1]Tabla Impacto'!$D$5),"Menor",IF(OR(L138='[1]Tabla Impacto'!$C$6,L138='[1]Tabla Impacto'!$D$6),"Moderado",IF(OR(L138='[1]Tabla Impacto'!$C$7,L138='[1]Tabla Impacto'!$D$7),"Mayor",IF(OR(L138='[1]Tabla Impacto'!$C$8,L138='[1]Tabla Impacto'!$D$8),"Catastrófico","")))))</f>
        <v>Catastrófico</v>
      </c>
      <c r="O138" s="224">
        <f t="shared" si="34"/>
        <v>1</v>
      </c>
      <c r="P138" s="227" t="str">
        <f t="shared" si="3"/>
        <v>Extremo</v>
      </c>
      <c r="Q138" s="256">
        <v>1</v>
      </c>
      <c r="R138" s="344" t="s">
        <v>1324</v>
      </c>
      <c r="S138" s="295" t="str">
        <f t="shared" si="4"/>
        <v>Probabilidad</v>
      </c>
      <c r="T138" s="229" t="s">
        <v>538</v>
      </c>
      <c r="U138" s="229" t="s">
        <v>539</v>
      </c>
      <c r="V138" s="230" t="str">
        <f t="shared" si="29"/>
        <v>50%</v>
      </c>
      <c r="W138" s="229" t="s">
        <v>540</v>
      </c>
      <c r="X138" s="229" t="s">
        <v>541</v>
      </c>
      <c r="Y138" s="229" t="s">
        <v>542</v>
      </c>
      <c r="Z138" s="231">
        <f t="shared" si="6"/>
        <v>0.2</v>
      </c>
      <c r="AA138" s="232" t="str">
        <f t="shared" si="7"/>
        <v>Muy Baja</v>
      </c>
      <c r="AB138" s="230">
        <f t="shared" si="30"/>
        <v>0.2</v>
      </c>
      <c r="AC138" s="232" t="str">
        <f t="shared" si="31"/>
        <v>Catastrófico</v>
      </c>
      <c r="AD138" s="230">
        <f t="shared" si="32"/>
        <v>1</v>
      </c>
      <c r="AE138" s="233" t="str">
        <f t="shared" si="33"/>
        <v>Extremo</v>
      </c>
      <c r="AF138" s="229" t="s">
        <v>543</v>
      </c>
      <c r="AG138" s="220" t="s">
        <v>1325</v>
      </c>
      <c r="AH138" s="345" t="s">
        <v>1326</v>
      </c>
      <c r="AI138" s="344"/>
      <c r="AJ138" s="234">
        <v>44426</v>
      </c>
      <c r="AK138" s="344" t="s">
        <v>1327</v>
      </c>
      <c r="AL138" s="301" t="s">
        <v>1328</v>
      </c>
      <c r="AM138" s="222"/>
      <c r="AN138" s="222" t="s">
        <v>549</v>
      </c>
      <c r="AO138" s="433" t="s">
        <v>1329</v>
      </c>
      <c r="AP138" s="210"/>
      <c r="AQ138" s="210"/>
      <c r="AR138" s="210"/>
      <c r="AS138" s="210"/>
      <c r="AT138" s="210"/>
      <c r="AU138" s="210"/>
      <c r="AV138" s="210"/>
      <c r="AW138" s="210"/>
      <c r="AX138" s="210"/>
      <c r="AY138" s="210"/>
      <c r="AZ138" s="210"/>
      <c r="BA138" s="210"/>
      <c r="BB138" s="210"/>
      <c r="BC138" s="210"/>
      <c r="BD138" s="210"/>
      <c r="BE138" s="210"/>
      <c r="BF138" s="210"/>
      <c r="BG138" s="210"/>
      <c r="BH138" s="210"/>
      <c r="BI138" s="210"/>
      <c r="BJ138" s="210"/>
      <c r="BK138" s="210"/>
      <c r="BL138" s="210"/>
    </row>
    <row r="139" spans="1:64" ht="131.25" customHeight="1">
      <c r="A139" s="549"/>
      <c r="B139" s="549"/>
      <c r="C139" s="549"/>
      <c r="D139" s="549"/>
      <c r="E139" s="549"/>
      <c r="F139" s="549"/>
      <c r="G139" s="549"/>
      <c r="H139" s="366" t="s">
        <v>716</v>
      </c>
      <c r="I139" s="364">
        <v>12</v>
      </c>
      <c r="J139" s="223" t="str">
        <f t="shared" si="21"/>
        <v>Baja</v>
      </c>
      <c r="K139" s="224">
        <v>0.2</v>
      </c>
      <c r="L139" s="366" t="s">
        <v>805</v>
      </c>
      <c r="M139" s="549"/>
      <c r="N139" s="226" t="str">
        <f>IF(OR(L139='[1]Tabla Impacto'!$C$4,L139='[1]Tabla Impacto'!$D$4),"Leve",IF(OR(L139='[1]Tabla Impacto'!$C$5,L139='[1]Tabla Impacto'!$D$5),"Menor",IF(OR(L139='[1]Tabla Impacto'!$C$6,L139='[1]Tabla Impacto'!$D$6),"Moderado",IF(OR(L139='[1]Tabla Impacto'!$C$7,L139='[1]Tabla Impacto'!$D$7),"Mayor",IF(OR(L139='[1]Tabla Impacto'!$C$8,L139='[1]Tabla Impacto'!$D$8),"Catastrófico","")))))</f>
        <v>Catastrófico</v>
      </c>
      <c r="O139" s="224">
        <f t="shared" si="34"/>
        <v>1</v>
      </c>
      <c r="P139" s="227" t="str">
        <f t="shared" si="3"/>
        <v>Extremo</v>
      </c>
      <c r="Q139" s="354">
        <v>2</v>
      </c>
      <c r="R139" s="348" t="s">
        <v>1330</v>
      </c>
      <c r="S139" s="295" t="str">
        <f t="shared" si="4"/>
        <v>Probabilidad</v>
      </c>
      <c r="T139" s="229" t="s">
        <v>538</v>
      </c>
      <c r="U139" s="229" t="s">
        <v>539</v>
      </c>
      <c r="V139" s="230" t="str">
        <f t="shared" si="29"/>
        <v>50%</v>
      </c>
      <c r="W139" s="229" t="s">
        <v>540</v>
      </c>
      <c r="X139" s="229" t="s">
        <v>541</v>
      </c>
      <c r="Y139" s="229" t="s">
        <v>542</v>
      </c>
      <c r="Z139" s="231">
        <f t="shared" si="6"/>
        <v>0.1</v>
      </c>
      <c r="AA139" s="232" t="str">
        <f t="shared" si="7"/>
        <v>Muy Baja</v>
      </c>
      <c r="AB139" s="230">
        <f t="shared" si="30"/>
        <v>0.1</v>
      </c>
      <c r="AC139" s="232" t="str">
        <f t="shared" si="31"/>
        <v>Catastrófico</v>
      </c>
      <c r="AD139" s="230">
        <f t="shared" si="32"/>
        <v>1</v>
      </c>
      <c r="AE139" s="233" t="str">
        <f t="shared" si="33"/>
        <v>Extremo</v>
      </c>
      <c r="AF139" s="229" t="s">
        <v>543</v>
      </c>
      <c r="AG139" s="347" t="s">
        <v>1331</v>
      </c>
      <c r="AH139" s="351" t="s">
        <v>1326</v>
      </c>
      <c r="AI139" s="344"/>
      <c r="AJ139" s="234">
        <v>44426</v>
      </c>
      <c r="AK139" s="348" t="s">
        <v>1332</v>
      </c>
      <c r="AL139" s="301" t="s">
        <v>1333</v>
      </c>
      <c r="AM139" s="222"/>
      <c r="AN139" s="222" t="s">
        <v>549</v>
      </c>
      <c r="AO139" s="433" t="s">
        <v>1334</v>
      </c>
      <c r="AP139" s="210"/>
      <c r="AQ139" s="210"/>
      <c r="AR139" s="210"/>
      <c r="AS139" s="210"/>
      <c r="AT139" s="210"/>
      <c r="AU139" s="210"/>
      <c r="AV139" s="210"/>
      <c r="AW139" s="210"/>
      <c r="AX139" s="210"/>
      <c r="AY139" s="210"/>
      <c r="AZ139" s="210"/>
      <c r="BA139" s="210"/>
      <c r="BB139" s="210"/>
      <c r="BC139" s="210"/>
      <c r="BD139" s="210"/>
      <c r="BE139" s="210"/>
      <c r="BF139" s="210"/>
      <c r="BG139" s="210"/>
      <c r="BH139" s="210"/>
      <c r="BI139" s="210"/>
      <c r="BJ139" s="210"/>
      <c r="BK139" s="210"/>
      <c r="BL139" s="210"/>
    </row>
    <row r="140" spans="1:64" ht="183.75" customHeight="1">
      <c r="A140" s="549"/>
      <c r="B140" s="549"/>
      <c r="C140" s="549"/>
      <c r="D140" s="549"/>
      <c r="E140" s="549"/>
      <c r="F140" s="549"/>
      <c r="G140" s="549"/>
      <c r="H140" s="366" t="s">
        <v>716</v>
      </c>
      <c r="I140" s="364">
        <v>12</v>
      </c>
      <c r="J140" s="223" t="str">
        <f t="shared" si="21"/>
        <v>Baja</v>
      </c>
      <c r="K140" s="224">
        <v>0.1</v>
      </c>
      <c r="L140" s="366" t="s">
        <v>805</v>
      </c>
      <c r="M140" s="549"/>
      <c r="N140" s="226" t="str">
        <f>IF(OR(L140='[1]Tabla Impacto'!$C$4,L140='[1]Tabla Impacto'!$D$4),"Leve",IF(OR(L140='[1]Tabla Impacto'!$C$5,L140='[1]Tabla Impacto'!$D$5),"Menor",IF(OR(L140='[1]Tabla Impacto'!$C$6,L140='[1]Tabla Impacto'!$D$6),"Moderado",IF(OR(L140='[1]Tabla Impacto'!$C$7,L140='[1]Tabla Impacto'!$D$7),"Mayor",IF(OR(L140='[1]Tabla Impacto'!$C$8,L140='[1]Tabla Impacto'!$D$8),"Catastrófico","")))))</f>
        <v>Catastrófico</v>
      </c>
      <c r="O140" s="224">
        <f t="shared" si="34"/>
        <v>1</v>
      </c>
      <c r="P140" s="227" t="str">
        <f t="shared" si="3"/>
        <v>Extremo</v>
      </c>
      <c r="Q140" s="354">
        <v>3</v>
      </c>
      <c r="R140" s="348" t="s">
        <v>1335</v>
      </c>
      <c r="S140" s="295" t="str">
        <f t="shared" si="4"/>
        <v>Probabilidad</v>
      </c>
      <c r="T140" s="229" t="s">
        <v>576</v>
      </c>
      <c r="U140" s="229" t="s">
        <v>539</v>
      </c>
      <c r="V140" s="230" t="str">
        <f t="shared" si="29"/>
        <v>40%</v>
      </c>
      <c r="W140" s="229" t="s">
        <v>540</v>
      </c>
      <c r="X140" s="229" t="s">
        <v>541</v>
      </c>
      <c r="Y140" s="229" t="s">
        <v>542</v>
      </c>
      <c r="Z140" s="231">
        <f t="shared" si="6"/>
        <v>0.06</v>
      </c>
      <c r="AA140" s="232" t="str">
        <f t="shared" si="7"/>
        <v>Muy Baja</v>
      </c>
      <c r="AB140" s="230">
        <f t="shared" si="30"/>
        <v>0.06</v>
      </c>
      <c r="AC140" s="232" t="str">
        <f t="shared" si="31"/>
        <v>Catastrófico</v>
      </c>
      <c r="AD140" s="230">
        <f t="shared" si="32"/>
        <v>1</v>
      </c>
      <c r="AE140" s="233" t="str">
        <f t="shared" si="33"/>
        <v>Extremo</v>
      </c>
      <c r="AF140" s="229" t="s">
        <v>543</v>
      </c>
      <c r="AG140" s="347" t="s">
        <v>1336</v>
      </c>
      <c r="AH140" s="351" t="s">
        <v>1326</v>
      </c>
      <c r="AI140" s="344"/>
      <c r="AJ140" s="234">
        <v>44426</v>
      </c>
      <c r="AK140" s="348" t="s">
        <v>1337</v>
      </c>
      <c r="AL140" s="301" t="s">
        <v>1338</v>
      </c>
      <c r="AM140" s="222"/>
      <c r="AN140" s="222" t="s">
        <v>549</v>
      </c>
      <c r="AO140" s="433" t="s">
        <v>1339</v>
      </c>
      <c r="AP140" s="210"/>
      <c r="AQ140" s="210"/>
      <c r="AR140" s="210"/>
      <c r="AS140" s="210"/>
      <c r="AT140" s="210"/>
      <c r="AU140" s="210"/>
      <c r="AV140" s="210"/>
      <c r="AW140" s="210"/>
      <c r="AX140" s="210"/>
      <c r="AY140" s="210"/>
      <c r="AZ140" s="210"/>
      <c r="BA140" s="210"/>
      <c r="BB140" s="210"/>
      <c r="BC140" s="210"/>
      <c r="BD140" s="210"/>
      <c r="BE140" s="210"/>
      <c r="BF140" s="210"/>
      <c r="BG140" s="210"/>
      <c r="BH140" s="210"/>
      <c r="BI140" s="210"/>
      <c r="BJ140" s="210"/>
      <c r="BK140" s="210"/>
      <c r="BL140" s="210"/>
    </row>
    <row r="141" spans="1:64" ht="124.5" customHeight="1">
      <c r="A141" s="549"/>
      <c r="B141" s="549"/>
      <c r="C141" s="549"/>
      <c r="D141" s="549"/>
      <c r="E141" s="549"/>
      <c r="F141" s="549"/>
      <c r="G141" s="549"/>
      <c r="H141" s="366" t="s">
        <v>716</v>
      </c>
      <c r="I141" s="364">
        <v>12</v>
      </c>
      <c r="J141" s="223" t="str">
        <f t="shared" si="21"/>
        <v>Baja</v>
      </c>
      <c r="K141" s="224">
        <v>0.06</v>
      </c>
      <c r="L141" s="366" t="s">
        <v>805</v>
      </c>
      <c r="M141" s="549"/>
      <c r="N141" s="226" t="str">
        <f>IF(OR(L141='[1]Tabla Impacto'!$C$4,L141='[1]Tabla Impacto'!$D$4),"Leve",IF(OR(L141='[1]Tabla Impacto'!$C$5,L141='[1]Tabla Impacto'!$D$5),"Menor",IF(OR(L141='[1]Tabla Impacto'!$C$6,L141='[1]Tabla Impacto'!$D$6),"Moderado",IF(OR(L141='[1]Tabla Impacto'!$C$7,L141='[1]Tabla Impacto'!$D$7),"Mayor",IF(OR(L141='[1]Tabla Impacto'!$C$8,L141='[1]Tabla Impacto'!$D$8),"Catastrófico","")))))</f>
        <v>Catastrófico</v>
      </c>
      <c r="O141" s="224">
        <f t="shared" si="34"/>
        <v>1</v>
      </c>
      <c r="P141" s="227" t="str">
        <f t="shared" si="3"/>
        <v>Extremo</v>
      </c>
      <c r="Q141" s="354">
        <v>4</v>
      </c>
      <c r="R141" s="348" t="s">
        <v>1340</v>
      </c>
      <c r="S141" s="295" t="str">
        <f t="shared" si="4"/>
        <v>Probabilidad</v>
      </c>
      <c r="T141" s="229" t="s">
        <v>576</v>
      </c>
      <c r="U141" s="229" t="s">
        <v>539</v>
      </c>
      <c r="V141" s="230" t="str">
        <f t="shared" si="29"/>
        <v>40%</v>
      </c>
      <c r="W141" s="229" t="s">
        <v>686</v>
      </c>
      <c r="X141" s="229" t="s">
        <v>541</v>
      </c>
      <c r="Y141" s="229" t="s">
        <v>542</v>
      </c>
      <c r="Z141" s="231">
        <f t="shared" si="6"/>
        <v>3.5999999999999997E-2</v>
      </c>
      <c r="AA141" s="232" t="str">
        <f t="shared" si="7"/>
        <v>Muy Baja</v>
      </c>
      <c r="AB141" s="230">
        <f t="shared" si="30"/>
        <v>3.5999999999999997E-2</v>
      </c>
      <c r="AC141" s="232" t="str">
        <f t="shared" si="31"/>
        <v>Catastrófico</v>
      </c>
      <c r="AD141" s="230">
        <f t="shared" si="32"/>
        <v>1</v>
      </c>
      <c r="AE141" s="233" t="str">
        <f t="shared" si="33"/>
        <v>Extremo</v>
      </c>
      <c r="AF141" s="229" t="s">
        <v>543</v>
      </c>
      <c r="AG141" s="347" t="s">
        <v>1341</v>
      </c>
      <c r="AH141" s="351" t="s">
        <v>1259</v>
      </c>
      <c r="AI141" s="344"/>
      <c r="AJ141" s="234">
        <v>44426</v>
      </c>
      <c r="AK141" s="348" t="s">
        <v>1342</v>
      </c>
      <c r="AL141" s="301" t="s">
        <v>1343</v>
      </c>
      <c r="AM141" s="222"/>
      <c r="AN141" s="222" t="s">
        <v>549</v>
      </c>
      <c r="AO141" s="433" t="s">
        <v>1344</v>
      </c>
      <c r="AP141" s="210"/>
      <c r="AQ141" s="210"/>
      <c r="AR141" s="210"/>
      <c r="AS141" s="210"/>
      <c r="AT141" s="210"/>
      <c r="AU141" s="210"/>
      <c r="AV141" s="210"/>
      <c r="AW141" s="210"/>
      <c r="AX141" s="210"/>
      <c r="AY141" s="210"/>
      <c r="AZ141" s="210"/>
      <c r="BA141" s="210"/>
      <c r="BB141" s="210"/>
      <c r="BC141" s="210"/>
      <c r="BD141" s="210"/>
      <c r="BE141" s="210"/>
      <c r="BF141" s="210"/>
      <c r="BG141" s="210"/>
      <c r="BH141" s="210"/>
      <c r="BI141" s="210"/>
      <c r="BJ141" s="210"/>
      <c r="BK141" s="210"/>
      <c r="BL141" s="210"/>
    </row>
    <row r="142" spans="1:64" ht="129" customHeight="1">
      <c r="A142" s="550"/>
      <c r="B142" s="550"/>
      <c r="C142" s="550"/>
      <c r="D142" s="550"/>
      <c r="E142" s="550"/>
      <c r="F142" s="550"/>
      <c r="G142" s="550"/>
      <c r="H142" s="366" t="s">
        <v>716</v>
      </c>
      <c r="I142" s="364">
        <v>12</v>
      </c>
      <c r="J142" s="223" t="str">
        <f t="shared" si="21"/>
        <v>Baja</v>
      </c>
      <c r="K142" s="224">
        <v>3.5999999999999997E-2</v>
      </c>
      <c r="L142" s="366" t="s">
        <v>805</v>
      </c>
      <c r="M142" s="550"/>
      <c r="N142" s="226" t="str">
        <f>IF(OR(L142='[1]Tabla Impacto'!$C$4,L142='[1]Tabla Impacto'!$D$4),"Leve",IF(OR(L142='[1]Tabla Impacto'!$C$5,L142='[1]Tabla Impacto'!$D$5),"Menor",IF(OR(L142='[1]Tabla Impacto'!$C$6,L142='[1]Tabla Impacto'!$D$6),"Moderado",IF(OR(L142='[1]Tabla Impacto'!$C$7,L142='[1]Tabla Impacto'!$D$7),"Mayor",IF(OR(L142='[1]Tabla Impacto'!$C$8,L142='[1]Tabla Impacto'!$D$8),"Catastrófico","")))))</f>
        <v>Catastrófico</v>
      </c>
      <c r="O142" s="224">
        <f t="shared" si="34"/>
        <v>1</v>
      </c>
      <c r="P142" s="227" t="str">
        <f t="shared" si="3"/>
        <v>Extremo</v>
      </c>
      <c r="Q142" s="354">
        <v>5</v>
      </c>
      <c r="R142" s="348" t="s">
        <v>1345</v>
      </c>
      <c r="S142" s="295" t="str">
        <f t="shared" si="4"/>
        <v>Impacto</v>
      </c>
      <c r="T142" s="229" t="s">
        <v>885</v>
      </c>
      <c r="U142" s="229" t="s">
        <v>569</v>
      </c>
      <c r="V142" s="230" t="str">
        <f t="shared" si="29"/>
        <v>25%</v>
      </c>
      <c r="W142" s="229" t="s">
        <v>540</v>
      </c>
      <c r="X142" s="229" t="s">
        <v>541</v>
      </c>
      <c r="Y142" s="229" t="s">
        <v>542</v>
      </c>
      <c r="Z142" s="231">
        <f t="shared" si="6"/>
        <v>3.5999999999999997E-2</v>
      </c>
      <c r="AA142" s="232" t="str">
        <f t="shared" si="7"/>
        <v>Muy Baja</v>
      </c>
      <c r="AB142" s="230">
        <f t="shared" si="30"/>
        <v>3.5999999999999997E-2</v>
      </c>
      <c r="AC142" s="232" t="str">
        <f t="shared" si="31"/>
        <v>Mayor</v>
      </c>
      <c r="AD142" s="230">
        <f t="shared" si="32"/>
        <v>0.75</v>
      </c>
      <c r="AE142" s="233" t="str">
        <f t="shared" si="33"/>
        <v>Alto</v>
      </c>
      <c r="AF142" s="229" t="s">
        <v>543</v>
      </c>
      <c r="AG142" s="347" t="s">
        <v>1346</v>
      </c>
      <c r="AH142" s="351" t="s">
        <v>1326</v>
      </c>
      <c r="AI142" s="344"/>
      <c r="AJ142" s="234">
        <v>44426</v>
      </c>
      <c r="AK142" s="348" t="s">
        <v>1347</v>
      </c>
      <c r="AL142" s="301" t="s">
        <v>1348</v>
      </c>
      <c r="AM142" s="222"/>
      <c r="AN142" s="222" t="s">
        <v>549</v>
      </c>
      <c r="AO142" s="433" t="s">
        <v>1349</v>
      </c>
      <c r="AP142" s="210"/>
      <c r="AQ142" s="210"/>
      <c r="AR142" s="210"/>
      <c r="AS142" s="210"/>
      <c r="AT142" s="210"/>
      <c r="AU142" s="210"/>
      <c r="AV142" s="210"/>
      <c r="AW142" s="210"/>
      <c r="AX142" s="210"/>
      <c r="AY142" s="210"/>
      <c r="AZ142" s="210"/>
      <c r="BA142" s="210"/>
      <c r="BB142" s="210"/>
      <c r="BC142" s="210"/>
      <c r="BD142" s="210"/>
      <c r="BE142" s="210"/>
      <c r="BF142" s="210"/>
      <c r="BG142" s="210"/>
      <c r="BH142" s="210"/>
      <c r="BI142" s="210"/>
      <c r="BJ142" s="210"/>
      <c r="BK142" s="210"/>
      <c r="BL142" s="210"/>
    </row>
    <row r="143" spans="1:64" ht="125.25" customHeight="1">
      <c r="A143" s="548">
        <v>72</v>
      </c>
      <c r="B143" s="554" t="s">
        <v>1262</v>
      </c>
      <c r="C143" s="554" t="s">
        <v>1231</v>
      </c>
      <c r="D143" s="578" t="s">
        <v>551</v>
      </c>
      <c r="E143" s="570" t="s">
        <v>1350</v>
      </c>
      <c r="F143" s="578" t="s">
        <v>1351</v>
      </c>
      <c r="G143" s="578" t="s">
        <v>1352</v>
      </c>
      <c r="H143" s="366" t="s">
        <v>716</v>
      </c>
      <c r="I143" s="222">
        <v>2</v>
      </c>
      <c r="J143" s="223" t="str">
        <f t="shared" si="21"/>
        <v>Muy Baja</v>
      </c>
      <c r="K143" s="224">
        <f t="shared" ref="K143:K148" si="36">IF(J143="","",IF(J143="Muy Baja",0.2,IF(J143="Baja",0.4,IF(J143="Media",0.6,IF(J143="Alta",0.8,IF(J143="Muy Alta",1, ))))))</f>
        <v>0.2</v>
      </c>
      <c r="L143" s="366" t="s">
        <v>805</v>
      </c>
      <c r="M143" s="571" t="str">
        <f>IF(NOT(ISERROR(MATCH(L143,'[1]Tabla Impacto'!$B$221:$B$223,0))),'[1]Tabla Impacto'!$F$223&amp;"Por favor no seleccionar los criterios de impacto(Afectación Económica o presupuestal y Pérdida Reputacional)",L143)</f>
        <v>El riesgo afecta la imagen de la entidad a nivel nacional, con efecto publicitarios sostenible a nivel país</v>
      </c>
      <c r="N143" s="226" t="str">
        <f>IF(OR(L143='[1]Tabla Impacto'!$C$4,L143='[1]Tabla Impacto'!$D$4),"Leve",IF(OR(L143='[1]Tabla Impacto'!$C$5,L143='[1]Tabla Impacto'!$D$5),"Menor",IF(OR(L143='[1]Tabla Impacto'!$C$6,L143='[1]Tabla Impacto'!$D$6),"Moderado",IF(OR(L143='[1]Tabla Impacto'!$C$7,L143='[1]Tabla Impacto'!$D$7),"Mayor",IF(OR(L143='[1]Tabla Impacto'!$C$8,L143='[1]Tabla Impacto'!$D$8),"Catastrófico","")))))</f>
        <v>Catastrófico</v>
      </c>
      <c r="O143" s="224">
        <f t="shared" si="34"/>
        <v>1</v>
      </c>
      <c r="P143" s="227" t="str">
        <f t="shared" si="3"/>
        <v>Extremo</v>
      </c>
      <c r="Q143" s="256">
        <v>1</v>
      </c>
      <c r="R143" s="344" t="s">
        <v>1353</v>
      </c>
      <c r="S143" s="295" t="str">
        <f t="shared" si="4"/>
        <v>Probabilidad</v>
      </c>
      <c r="T143" s="229" t="s">
        <v>538</v>
      </c>
      <c r="U143" s="229" t="s">
        <v>569</v>
      </c>
      <c r="V143" s="230" t="str">
        <f t="shared" si="29"/>
        <v>40%</v>
      </c>
      <c r="W143" s="229" t="s">
        <v>540</v>
      </c>
      <c r="X143" s="229" t="s">
        <v>541</v>
      </c>
      <c r="Y143" s="229" t="s">
        <v>542</v>
      </c>
      <c r="Z143" s="231">
        <f t="shared" si="6"/>
        <v>0.12</v>
      </c>
      <c r="AA143" s="232" t="str">
        <f t="shared" si="7"/>
        <v>Muy Baja</v>
      </c>
      <c r="AB143" s="230">
        <f t="shared" si="30"/>
        <v>0.12</v>
      </c>
      <c r="AC143" s="232" t="str">
        <f t="shared" si="31"/>
        <v>Catastrófico</v>
      </c>
      <c r="AD143" s="230">
        <f t="shared" si="32"/>
        <v>1</v>
      </c>
      <c r="AE143" s="233" t="str">
        <f t="shared" si="33"/>
        <v>Extremo</v>
      </c>
      <c r="AF143" s="229" t="s">
        <v>543</v>
      </c>
      <c r="AG143" s="220" t="s">
        <v>1353</v>
      </c>
      <c r="AH143" s="345" t="s">
        <v>1259</v>
      </c>
      <c r="AI143" s="344"/>
      <c r="AJ143" s="234">
        <v>44426</v>
      </c>
      <c r="AK143" s="344" t="s">
        <v>1354</v>
      </c>
      <c r="AL143" s="301" t="s">
        <v>1355</v>
      </c>
      <c r="AM143" s="222"/>
      <c r="AN143" s="222" t="s">
        <v>549</v>
      </c>
      <c r="AO143" s="433" t="s">
        <v>1356</v>
      </c>
      <c r="AP143" s="210"/>
      <c r="AQ143" s="210"/>
      <c r="AR143" s="210"/>
      <c r="AS143" s="210"/>
      <c r="AT143" s="210"/>
      <c r="AU143" s="210"/>
      <c r="AV143" s="210"/>
      <c r="AW143" s="210"/>
      <c r="AX143" s="210"/>
      <c r="AY143" s="210"/>
      <c r="AZ143" s="210"/>
      <c r="BA143" s="210"/>
      <c r="BB143" s="210"/>
      <c r="BC143" s="210"/>
      <c r="BD143" s="210"/>
      <c r="BE143" s="210"/>
      <c r="BF143" s="210"/>
      <c r="BG143" s="210"/>
      <c r="BH143" s="210"/>
      <c r="BI143" s="210"/>
      <c r="BJ143" s="210"/>
      <c r="BK143" s="210"/>
      <c r="BL143" s="210"/>
    </row>
    <row r="144" spans="1:64" ht="117" customHeight="1">
      <c r="A144" s="549"/>
      <c r="B144" s="549"/>
      <c r="C144" s="549"/>
      <c r="D144" s="549"/>
      <c r="E144" s="549"/>
      <c r="F144" s="549"/>
      <c r="G144" s="549"/>
      <c r="H144" s="366" t="s">
        <v>716</v>
      </c>
      <c r="I144" s="222">
        <v>2</v>
      </c>
      <c r="J144" s="223" t="str">
        <f t="shared" si="21"/>
        <v>Muy Baja</v>
      </c>
      <c r="K144" s="224">
        <f t="shared" si="36"/>
        <v>0.2</v>
      </c>
      <c r="L144" s="366" t="s">
        <v>805</v>
      </c>
      <c r="M144" s="549"/>
      <c r="N144" s="226" t="str">
        <f>IF(OR(L144='[1]Tabla Impacto'!$C$4,L144='[1]Tabla Impacto'!$D$4),"Leve",IF(OR(L144='[1]Tabla Impacto'!$C$5,L144='[1]Tabla Impacto'!$D$5),"Menor",IF(OR(L144='[1]Tabla Impacto'!$C$6,L144='[1]Tabla Impacto'!$D$6),"Moderado",IF(OR(L144='[1]Tabla Impacto'!$C$7,L144='[1]Tabla Impacto'!$D$7),"Mayor",IF(OR(L144='[1]Tabla Impacto'!$C$8,L144='[1]Tabla Impacto'!$D$8),"Catastrófico","")))))</f>
        <v>Catastrófico</v>
      </c>
      <c r="O144" s="224">
        <f t="shared" si="34"/>
        <v>1</v>
      </c>
      <c r="P144" s="227" t="str">
        <f t="shared" si="3"/>
        <v>Extremo</v>
      </c>
      <c r="Q144" s="354">
        <v>2</v>
      </c>
      <c r="R144" s="348" t="s">
        <v>1357</v>
      </c>
      <c r="S144" s="295" t="str">
        <f t="shared" si="4"/>
        <v>Probabilidad</v>
      </c>
      <c r="T144" s="229" t="s">
        <v>538</v>
      </c>
      <c r="U144" s="229" t="s">
        <v>569</v>
      </c>
      <c r="V144" s="230" t="str">
        <f t="shared" si="29"/>
        <v>40%</v>
      </c>
      <c r="W144" s="229" t="s">
        <v>540</v>
      </c>
      <c r="X144" s="229" t="s">
        <v>541</v>
      </c>
      <c r="Y144" s="229" t="s">
        <v>542</v>
      </c>
      <c r="Z144" s="231">
        <f t="shared" si="6"/>
        <v>0.12</v>
      </c>
      <c r="AA144" s="232" t="str">
        <f t="shared" si="7"/>
        <v>Muy Baja</v>
      </c>
      <c r="AB144" s="230">
        <f t="shared" si="30"/>
        <v>0.12</v>
      </c>
      <c r="AC144" s="232" t="str">
        <f t="shared" si="31"/>
        <v>Catastrófico</v>
      </c>
      <c r="AD144" s="230">
        <f t="shared" si="32"/>
        <v>1</v>
      </c>
      <c r="AE144" s="233" t="str">
        <f t="shared" si="33"/>
        <v>Extremo</v>
      </c>
      <c r="AF144" s="229" t="s">
        <v>543</v>
      </c>
      <c r="AG144" s="347" t="s">
        <v>1357</v>
      </c>
      <c r="AH144" s="351" t="s">
        <v>1358</v>
      </c>
      <c r="AI144" s="344"/>
      <c r="AJ144" s="234">
        <v>44426</v>
      </c>
      <c r="AK144" s="348" t="s">
        <v>1359</v>
      </c>
      <c r="AL144" s="301" t="s">
        <v>1360</v>
      </c>
      <c r="AM144" s="222"/>
      <c r="AN144" s="222" t="s">
        <v>549</v>
      </c>
      <c r="AO144" s="433" t="s">
        <v>1361</v>
      </c>
      <c r="AP144" s="210"/>
      <c r="AQ144" s="210"/>
      <c r="AR144" s="210"/>
      <c r="AS144" s="210"/>
      <c r="AT144" s="210"/>
      <c r="AU144" s="210"/>
      <c r="AV144" s="210"/>
      <c r="AW144" s="210"/>
      <c r="AX144" s="210"/>
      <c r="AY144" s="210"/>
      <c r="AZ144" s="210"/>
      <c r="BA144" s="210"/>
      <c r="BB144" s="210"/>
      <c r="BC144" s="210"/>
      <c r="BD144" s="210"/>
      <c r="BE144" s="210"/>
      <c r="BF144" s="210"/>
      <c r="BG144" s="210"/>
      <c r="BH144" s="210"/>
      <c r="BI144" s="210"/>
      <c r="BJ144" s="210"/>
      <c r="BK144" s="210"/>
      <c r="BL144" s="210"/>
    </row>
    <row r="145" spans="1:64" ht="135.75" customHeight="1">
      <c r="A145" s="550"/>
      <c r="B145" s="550"/>
      <c r="C145" s="550"/>
      <c r="D145" s="550"/>
      <c r="E145" s="550"/>
      <c r="F145" s="550"/>
      <c r="G145" s="550"/>
      <c r="H145" s="366" t="s">
        <v>716</v>
      </c>
      <c r="I145" s="222">
        <v>2</v>
      </c>
      <c r="J145" s="223" t="str">
        <f t="shared" si="21"/>
        <v>Muy Baja</v>
      </c>
      <c r="K145" s="224">
        <f t="shared" si="36"/>
        <v>0.2</v>
      </c>
      <c r="L145" s="366" t="s">
        <v>805</v>
      </c>
      <c r="M145" s="550"/>
      <c r="N145" s="226" t="str">
        <f>IF(OR(L145='[1]Tabla Impacto'!$C$4,L145='[1]Tabla Impacto'!$D$4),"Leve",IF(OR(L145='[1]Tabla Impacto'!$C$5,L145='[1]Tabla Impacto'!$D$5),"Menor",IF(OR(L145='[1]Tabla Impacto'!$C$6,L145='[1]Tabla Impacto'!$D$6),"Moderado",IF(OR(L145='[1]Tabla Impacto'!$C$7,L145='[1]Tabla Impacto'!$D$7),"Mayor",IF(OR(L145='[1]Tabla Impacto'!$C$8,L145='[1]Tabla Impacto'!$D$8),"Catastrófico","")))))</f>
        <v>Catastrófico</v>
      </c>
      <c r="O145" s="224">
        <f t="shared" si="34"/>
        <v>1</v>
      </c>
      <c r="P145" s="227" t="str">
        <f t="shared" si="3"/>
        <v>Extremo</v>
      </c>
      <c r="Q145" s="354">
        <v>3</v>
      </c>
      <c r="R145" s="348" t="s">
        <v>1362</v>
      </c>
      <c r="S145" s="295" t="str">
        <f t="shared" si="4"/>
        <v>Probabilidad</v>
      </c>
      <c r="T145" s="229" t="s">
        <v>538</v>
      </c>
      <c r="U145" s="229" t="s">
        <v>569</v>
      </c>
      <c r="V145" s="230" t="str">
        <f t="shared" si="29"/>
        <v>40%</v>
      </c>
      <c r="W145" s="229" t="s">
        <v>686</v>
      </c>
      <c r="X145" s="229" t="s">
        <v>541</v>
      </c>
      <c r="Y145" s="229" t="s">
        <v>542</v>
      </c>
      <c r="Z145" s="231">
        <f t="shared" si="6"/>
        <v>0.12</v>
      </c>
      <c r="AA145" s="232" t="str">
        <f t="shared" si="7"/>
        <v>Muy Baja</v>
      </c>
      <c r="AB145" s="230">
        <f t="shared" si="30"/>
        <v>0.12</v>
      </c>
      <c r="AC145" s="232" t="str">
        <f t="shared" si="31"/>
        <v>Catastrófico</v>
      </c>
      <c r="AD145" s="230">
        <f t="shared" si="32"/>
        <v>1</v>
      </c>
      <c r="AE145" s="233" t="str">
        <f t="shared" si="33"/>
        <v>Extremo</v>
      </c>
      <c r="AF145" s="229" t="s">
        <v>543</v>
      </c>
      <c r="AG145" s="347" t="s">
        <v>1362</v>
      </c>
      <c r="AH145" s="351" t="s">
        <v>1259</v>
      </c>
      <c r="AI145" s="344"/>
      <c r="AJ145" s="234">
        <v>44426</v>
      </c>
      <c r="AK145" s="348" t="s">
        <v>1363</v>
      </c>
      <c r="AL145" s="301" t="s">
        <v>1364</v>
      </c>
      <c r="AM145" s="222"/>
      <c r="AN145" s="222" t="s">
        <v>549</v>
      </c>
      <c r="AO145" s="433" t="s">
        <v>1269</v>
      </c>
      <c r="AP145" s="210"/>
      <c r="AQ145" s="210"/>
      <c r="AR145" s="210"/>
      <c r="AS145" s="210"/>
      <c r="AT145" s="210"/>
      <c r="AU145" s="210"/>
      <c r="AV145" s="210"/>
      <c r="AW145" s="210"/>
      <c r="AX145" s="210"/>
      <c r="AY145" s="210"/>
      <c r="AZ145" s="210"/>
      <c r="BA145" s="210"/>
      <c r="BB145" s="210"/>
      <c r="BC145" s="210"/>
      <c r="BD145" s="210"/>
      <c r="BE145" s="210"/>
      <c r="BF145" s="210"/>
      <c r="BG145" s="210"/>
      <c r="BH145" s="210"/>
      <c r="BI145" s="210"/>
      <c r="BJ145" s="210"/>
      <c r="BK145" s="210"/>
      <c r="BL145" s="210"/>
    </row>
    <row r="146" spans="1:64" ht="162.75" customHeight="1">
      <c r="A146" s="548">
        <v>73</v>
      </c>
      <c r="B146" s="554" t="s">
        <v>915</v>
      </c>
      <c r="C146" s="554" t="s">
        <v>1365</v>
      </c>
      <c r="D146" s="578" t="s">
        <v>593</v>
      </c>
      <c r="E146" s="582" t="s">
        <v>1366</v>
      </c>
      <c r="F146" s="578" t="s">
        <v>1367</v>
      </c>
      <c r="G146" s="578" t="s">
        <v>1368</v>
      </c>
      <c r="H146" s="219" t="s">
        <v>535</v>
      </c>
      <c r="I146" s="222">
        <v>6</v>
      </c>
      <c r="J146" s="223" t="str">
        <f t="shared" si="21"/>
        <v>Baja</v>
      </c>
      <c r="K146" s="224">
        <f t="shared" si="36"/>
        <v>0.4</v>
      </c>
      <c r="L146" s="329" t="s">
        <v>584</v>
      </c>
      <c r="M146" s="571" t="str">
        <f>IF(NOT(ISERROR(MATCH(L146,'[1]Tabla Impacto'!$B$221:$B$223,0))),'[1]Tabla Impacto'!$F$223&amp;"Por favor no seleccionar los criterios de impacto(Afectación Económica o presupuestal y Pérdida Reputacional)",L146)</f>
        <v>El riesgo afecta la imagen de la entidad con algunos usuarios de relevancia frente al logro de los objetivos</v>
      </c>
      <c r="N146" s="226" t="str">
        <f>IF(OR(L146='[1]Tabla Impacto'!$C$4,L146='[1]Tabla Impacto'!$D$4),"Leve",IF(OR(L146='[1]Tabla Impacto'!$C$5,L146='[1]Tabla Impacto'!$D$5),"Menor",IF(OR(L146='[1]Tabla Impacto'!$C$6,L146='[1]Tabla Impacto'!$D$6),"Moderado",IF(OR(L146='[1]Tabla Impacto'!$C$7,L146='[1]Tabla Impacto'!$D$7),"Mayor",IF(OR(L146='[1]Tabla Impacto'!$C$8,L146='[1]Tabla Impacto'!$D$8),"Catastrófico","")))))</f>
        <v>Moderado</v>
      </c>
      <c r="O146" s="224">
        <f t="shared" si="34"/>
        <v>0.6</v>
      </c>
      <c r="P146" s="227" t="str">
        <f t="shared" si="3"/>
        <v>Moderado</v>
      </c>
      <c r="Q146" s="222">
        <v>1</v>
      </c>
      <c r="R146" s="328" t="s">
        <v>1369</v>
      </c>
      <c r="S146" s="295" t="str">
        <f t="shared" si="4"/>
        <v>Probabilidad</v>
      </c>
      <c r="T146" s="229" t="s">
        <v>538</v>
      </c>
      <c r="U146" s="229" t="s">
        <v>569</v>
      </c>
      <c r="V146" s="230" t="str">
        <f t="shared" si="29"/>
        <v>40%</v>
      </c>
      <c r="W146" s="229" t="s">
        <v>540</v>
      </c>
      <c r="X146" s="229" t="s">
        <v>541</v>
      </c>
      <c r="Y146" s="229" t="s">
        <v>542</v>
      </c>
      <c r="Z146" s="231">
        <f t="shared" si="6"/>
        <v>0.24</v>
      </c>
      <c r="AA146" s="232" t="str">
        <f t="shared" si="7"/>
        <v>Baja</v>
      </c>
      <c r="AB146" s="230">
        <f t="shared" si="30"/>
        <v>0.24</v>
      </c>
      <c r="AC146" s="232" t="str">
        <f t="shared" si="31"/>
        <v>Moderado</v>
      </c>
      <c r="AD146" s="230">
        <f t="shared" si="32"/>
        <v>0.6</v>
      </c>
      <c r="AE146" s="233" t="str">
        <f t="shared" si="33"/>
        <v>Moderado</v>
      </c>
      <c r="AF146" s="229" t="s">
        <v>543</v>
      </c>
      <c r="AG146" s="440" t="s">
        <v>1370</v>
      </c>
      <c r="AH146" s="219" t="s">
        <v>1371</v>
      </c>
      <c r="AI146" s="300" t="s">
        <v>1372</v>
      </c>
      <c r="AJ146" s="234">
        <v>44426</v>
      </c>
      <c r="AK146" s="391" t="s">
        <v>1373</v>
      </c>
      <c r="AL146" s="409" t="s">
        <v>1374</v>
      </c>
      <c r="AM146" s="222"/>
      <c r="AN146" s="222" t="s">
        <v>549</v>
      </c>
      <c r="AO146" s="235" t="s">
        <v>1375</v>
      </c>
      <c r="AP146" s="210"/>
      <c r="AQ146" s="210"/>
      <c r="AR146" s="210"/>
      <c r="AS146" s="210"/>
      <c r="AT146" s="210"/>
      <c r="AU146" s="210"/>
      <c r="AV146" s="210"/>
      <c r="AW146" s="210"/>
      <c r="AX146" s="210"/>
      <c r="AY146" s="210"/>
      <c r="AZ146" s="210"/>
      <c r="BA146" s="210"/>
      <c r="BB146" s="210"/>
      <c r="BC146" s="210"/>
      <c r="BD146" s="210"/>
      <c r="BE146" s="210"/>
      <c r="BF146" s="210"/>
      <c r="BG146" s="210"/>
      <c r="BH146" s="210"/>
      <c r="BI146" s="210"/>
      <c r="BJ146" s="210"/>
      <c r="BK146" s="210"/>
      <c r="BL146" s="210"/>
    </row>
    <row r="147" spans="1:64" ht="192" customHeight="1">
      <c r="A147" s="550"/>
      <c r="B147" s="550"/>
      <c r="C147" s="550"/>
      <c r="D147" s="550"/>
      <c r="E147" s="553"/>
      <c r="F147" s="550"/>
      <c r="G147" s="550"/>
      <c r="H147" s="219" t="s">
        <v>535</v>
      </c>
      <c r="I147" s="222">
        <v>6</v>
      </c>
      <c r="J147" s="223" t="str">
        <f t="shared" si="21"/>
        <v>Baja</v>
      </c>
      <c r="K147" s="224">
        <f t="shared" si="36"/>
        <v>0.4</v>
      </c>
      <c r="L147" s="329" t="s">
        <v>584</v>
      </c>
      <c r="M147" s="550"/>
      <c r="N147" s="226" t="str">
        <f>IF(OR(L147='[1]Tabla Impacto'!$C$4,L147='[1]Tabla Impacto'!$D$4),"Leve",IF(OR(L147='[1]Tabla Impacto'!$C$5,L147='[1]Tabla Impacto'!$D$5),"Menor",IF(OR(L147='[1]Tabla Impacto'!$C$6,L147='[1]Tabla Impacto'!$D$6),"Moderado",IF(OR(L147='[1]Tabla Impacto'!$C$7,L147='[1]Tabla Impacto'!$D$7),"Mayor",IF(OR(L147='[1]Tabla Impacto'!$C$8,L147='[1]Tabla Impacto'!$D$8),"Catastrófico","")))))</f>
        <v>Moderado</v>
      </c>
      <c r="O147" s="224">
        <f t="shared" si="34"/>
        <v>0.6</v>
      </c>
      <c r="P147" s="227" t="str">
        <f t="shared" si="3"/>
        <v>Moderado</v>
      </c>
      <c r="Q147" s="222">
        <v>2</v>
      </c>
      <c r="R147" s="328" t="s">
        <v>1376</v>
      </c>
      <c r="S147" s="295" t="str">
        <f t="shared" si="4"/>
        <v>Probabilidad</v>
      </c>
      <c r="T147" s="229" t="s">
        <v>538</v>
      </c>
      <c r="U147" s="229" t="s">
        <v>569</v>
      </c>
      <c r="V147" s="230" t="str">
        <f t="shared" si="29"/>
        <v>40%</v>
      </c>
      <c r="W147" s="229" t="s">
        <v>540</v>
      </c>
      <c r="X147" s="229" t="s">
        <v>541</v>
      </c>
      <c r="Y147" s="229" t="s">
        <v>542</v>
      </c>
      <c r="Z147" s="231">
        <f t="shared" si="6"/>
        <v>0.24</v>
      </c>
      <c r="AA147" s="232" t="str">
        <f t="shared" si="7"/>
        <v>Baja</v>
      </c>
      <c r="AB147" s="230">
        <f t="shared" si="30"/>
        <v>0.24</v>
      </c>
      <c r="AC147" s="232" t="str">
        <f t="shared" si="31"/>
        <v>Moderado</v>
      </c>
      <c r="AD147" s="230">
        <f t="shared" si="32"/>
        <v>0.6</v>
      </c>
      <c r="AE147" s="233" t="str">
        <f t="shared" si="33"/>
        <v>Moderado</v>
      </c>
      <c r="AF147" s="229" t="s">
        <v>543</v>
      </c>
      <c r="AG147" s="328" t="s">
        <v>1377</v>
      </c>
      <c r="AH147" s="219" t="s">
        <v>1371</v>
      </c>
      <c r="AI147" s="300" t="s">
        <v>1372</v>
      </c>
      <c r="AJ147" s="297">
        <v>44428</v>
      </c>
      <c r="AK147" s="391" t="s">
        <v>1378</v>
      </c>
      <c r="AL147" s="409" t="s">
        <v>1379</v>
      </c>
      <c r="AM147" s="222"/>
      <c r="AN147" s="222" t="s">
        <v>549</v>
      </c>
      <c r="AO147" s="235" t="s">
        <v>1380</v>
      </c>
      <c r="AP147" s="210"/>
      <c r="AQ147" s="210"/>
      <c r="AR147" s="210"/>
      <c r="AS147" s="210"/>
      <c r="AT147" s="210"/>
      <c r="AU147" s="210"/>
      <c r="AV147" s="210"/>
      <c r="AW147" s="210"/>
      <c r="AX147" s="210"/>
      <c r="AY147" s="210"/>
      <c r="AZ147" s="210"/>
      <c r="BA147" s="210"/>
      <c r="BB147" s="210"/>
      <c r="BC147" s="210"/>
      <c r="BD147" s="210"/>
      <c r="BE147" s="210"/>
      <c r="BF147" s="210"/>
      <c r="BG147" s="210"/>
      <c r="BH147" s="210"/>
      <c r="BI147" s="210"/>
      <c r="BJ147" s="210"/>
      <c r="BK147" s="210"/>
      <c r="BL147" s="210"/>
    </row>
    <row r="148" spans="1:64" ht="195.75" customHeight="1">
      <c r="A148" s="548">
        <v>74</v>
      </c>
      <c r="B148" s="554" t="s">
        <v>604</v>
      </c>
      <c r="C148" s="554" t="s">
        <v>1365</v>
      </c>
      <c r="D148" s="578" t="s">
        <v>593</v>
      </c>
      <c r="E148" s="582" t="s">
        <v>1381</v>
      </c>
      <c r="F148" s="578" t="s">
        <v>1382</v>
      </c>
      <c r="G148" s="583" t="s">
        <v>1383</v>
      </c>
      <c r="H148" s="219" t="s">
        <v>535</v>
      </c>
      <c r="I148" s="222">
        <v>2</v>
      </c>
      <c r="J148" s="223" t="str">
        <f t="shared" si="21"/>
        <v>Muy Baja</v>
      </c>
      <c r="K148" s="224">
        <f t="shared" si="36"/>
        <v>0.2</v>
      </c>
      <c r="L148" s="329"/>
      <c r="M148" s="571">
        <f>IF(NOT(ISERROR(MATCH(L148,'[1]Tabla Impacto'!$B$221:$B$223,0))),'[1]Tabla Impacto'!$F$223&amp;"Por favor no seleccionar los criterios de impacto(Afectación Económica o presupuestal y Pérdida Reputacional)",L148)</f>
        <v>0</v>
      </c>
      <c r="N148" s="226" t="s">
        <v>482</v>
      </c>
      <c r="O148" s="224">
        <f t="shared" si="34"/>
        <v>0.8</v>
      </c>
      <c r="P148" s="227" t="str">
        <f t="shared" si="3"/>
        <v>Alto</v>
      </c>
      <c r="Q148" s="222">
        <v>1</v>
      </c>
      <c r="R148" s="440" t="s">
        <v>1384</v>
      </c>
      <c r="S148" s="295" t="str">
        <f t="shared" si="4"/>
        <v>Probabilidad</v>
      </c>
      <c r="T148" s="229" t="s">
        <v>538</v>
      </c>
      <c r="U148" s="229" t="s">
        <v>569</v>
      </c>
      <c r="V148" s="230" t="str">
        <f t="shared" si="29"/>
        <v>40%</v>
      </c>
      <c r="W148" s="229" t="s">
        <v>540</v>
      </c>
      <c r="X148" s="229" t="s">
        <v>541</v>
      </c>
      <c r="Y148" s="229" t="s">
        <v>542</v>
      </c>
      <c r="Z148" s="231">
        <f t="shared" si="6"/>
        <v>0.12</v>
      </c>
      <c r="AA148" s="232" t="str">
        <f t="shared" si="7"/>
        <v>Muy Baja</v>
      </c>
      <c r="AB148" s="230">
        <f t="shared" si="30"/>
        <v>0.12</v>
      </c>
      <c r="AC148" s="232" t="str">
        <f t="shared" si="31"/>
        <v>Mayor</v>
      </c>
      <c r="AD148" s="230">
        <f t="shared" si="32"/>
        <v>0.8</v>
      </c>
      <c r="AE148" s="233" t="str">
        <f t="shared" si="33"/>
        <v>Alto</v>
      </c>
      <c r="AF148" s="229" t="s">
        <v>543</v>
      </c>
      <c r="AG148" s="440" t="s">
        <v>1385</v>
      </c>
      <c r="AH148" s="256" t="s">
        <v>1371</v>
      </c>
      <c r="AI148" s="441" t="s">
        <v>1386</v>
      </c>
      <c r="AJ148" s="297">
        <v>44428</v>
      </c>
      <c r="AK148" s="391" t="s">
        <v>1387</v>
      </c>
      <c r="AL148" s="409" t="s">
        <v>1388</v>
      </c>
      <c r="AM148" s="222"/>
      <c r="AN148" s="222" t="s">
        <v>549</v>
      </c>
      <c r="AO148" s="235" t="s">
        <v>1389</v>
      </c>
      <c r="AP148" s="210"/>
      <c r="AQ148" s="210"/>
      <c r="AR148" s="210"/>
      <c r="AS148" s="210"/>
      <c r="AT148" s="210"/>
      <c r="AU148" s="210"/>
      <c r="AV148" s="210"/>
      <c r="AW148" s="210"/>
      <c r="AX148" s="210"/>
      <c r="AY148" s="210"/>
      <c r="AZ148" s="210"/>
      <c r="BA148" s="210"/>
      <c r="BB148" s="210"/>
      <c r="BC148" s="210"/>
      <c r="BD148" s="210"/>
      <c r="BE148" s="210"/>
      <c r="BF148" s="210"/>
      <c r="BG148" s="210"/>
      <c r="BH148" s="210"/>
      <c r="BI148" s="210"/>
      <c r="BJ148" s="210"/>
      <c r="BK148" s="210"/>
      <c r="BL148" s="210"/>
    </row>
    <row r="149" spans="1:64" ht="186" customHeight="1">
      <c r="A149" s="550"/>
      <c r="B149" s="550"/>
      <c r="C149" s="550"/>
      <c r="D149" s="550"/>
      <c r="E149" s="553"/>
      <c r="F149" s="550"/>
      <c r="G149" s="550"/>
      <c r="H149" s="219" t="s">
        <v>535</v>
      </c>
      <c r="I149" s="222">
        <v>2</v>
      </c>
      <c r="J149" s="223" t="str">
        <f t="shared" si="21"/>
        <v>Muy Baja</v>
      </c>
      <c r="K149" s="224">
        <v>0.12</v>
      </c>
      <c r="L149" s="329"/>
      <c r="M149" s="550"/>
      <c r="N149" s="226" t="s">
        <v>482</v>
      </c>
      <c r="O149" s="224">
        <f t="shared" si="34"/>
        <v>0.8</v>
      </c>
      <c r="P149" s="227" t="str">
        <f t="shared" si="3"/>
        <v>Alto</v>
      </c>
      <c r="Q149" s="222">
        <v>2</v>
      </c>
      <c r="R149" s="328" t="s">
        <v>1376</v>
      </c>
      <c r="S149" s="295" t="str">
        <f t="shared" si="4"/>
        <v>Probabilidad</v>
      </c>
      <c r="T149" s="229" t="s">
        <v>538</v>
      </c>
      <c r="U149" s="229" t="s">
        <v>569</v>
      </c>
      <c r="V149" s="230" t="str">
        <f t="shared" si="29"/>
        <v>40%</v>
      </c>
      <c r="W149" s="229" t="s">
        <v>540</v>
      </c>
      <c r="X149" s="229" t="s">
        <v>541</v>
      </c>
      <c r="Y149" s="229" t="s">
        <v>542</v>
      </c>
      <c r="Z149" s="231">
        <f t="shared" si="6"/>
        <v>7.1999999999999995E-2</v>
      </c>
      <c r="AA149" s="232" t="str">
        <f t="shared" si="7"/>
        <v>Muy Baja</v>
      </c>
      <c r="AB149" s="230">
        <f t="shared" si="30"/>
        <v>7.1999999999999995E-2</v>
      </c>
      <c r="AC149" s="232" t="str">
        <f t="shared" si="31"/>
        <v>Mayor</v>
      </c>
      <c r="AD149" s="230">
        <f t="shared" si="32"/>
        <v>0.8</v>
      </c>
      <c r="AE149" s="233" t="str">
        <f t="shared" si="33"/>
        <v>Alto</v>
      </c>
      <c r="AF149" s="229" t="s">
        <v>543</v>
      </c>
      <c r="AG149" s="328" t="s">
        <v>1377</v>
      </c>
      <c r="AH149" s="256" t="s">
        <v>1371</v>
      </c>
      <c r="AI149" s="441" t="s">
        <v>1386</v>
      </c>
      <c r="AJ149" s="297">
        <v>44428</v>
      </c>
      <c r="AK149" s="391" t="s">
        <v>1390</v>
      </c>
      <c r="AL149" s="409" t="s">
        <v>1391</v>
      </c>
      <c r="AM149" s="222"/>
      <c r="AN149" s="222" t="s">
        <v>549</v>
      </c>
      <c r="AO149" s="235" t="s">
        <v>1392</v>
      </c>
      <c r="AP149" s="210"/>
      <c r="AQ149" s="210"/>
      <c r="AR149" s="210"/>
      <c r="AS149" s="210"/>
      <c r="AT149" s="210"/>
      <c r="AU149" s="210"/>
      <c r="AV149" s="210"/>
      <c r="AW149" s="210"/>
      <c r="AX149" s="210"/>
      <c r="AY149" s="210"/>
      <c r="AZ149" s="210"/>
      <c r="BA149" s="210"/>
      <c r="BB149" s="210"/>
      <c r="BC149" s="210"/>
      <c r="BD149" s="210"/>
      <c r="BE149" s="210"/>
      <c r="BF149" s="210"/>
      <c r="BG149" s="210"/>
      <c r="BH149" s="210"/>
      <c r="BI149" s="210"/>
      <c r="BJ149" s="210"/>
      <c r="BK149" s="210"/>
      <c r="BL149" s="210"/>
    </row>
    <row r="150" spans="1:64" ht="202.5" customHeight="1">
      <c r="A150" s="548">
        <v>75</v>
      </c>
      <c r="B150" s="554" t="s">
        <v>622</v>
      </c>
      <c r="C150" s="554" t="s">
        <v>1365</v>
      </c>
      <c r="D150" s="569" t="s">
        <v>593</v>
      </c>
      <c r="E150" s="582" t="s">
        <v>1393</v>
      </c>
      <c r="F150" s="578" t="s">
        <v>1394</v>
      </c>
      <c r="G150" s="578" t="s">
        <v>1395</v>
      </c>
      <c r="H150" s="569" t="s">
        <v>535</v>
      </c>
      <c r="I150" s="305">
        <v>6</v>
      </c>
      <c r="J150" s="223" t="str">
        <f t="shared" si="21"/>
        <v>Baja</v>
      </c>
      <c r="K150" s="224">
        <f>IF(J150="","",IF(J150="Muy Baja",0.2,IF(J150="Baja",0.4,IF(J150="Media",0.6,IF(J150="Alta",0.8,IF(J150="Muy Alta",1, ))))))</f>
        <v>0.4</v>
      </c>
      <c r="L150" s="412" t="s">
        <v>555</v>
      </c>
      <c r="M150" s="571" t="str">
        <f>IF(NOT(ISERROR(MATCH(L150,'[1]Tabla Impacto'!$B$221:$B$223,0))),'[1]Tabla Impacto'!$F$223&amp;"Por favor no seleccionar los criterios de impacto(Afectación Económica o presupuestal y Pérdida Reputacional)",L150)</f>
        <v>El riesgo afecta la imagen de alguna área de la organización</v>
      </c>
      <c r="N150" s="226" t="str">
        <f>IF(OR(L150='[1]Tabla Impacto'!$C$4,L150='[1]Tabla Impacto'!$D$4),"Leve",IF(OR(L150='[1]Tabla Impacto'!$C$5,L150='[1]Tabla Impacto'!$D$5),"Menor",IF(OR(L150='[1]Tabla Impacto'!$C$6,L150='[1]Tabla Impacto'!$D$6),"Moderado",IF(OR(L150='[1]Tabla Impacto'!$C$7,L150='[1]Tabla Impacto'!$D$7),"Mayor",IF(OR(L150='[1]Tabla Impacto'!$C$8,L150='[1]Tabla Impacto'!$D$8),"Catastrófico","")))))</f>
        <v>Leve</v>
      </c>
      <c r="O150" s="224">
        <f t="shared" si="34"/>
        <v>0.2</v>
      </c>
      <c r="P150" s="227" t="str">
        <f t="shared" si="3"/>
        <v>Bajo</v>
      </c>
      <c r="Q150" s="222">
        <v>1</v>
      </c>
      <c r="R150" s="440" t="s">
        <v>1396</v>
      </c>
      <c r="S150" s="295" t="str">
        <f t="shared" si="4"/>
        <v>Probabilidad</v>
      </c>
      <c r="T150" s="229" t="s">
        <v>538</v>
      </c>
      <c r="U150" s="229" t="s">
        <v>569</v>
      </c>
      <c r="V150" s="230" t="str">
        <f t="shared" si="29"/>
        <v>40%</v>
      </c>
      <c r="W150" s="229" t="s">
        <v>540</v>
      </c>
      <c r="X150" s="229" t="s">
        <v>541</v>
      </c>
      <c r="Y150" s="229" t="s">
        <v>542</v>
      </c>
      <c r="Z150" s="231">
        <f t="shared" si="6"/>
        <v>0.24</v>
      </c>
      <c r="AA150" s="232" t="str">
        <f t="shared" si="7"/>
        <v>Baja</v>
      </c>
      <c r="AB150" s="230">
        <f t="shared" si="30"/>
        <v>0.24</v>
      </c>
      <c r="AC150" s="232" t="str">
        <f t="shared" si="31"/>
        <v>Leve</v>
      </c>
      <c r="AD150" s="230">
        <f t="shared" si="32"/>
        <v>0.2</v>
      </c>
      <c r="AE150" s="233" t="str">
        <f t="shared" si="33"/>
        <v>Bajo</v>
      </c>
      <c r="AF150" s="229" t="s">
        <v>543</v>
      </c>
      <c r="AG150" s="440" t="s">
        <v>1385</v>
      </c>
      <c r="AH150" s="256" t="s">
        <v>1371</v>
      </c>
      <c r="AI150" s="442" t="s">
        <v>1386</v>
      </c>
      <c r="AJ150" s="297">
        <v>44428</v>
      </c>
      <c r="AK150" s="391" t="s">
        <v>1397</v>
      </c>
      <c r="AL150" s="221" t="s">
        <v>1398</v>
      </c>
      <c r="AM150" s="222"/>
      <c r="AN150" s="222" t="s">
        <v>549</v>
      </c>
      <c r="AO150" s="235" t="s">
        <v>1399</v>
      </c>
      <c r="AP150" s="210"/>
      <c r="AQ150" s="210"/>
      <c r="AR150" s="210"/>
      <c r="AS150" s="210"/>
      <c r="AT150" s="210"/>
      <c r="AU150" s="210"/>
      <c r="AV150" s="210"/>
      <c r="AW150" s="210"/>
      <c r="AX150" s="210"/>
      <c r="AY150" s="210"/>
      <c r="AZ150" s="210"/>
      <c r="BA150" s="210"/>
      <c r="BB150" s="210"/>
      <c r="BC150" s="210"/>
      <c r="BD150" s="210"/>
      <c r="BE150" s="210"/>
      <c r="BF150" s="210"/>
      <c r="BG150" s="210"/>
      <c r="BH150" s="210"/>
      <c r="BI150" s="210"/>
      <c r="BJ150" s="210"/>
      <c r="BK150" s="210"/>
      <c r="BL150" s="210"/>
    </row>
    <row r="151" spans="1:64" ht="113.25" customHeight="1">
      <c r="A151" s="550"/>
      <c r="B151" s="550"/>
      <c r="C151" s="550"/>
      <c r="D151" s="550"/>
      <c r="E151" s="553"/>
      <c r="F151" s="550"/>
      <c r="G151" s="550"/>
      <c r="H151" s="550"/>
      <c r="I151" s="443">
        <v>6</v>
      </c>
      <c r="J151" s="223" t="str">
        <f t="shared" si="21"/>
        <v>Baja</v>
      </c>
      <c r="K151" s="224">
        <v>0.24</v>
      </c>
      <c r="L151" s="349" t="s">
        <v>555</v>
      </c>
      <c r="M151" s="550"/>
      <c r="N151" s="226" t="str">
        <f>IF(OR(L151='[1]Tabla Impacto'!$C$4,L151='[1]Tabla Impacto'!$D$4),"Leve",IF(OR(L151='[1]Tabla Impacto'!$C$5,L151='[1]Tabla Impacto'!$D$5),"Menor",IF(OR(L151='[1]Tabla Impacto'!$C$6,L151='[1]Tabla Impacto'!$D$6),"Moderado",IF(OR(L151='[1]Tabla Impacto'!$C$7,L151='[1]Tabla Impacto'!$D$7),"Mayor",IF(OR(L151='[1]Tabla Impacto'!$C$8,L151='[1]Tabla Impacto'!$D$8),"Catastrófico","")))))</f>
        <v>Leve</v>
      </c>
      <c r="O151" s="224">
        <f t="shared" si="34"/>
        <v>0.2</v>
      </c>
      <c r="P151" s="227" t="str">
        <f t="shared" si="3"/>
        <v>Bajo</v>
      </c>
      <c r="Q151" s="222">
        <v>2</v>
      </c>
      <c r="R151" s="328" t="s">
        <v>1400</v>
      </c>
      <c r="S151" s="295" t="str">
        <f t="shared" si="4"/>
        <v>Probabilidad</v>
      </c>
      <c r="T151" s="229" t="s">
        <v>538</v>
      </c>
      <c r="U151" s="229" t="s">
        <v>569</v>
      </c>
      <c r="V151" s="230" t="str">
        <f t="shared" si="29"/>
        <v>40%</v>
      </c>
      <c r="W151" s="229" t="s">
        <v>540</v>
      </c>
      <c r="X151" s="229" t="s">
        <v>541</v>
      </c>
      <c r="Y151" s="229" t="s">
        <v>542</v>
      </c>
      <c r="Z151" s="231">
        <f t="shared" si="6"/>
        <v>0.14399999999999999</v>
      </c>
      <c r="AA151" s="232" t="str">
        <f t="shared" si="7"/>
        <v>Muy Baja</v>
      </c>
      <c r="AB151" s="230">
        <f t="shared" si="30"/>
        <v>0.14399999999999999</v>
      </c>
      <c r="AC151" s="232" t="str">
        <f t="shared" si="31"/>
        <v>Leve</v>
      </c>
      <c r="AD151" s="230">
        <f t="shared" si="32"/>
        <v>0.2</v>
      </c>
      <c r="AE151" s="233" t="str">
        <f t="shared" si="33"/>
        <v>Bajo</v>
      </c>
      <c r="AF151" s="229" t="s">
        <v>543</v>
      </c>
      <c r="AG151" s="328" t="s">
        <v>1401</v>
      </c>
      <c r="AH151" s="256" t="s">
        <v>1371</v>
      </c>
      <c r="AI151" s="442" t="s">
        <v>1402</v>
      </c>
      <c r="AJ151" s="297">
        <v>44428</v>
      </c>
      <c r="AK151" s="391" t="s">
        <v>1403</v>
      </c>
      <c r="AL151" s="221" t="s">
        <v>1404</v>
      </c>
      <c r="AM151" s="222"/>
      <c r="AN151" s="222" t="s">
        <v>549</v>
      </c>
      <c r="AO151" s="235" t="s">
        <v>1405</v>
      </c>
      <c r="AP151" s="210"/>
      <c r="AQ151" s="210"/>
      <c r="AR151" s="210"/>
      <c r="AS151" s="210"/>
      <c r="AT151" s="210"/>
      <c r="AU151" s="210"/>
      <c r="AV151" s="210"/>
      <c r="AW151" s="210"/>
      <c r="AX151" s="210"/>
      <c r="AY151" s="210"/>
      <c r="AZ151" s="210"/>
      <c r="BA151" s="210"/>
      <c r="BB151" s="210"/>
      <c r="BC151" s="210"/>
      <c r="BD151" s="210"/>
      <c r="BE151" s="210"/>
      <c r="BF151" s="210"/>
      <c r="BG151" s="210"/>
      <c r="BH151" s="210"/>
      <c r="BI151" s="210"/>
      <c r="BJ151" s="210"/>
      <c r="BK151" s="210"/>
      <c r="BL151" s="210"/>
    </row>
    <row r="152" spans="1:64" ht="387" customHeight="1">
      <c r="A152" s="548">
        <v>76</v>
      </c>
      <c r="B152" s="579" t="s">
        <v>704</v>
      </c>
      <c r="C152" s="580" t="s">
        <v>1071</v>
      </c>
      <c r="D152" s="569" t="s">
        <v>593</v>
      </c>
      <c r="E152" s="581" t="s">
        <v>1406</v>
      </c>
      <c r="F152" s="581" t="s">
        <v>1407</v>
      </c>
      <c r="G152" s="569" t="s">
        <v>1408</v>
      </c>
      <c r="H152" s="219" t="s">
        <v>566</v>
      </c>
      <c r="I152" s="222">
        <v>365</v>
      </c>
      <c r="J152" s="223" t="str">
        <f t="shared" si="21"/>
        <v>Media</v>
      </c>
      <c r="K152" s="224">
        <f>IF(J152="","",IF(J152="Muy Baja",0.2,IF(J152="Baja",0.4,IF(J152="Media",0.6,IF(J152="Alta",0.8,IF(J152="Muy Alta",1, ))))))</f>
        <v>0.6</v>
      </c>
      <c r="L152" s="219" t="s">
        <v>584</v>
      </c>
      <c r="M152" s="571" t="str">
        <f>IF(NOT(ISERROR(MATCH(L152,'[1]Tabla Impacto'!$B$221:$B$223,0))),'[1]Tabla Impacto'!$F$223&amp;"Por favor no seleccionar los criterios de impacto(Afectación Económica o presupuestal y Pérdida Reputacional)",L152)</f>
        <v>El riesgo afecta la imagen de la entidad con algunos usuarios de relevancia frente al logro de los objetivos</v>
      </c>
      <c r="N152" s="226" t="str">
        <f>IF(OR(L152='[1]Tabla Impacto'!$C$4,L152='[1]Tabla Impacto'!$D$4),"Leve",IF(OR(L152='[1]Tabla Impacto'!$C$5,L152='[1]Tabla Impacto'!$D$5),"Menor",IF(OR(L152='[1]Tabla Impacto'!$C$6,L152='[1]Tabla Impacto'!$D$6),"Moderado",IF(OR(L152='[1]Tabla Impacto'!$C$7,L152='[1]Tabla Impacto'!$D$7),"Mayor",IF(OR(L152='[1]Tabla Impacto'!$C$8,L152='[1]Tabla Impacto'!$D$8),"Catastrófico","")))))</f>
        <v>Moderado</v>
      </c>
      <c r="O152" s="224">
        <f t="shared" si="34"/>
        <v>0.6</v>
      </c>
      <c r="P152" s="227" t="str">
        <f t="shared" si="3"/>
        <v>Moderado</v>
      </c>
      <c r="Q152" s="219">
        <v>1</v>
      </c>
      <c r="R152" s="298" t="s">
        <v>1409</v>
      </c>
      <c r="S152" s="295" t="str">
        <f t="shared" si="4"/>
        <v>Probabilidad</v>
      </c>
      <c r="T152" s="229" t="s">
        <v>538</v>
      </c>
      <c r="U152" s="229" t="s">
        <v>569</v>
      </c>
      <c r="V152" s="230" t="str">
        <f t="shared" si="29"/>
        <v>40%</v>
      </c>
      <c r="W152" s="229" t="s">
        <v>686</v>
      </c>
      <c r="X152" s="229" t="s">
        <v>541</v>
      </c>
      <c r="Y152" s="229" t="s">
        <v>542</v>
      </c>
      <c r="Z152" s="231">
        <f t="shared" si="6"/>
        <v>0.36</v>
      </c>
      <c r="AA152" s="232" t="str">
        <f t="shared" si="7"/>
        <v>Baja</v>
      </c>
      <c r="AB152" s="230">
        <f t="shared" si="30"/>
        <v>0.36</v>
      </c>
      <c r="AC152" s="232" t="str">
        <f t="shared" si="31"/>
        <v>Moderado</v>
      </c>
      <c r="AD152" s="230">
        <f t="shared" si="32"/>
        <v>0.6</v>
      </c>
      <c r="AE152" s="233" t="str">
        <f t="shared" si="33"/>
        <v>Moderado</v>
      </c>
      <c r="AF152" s="229" t="s">
        <v>543</v>
      </c>
      <c r="AG152" s="408" t="s">
        <v>1410</v>
      </c>
      <c r="AH152" s="219" t="s">
        <v>1411</v>
      </c>
      <c r="AI152" s="298" t="s">
        <v>1412</v>
      </c>
      <c r="AJ152" s="297">
        <v>44428</v>
      </c>
      <c r="AK152" s="298" t="s">
        <v>1413</v>
      </c>
      <c r="AL152" s="409" t="s">
        <v>1414</v>
      </c>
      <c r="AM152" s="222"/>
      <c r="AN152" s="222" t="s">
        <v>549</v>
      </c>
      <c r="AO152" s="235" t="s">
        <v>1415</v>
      </c>
      <c r="AP152" s="210"/>
      <c r="AQ152" s="210"/>
      <c r="AR152" s="210"/>
      <c r="AS152" s="210"/>
      <c r="AT152" s="210"/>
      <c r="AU152" s="210"/>
      <c r="AV152" s="210"/>
      <c r="AW152" s="210"/>
      <c r="AX152" s="210"/>
      <c r="AY152" s="210"/>
      <c r="AZ152" s="210"/>
      <c r="BA152" s="210"/>
      <c r="BB152" s="210"/>
      <c r="BC152" s="210"/>
      <c r="BD152" s="210"/>
      <c r="BE152" s="210"/>
      <c r="BF152" s="210"/>
      <c r="BG152" s="210"/>
      <c r="BH152" s="210"/>
      <c r="BI152" s="210"/>
      <c r="BJ152" s="210"/>
      <c r="BK152" s="210"/>
      <c r="BL152" s="210"/>
    </row>
    <row r="153" spans="1:64" ht="234" customHeight="1">
      <c r="A153" s="549"/>
      <c r="B153" s="549"/>
      <c r="C153" s="549"/>
      <c r="D153" s="549"/>
      <c r="E153" s="549"/>
      <c r="F153" s="549"/>
      <c r="G153" s="549"/>
      <c r="H153" s="219" t="s">
        <v>566</v>
      </c>
      <c r="I153" s="222">
        <v>365</v>
      </c>
      <c r="J153" s="223" t="str">
        <f t="shared" si="21"/>
        <v>Media</v>
      </c>
      <c r="K153" s="224">
        <v>0.36</v>
      </c>
      <c r="L153" s="219" t="s">
        <v>584</v>
      </c>
      <c r="M153" s="550"/>
      <c r="N153" s="226" t="str">
        <f>IF(OR(L153='[1]Tabla Impacto'!$C$4,L153='[1]Tabla Impacto'!$D$4),"Leve",IF(OR(L153='[1]Tabla Impacto'!$C$5,L153='[1]Tabla Impacto'!$D$5),"Menor",IF(OR(L153='[1]Tabla Impacto'!$C$6,L153='[1]Tabla Impacto'!$D$6),"Moderado",IF(OR(L153='[1]Tabla Impacto'!$C$7,L153='[1]Tabla Impacto'!$D$7),"Mayor",IF(OR(L153='[1]Tabla Impacto'!$C$8,L153='[1]Tabla Impacto'!$D$8),"Catastrófico","")))))</f>
        <v>Moderado</v>
      </c>
      <c r="O153" s="224">
        <f t="shared" si="34"/>
        <v>0.6</v>
      </c>
      <c r="P153" s="227" t="str">
        <f t="shared" si="3"/>
        <v>Moderado</v>
      </c>
      <c r="Q153" s="219">
        <v>2</v>
      </c>
      <c r="R153" s="298" t="s">
        <v>1416</v>
      </c>
      <c r="S153" s="295" t="str">
        <f t="shared" si="4"/>
        <v>Probabilidad</v>
      </c>
      <c r="T153" s="229" t="s">
        <v>538</v>
      </c>
      <c r="U153" s="229" t="s">
        <v>569</v>
      </c>
      <c r="V153" s="230" t="str">
        <f t="shared" si="29"/>
        <v>40%</v>
      </c>
      <c r="W153" s="229" t="s">
        <v>540</v>
      </c>
      <c r="X153" s="229" t="s">
        <v>541</v>
      </c>
      <c r="Y153" s="229" t="s">
        <v>542</v>
      </c>
      <c r="Z153" s="231">
        <f t="shared" si="6"/>
        <v>0.216</v>
      </c>
      <c r="AA153" s="232" t="str">
        <f t="shared" si="7"/>
        <v>Baja</v>
      </c>
      <c r="AB153" s="230">
        <f t="shared" si="30"/>
        <v>0.216</v>
      </c>
      <c r="AC153" s="232" t="str">
        <f t="shared" si="31"/>
        <v>Moderado</v>
      </c>
      <c r="AD153" s="230">
        <f t="shared" si="32"/>
        <v>0.6</v>
      </c>
      <c r="AE153" s="233" t="str">
        <f t="shared" si="33"/>
        <v>Moderado</v>
      </c>
      <c r="AF153" s="229" t="s">
        <v>543</v>
      </c>
      <c r="AG153" s="444" t="s">
        <v>1417</v>
      </c>
      <c r="AH153" s="219" t="s">
        <v>1087</v>
      </c>
      <c r="AI153" s="418">
        <v>44197</v>
      </c>
      <c r="AJ153" s="297">
        <v>44428</v>
      </c>
      <c r="AK153" s="298" t="s">
        <v>1418</v>
      </c>
      <c r="AL153" s="221" t="s">
        <v>1419</v>
      </c>
      <c r="AM153" s="222"/>
      <c r="AN153" s="222" t="s">
        <v>549</v>
      </c>
      <c r="AO153" s="255" t="s">
        <v>1420</v>
      </c>
      <c r="AP153" s="210"/>
      <c r="AQ153" s="210"/>
      <c r="AR153" s="210"/>
      <c r="AS153" s="210"/>
      <c r="AT153" s="210"/>
      <c r="AU153" s="210"/>
      <c r="AV153" s="210"/>
      <c r="AW153" s="210"/>
      <c r="AX153" s="210"/>
      <c r="AY153" s="210"/>
      <c r="AZ153" s="210"/>
      <c r="BA153" s="210"/>
      <c r="BB153" s="210"/>
      <c r="BC153" s="210"/>
      <c r="BD153" s="210"/>
      <c r="BE153" s="210"/>
      <c r="BF153" s="210"/>
      <c r="BG153" s="210"/>
      <c r="BH153" s="210"/>
      <c r="BI153" s="210"/>
      <c r="BJ153" s="210"/>
      <c r="BK153" s="210"/>
      <c r="BL153" s="210"/>
    </row>
    <row r="154" spans="1:64" ht="230.25" customHeight="1">
      <c r="A154" s="550"/>
      <c r="B154" s="550"/>
      <c r="C154" s="550"/>
      <c r="D154" s="550"/>
      <c r="E154" s="550"/>
      <c r="F154" s="550"/>
      <c r="G154" s="550"/>
      <c r="H154" s="219" t="s">
        <v>566</v>
      </c>
      <c r="I154" s="222">
        <v>365</v>
      </c>
      <c r="J154" s="223" t="str">
        <f t="shared" si="21"/>
        <v>Media</v>
      </c>
      <c r="K154" s="224">
        <v>0.216</v>
      </c>
      <c r="L154" s="219" t="s">
        <v>584</v>
      </c>
      <c r="M154" s="225"/>
      <c r="N154" s="226" t="str">
        <f>IF(OR(L154='[1]Tabla Impacto'!$C$4,L154='[1]Tabla Impacto'!$D$4),"Leve",IF(OR(L154='[1]Tabla Impacto'!$C$5,L154='[1]Tabla Impacto'!$D$5),"Menor",IF(OR(L154='[1]Tabla Impacto'!$C$6,L154='[1]Tabla Impacto'!$D$6),"Moderado",IF(OR(L154='[1]Tabla Impacto'!$C$7,L154='[1]Tabla Impacto'!$D$7),"Mayor",IF(OR(L154='[1]Tabla Impacto'!$C$8,L154='[1]Tabla Impacto'!$D$8),"Catastrófico","")))))</f>
        <v>Moderado</v>
      </c>
      <c r="O154" s="224">
        <f t="shared" si="34"/>
        <v>0.6</v>
      </c>
      <c r="P154" s="227" t="str">
        <f t="shared" si="3"/>
        <v>Moderado</v>
      </c>
      <c r="Q154" s="219">
        <v>3</v>
      </c>
      <c r="R154" s="328" t="s">
        <v>1421</v>
      </c>
      <c r="S154" s="295" t="str">
        <f t="shared" si="4"/>
        <v>Probabilidad</v>
      </c>
      <c r="T154" s="229" t="s">
        <v>538</v>
      </c>
      <c r="U154" s="229" t="s">
        <v>569</v>
      </c>
      <c r="V154" s="230" t="str">
        <f t="shared" si="29"/>
        <v>40%</v>
      </c>
      <c r="W154" s="229" t="s">
        <v>540</v>
      </c>
      <c r="X154" s="229" t="s">
        <v>761</v>
      </c>
      <c r="Y154" s="229" t="s">
        <v>542</v>
      </c>
      <c r="Z154" s="231">
        <f t="shared" si="6"/>
        <v>0.12959999999999999</v>
      </c>
      <c r="AA154" s="232" t="str">
        <f t="shared" si="7"/>
        <v>Muy Baja</v>
      </c>
      <c r="AB154" s="230">
        <f t="shared" si="30"/>
        <v>0.12959999999999999</v>
      </c>
      <c r="AC154" s="232" t="str">
        <f t="shared" si="31"/>
        <v>Moderado</v>
      </c>
      <c r="AD154" s="230">
        <f t="shared" si="32"/>
        <v>0.6</v>
      </c>
      <c r="AE154" s="233" t="str">
        <f t="shared" si="33"/>
        <v>Moderado</v>
      </c>
      <c r="AF154" s="229" t="s">
        <v>543</v>
      </c>
      <c r="AG154" s="445" t="s">
        <v>1422</v>
      </c>
      <c r="AH154" s="221" t="s">
        <v>1125</v>
      </c>
      <c r="AI154" s="418">
        <v>44197</v>
      </c>
      <c r="AJ154" s="297">
        <v>44428</v>
      </c>
      <c r="AK154" s="298" t="s">
        <v>1418</v>
      </c>
      <c r="AL154" s="221" t="s">
        <v>1423</v>
      </c>
      <c r="AM154" s="222"/>
      <c r="AN154" s="222" t="s">
        <v>549</v>
      </c>
      <c r="AO154" s="235" t="s">
        <v>1424</v>
      </c>
      <c r="AP154" s="210"/>
      <c r="AQ154" s="210"/>
      <c r="AR154" s="210"/>
      <c r="AS154" s="210"/>
      <c r="AT154" s="210"/>
      <c r="AU154" s="210"/>
      <c r="AV154" s="210"/>
      <c r="AW154" s="210"/>
      <c r="AX154" s="210"/>
      <c r="AY154" s="210"/>
      <c r="AZ154" s="210"/>
      <c r="BA154" s="210"/>
      <c r="BB154" s="210"/>
      <c r="BC154" s="210"/>
      <c r="BD154" s="210"/>
      <c r="BE154" s="210"/>
      <c r="BF154" s="210"/>
      <c r="BG154" s="210"/>
      <c r="BH154" s="210"/>
      <c r="BI154" s="210"/>
      <c r="BJ154" s="210"/>
      <c r="BK154" s="210"/>
      <c r="BL154" s="210"/>
    </row>
    <row r="155" spans="1:64" ht="110.25" customHeight="1">
      <c r="A155" s="572">
        <v>77</v>
      </c>
      <c r="B155" s="573" t="s">
        <v>704</v>
      </c>
      <c r="C155" s="574" t="s">
        <v>1425</v>
      </c>
      <c r="D155" s="575" t="s">
        <v>593</v>
      </c>
      <c r="E155" s="576" t="s">
        <v>1426</v>
      </c>
      <c r="F155" s="575" t="s">
        <v>1427</v>
      </c>
      <c r="G155" s="575" t="s">
        <v>1428</v>
      </c>
      <c r="H155" s="259" t="s">
        <v>566</v>
      </c>
      <c r="I155" s="253">
        <v>365</v>
      </c>
      <c r="J155" s="260" t="str">
        <f t="shared" si="21"/>
        <v>Media</v>
      </c>
      <c r="K155" s="261">
        <f>IF(J155="","",IF(J155="Muy Baja",0.2,IF(J155="Baja",0.4,IF(J155="Media",0.6,IF(J155="Alta",0.8,IF(J155="Muy Alta",1, ))))))</f>
        <v>0.6</v>
      </c>
      <c r="L155" s="259" t="s">
        <v>584</v>
      </c>
      <c r="M155" s="577" t="str">
        <f>IF(NOT(ISERROR(MATCH(L155,'[1]Tabla Impacto'!$B$221:$B$223,0))),'[1]Tabla Impacto'!$F$223&amp;"Por favor no seleccionar los criterios de impacto(Afectación Económica o presupuestal y Pérdida Reputacional)",L155)</f>
        <v>El riesgo afecta la imagen de la entidad con algunos usuarios de relevancia frente al logro de los objetivos</v>
      </c>
      <c r="N155" s="262" t="str">
        <f>IF(OR(L155='[1]Tabla Impacto'!$C$4,L155='[1]Tabla Impacto'!$D$4),"Leve",IF(OR(L155='[1]Tabla Impacto'!$C$5,L155='[1]Tabla Impacto'!$D$5),"Menor",IF(OR(L155='[1]Tabla Impacto'!$C$6,L155='[1]Tabla Impacto'!$D$6),"Moderado",IF(OR(L155='[1]Tabla Impacto'!$C$7,L155='[1]Tabla Impacto'!$D$7),"Mayor",IF(OR(L155='[1]Tabla Impacto'!$C$8,L155='[1]Tabla Impacto'!$D$8),"Catastrófico","")))))</f>
        <v>Moderado</v>
      </c>
      <c r="O155" s="261">
        <f t="shared" si="34"/>
        <v>0.6</v>
      </c>
      <c r="P155" s="263" t="str">
        <f t="shared" si="3"/>
        <v>Moderado</v>
      </c>
      <c r="Q155" s="253">
        <v>1</v>
      </c>
      <c r="R155" s="446" t="s">
        <v>1429</v>
      </c>
      <c r="S155" s="265" t="str">
        <f t="shared" si="4"/>
        <v>Probabilidad</v>
      </c>
      <c r="T155" s="447" t="s">
        <v>538</v>
      </c>
      <c r="U155" s="447" t="s">
        <v>569</v>
      </c>
      <c r="V155" s="267" t="str">
        <f t="shared" si="29"/>
        <v>40%</v>
      </c>
      <c r="W155" s="447" t="s">
        <v>540</v>
      </c>
      <c r="X155" s="447" t="s">
        <v>541</v>
      </c>
      <c r="Y155" s="447" t="s">
        <v>542</v>
      </c>
      <c r="Z155" s="268">
        <f t="shared" si="6"/>
        <v>0.36</v>
      </c>
      <c r="AA155" s="448" t="str">
        <f t="shared" si="7"/>
        <v>Baja</v>
      </c>
      <c r="AB155" s="267">
        <f t="shared" si="30"/>
        <v>0.36</v>
      </c>
      <c r="AC155" s="448" t="str">
        <f t="shared" si="31"/>
        <v>Moderado</v>
      </c>
      <c r="AD155" s="267">
        <f t="shared" si="32"/>
        <v>0.6</v>
      </c>
      <c r="AE155" s="449" t="str">
        <f t="shared" si="33"/>
        <v>Moderado</v>
      </c>
      <c r="AF155" s="447" t="s">
        <v>543</v>
      </c>
      <c r="AG155" s="557" t="s">
        <v>1430</v>
      </c>
      <c r="AH155" s="557" t="s">
        <v>1431</v>
      </c>
      <c r="AI155" s="567" t="s">
        <v>1432</v>
      </c>
      <c r="AJ155" s="568" t="s">
        <v>1433</v>
      </c>
      <c r="AK155" s="446" t="s">
        <v>1429</v>
      </c>
      <c r="AL155" s="253"/>
      <c r="AM155" s="253"/>
      <c r="AN155" s="253" t="s">
        <v>549</v>
      </c>
      <c r="AO155" s="255" t="s">
        <v>1434</v>
      </c>
      <c r="AP155" s="210"/>
      <c r="AQ155" s="210"/>
      <c r="AR155" s="210"/>
      <c r="AS155" s="210"/>
      <c r="AT155" s="210"/>
      <c r="AU155" s="210"/>
      <c r="AV155" s="210"/>
      <c r="AW155" s="210"/>
      <c r="AX155" s="210"/>
      <c r="AY155" s="210"/>
      <c r="AZ155" s="210"/>
      <c r="BA155" s="210"/>
      <c r="BB155" s="210"/>
      <c r="BC155" s="210"/>
      <c r="BD155" s="210"/>
      <c r="BE155" s="210"/>
      <c r="BF155" s="210"/>
      <c r="BG155" s="210"/>
      <c r="BH155" s="210"/>
      <c r="BI155" s="210"/>
      <c r="BJ155" s="210"/>
      <c r="BK155" s="210"/>
      <c r="BL155" s="210"/>
    </row>
    <row r="156" spans="1:64" ht="110.25" customHeight="1">
      <c r="A156" s="550"/>
      <c r="B156" s="550"/>
      <c r="C156" s="550"/>
      <c r="D156" s="550"/>
      <c r="E156" s="550"/>
      <c r="F156" s="550"/>
      <c r="G156" s="550"/>
      <c r="H156" s="259" t="s">
        <v>566</v>
      </c>
      <c r="I156" s="253">
        <v>365</v>
      </c>
      <c r="J156" s="260" t="str">
        <f t="shared" si="21"/>
        <v>Media</v>
      </c>
      <c r="K156" s="261">
        <v>0.36</v>
      </c>
      <c r="L156" s="259" t="s">
        <v>584</v>
      </c>
      <c r="M156" s="550"/>
      <c r="N156" s="262" t="str">
        <f>IF(OR(L156='[1]Tabla Impacto'!$C$4,L156='[1]Tabla Impacto'!$D$4),"Leve",IF(OR(L156='[1]Tabla Impacto'!$C$5,L156='[1]Tabla Impacto'!$D$5),"Menor",IF(OR(L156='[1]Tabla Impacto'!$C$6,L156='[1]Tabla Impacto'!$D$6),"Moderado",IF(OR(L156='[1]Tabla Impacto'!$C$7,L156='[1]Tabla Impacto'!$D$7),"Mayor",IF(OR(L156='[1]Tabla Impacto'!$C$8,L156='[1]Tabla Impacto'!$D$8),"Catastrófico","")))))</f>
        <v>Moderado</v>
      </c>
      <c r="O156" s="261">
        <f t="shared" si="34"/>
        <v>0.6</v>
      </c>
      <c r="P156" s="263" t="str">
        <f t="shared" si="3"/>
        <v>Moderado</v>
      </c>
      <c r="Q156" s="253">
        <v>2</v>
      </c>
      <c r="R156" s="450" t="s">
        <v>1435</v>
      </c>
      <c r="S156" s="265" t="str">
        <f t="shared" si="4"/>
        <v>Probabilidad</v>
      </c>
      <c r="T156" s="447" t="s">
        <v>538</v>
      </c>
      <c r="U156" s="447" t="s">
        <v>569</v>
      </c>
      <c r="V156" s="267" t="str">
        <f t="shared" si="29"/>
        <v>40%</v>
      </c>
      <c r="W156" s="447" t="s">
        <v>540</v>
      </c>
      <c r="X156" s="447" t="s">
        <v>541</v>
      </c>
      <c r="Y156" s="447" t="s">
        <v>542</v>
      </c>
      <c r="Z156" s="268">
        <f t="shared" si="6"/>
        <v>0.216</v>
      </c>
      <c r="AA156" s="448" t="str">
        <f t="shared" si="7"/>
        <v>Baja</v>
      </c>
      <c r="AB156" s="267">
        <f t="shared" si="30"/>
        <v>0.216</v>
      </c>
      <c r="AC156" s="448" t="str">
        <f t="shared" si="31"/>
        <v>Moderado</v>
      </c>
      <c r="AD156" s="267">
        <f t="shared" si="32"/>
        <v>0.6</v>
      </c>
      <c r="AE156" s="449" t="str">
        <f t="shared" si="33"/>
        <v>Moderado</v>
      </c>
      <c r="AF156" s="447" t="s">
        <v>543</v>
      </c>
      <c r="AG156" s="550"/>
      <c r="AH156" s="550"/>
      <c r="AI156" s="550"/>
      <c r="AJ156" s="550"/>
      <c r="AK156" s="450" t="s">
        <v>1436</v>
      </c>
      <c r="AL156" s="253"/>
      <c r="AM156" s="253"/>
      <c r="AN156" s="253" t="s">
        <v>549</v>
      </c>
      <c r="AO156" s="255" t="s">
        <v>1434</v>
      </c>
      <c r="AP156" s="210"/>
      <c r="AQ156" s="210"/>
      <c r="AR156" s="210"/>
      <c r="AS156" s="210"/>
      <c r="AT156" s="210"/>
      <c r="AU156" s="210"/>
      <c r="AV156" s="210"/>
      <c r="AW156" s="210"/>
      <c r="AX156" s="210"/>
      <c r="AY156" s="210"/>
      <c r="AZ156" s="210"/>
      <c r="BA156" s="210"/>
      <c r="BB156" s="210"/>
      <c r="BC156" s="210"/>
      <c r="BD156" s="210"/>
      <c r="BE156" s="210"/>
      <c r="BF156" s="210"/>
      <c r="BG156" s="210"/>
      <c r="BH156" s="210"/>
      <c r="BI156" s="210"/>
      <c r="BJ156" s="210"/>
      <c r="BK156" s="210"/>
      <c r="BL156" s="210"/>
    </row>
    <row r="157" spans="1:64" ht="87.75" customHeight="1">
      <c r="A157" s="548">
        <v>78</v>
      </c>
      <c r="B157" s="548" t="s">
        <v>915</v>
      </c>
      <c r="C157" s="554" t="s">
        <v>1160</v>
      </c>
      <c r="D157" s="569" t="s">
        <v>593</v>
      </c>
      <c r="E157" s="556" t="s">
        <v>1437</v>
      </c>
      <c r="F157" s="570" t="s">
        <v>1438</v>
      </c>
      <c r="G157" s="569" t="s">
        <v>1439</v>
      </c>
      <c r="H157" s="219" t="s">
        <v>535</v>
      </c>
      <c r="I157" s="222">
        <v>12</v>
      </c>
      <c r="J157" s="223" t="str">
        <f t="shared" si="21"/>
        <v>Baja</v>
      </c>
      <c r="K157" s="224">
        <f t="shared" ref="K157:K164" si="37">IF(J157="","",IF(J157="Muy Baja",0.2,IF(J157="Baja",0.4,IF(J157="Media",0.6,IF(J157="Alta",0.8,IF(J157="Muy Alta",1, ))))))</f>
        <v>0.4</v>
      </c>
      <c r="L157" s="219" t="s">
        <v>626</v>
      </c>
      <c r="M157" s="571" t="str">
        <f>IF(NOT(ISERROR(MATCH(L157,'[1]Tabla Impacto'!$B$221:$B$223,0))),'[1]Tabla Impacto'!$F$223&amp;"Por favor no seleccionar los criterios de impacto(Afectación Económica o presupuestal y Pérdida Reputacional)",L157)</f>
        <v>El riesgo afecta la imagen de la entidad internamente, de conocimiento general nivel interno, de junta directiva y accionistas y/o de provedores</v>
      </c>
      <c r="N157" s="226" t="str">
        <f>IF(OR(L157='[1]Tabla Impacto'!$C$4,L157='[1]Tabla Impacto'!$D$4),"Leve",IF(OR(L157='[1]Tabla Impacto'!$C$5,L157='[1]Tabla Impacto'!$D$5),"Menor",IF(OR(L157='[1]Tabla Impacto'!$C$6,L157='[1]Tabla Impacto'!$D$6),"Moderado",IF(OR(L157='[1]Tabla Impacto'!$C$7,L157='[1]Tabla Impacto'!$D$7),"Mayor",IF(OR(L157='[1]Tabla Impacto'!$C$8,L157='[1]Tabla Impacto'!$D$8),"Catastrófico","")))))</f>
        <v>Menor</v>
      </c>
      <c r="O157" s="224">
        <f t="shared" si="34"/>
        <v>0.4</v>
      </c>
      <c r="P157" s="227" t="str">
        <f t="shared" si="3"/>
        <v>Moderado</v>
      </c>
      <c r="Q157" s="222">
        <v>1</v>
      </c>
      <c r="R157" s="221" t="s">
        <v>1440</v>
      </c>
      <c r="S157" s="295" t="str">
        <f t="shared" si="4"/>
        <v>Probabilidad</v>
      </c>
      <c r="T157" s="229" t="s">
        <v>538</v>
      </c>
      <c r="U157" s="229" t="s">
        <v>569</v>
      </c>
      <c r="V157" s="230" t="str">
        <f t="shared" si="29"/>
        <v>40%</v>
      </c>
      <c r="W157" s="229" t="s">
        <v>540</v>
      </c>
      <c r="X157" s="229" t="s">
        <v>541</v>
      </c>
      <c r="Y157" s="229" t="s">
        <v>542</v>
      </c>
      <c r="Z157" s="231">
        <f t="shared" si="6"/>
        <v>0.24</v>
      </c>
      <c r="AA157" s="232" t="str">
        <f t="shared" si="7"/>
        <v>Baja</v>
      </c>
      <c r="AB157" s="230">
        <f t="shared" si="30"/>
        <v>0.24</v>
      </c>
      <c r="AC157" s="232" t="str">
        <f t="shared" si="31"/>
        <v>Menor</v>
      </c>
      <c r="AD157" s="230">
        <f t="shared" si="32"/>
        <v>0.4</v>
      </c>
      <c r="AE157" s="233" t="str">
        <f t="shared" si="33"/>
        <v>Moderado</v>
      </c>
      <c r="AF157" s="229" t="s">
        <v>543</v>
      </c>
      <c r="AG157" s="221" t="s">
        <v>1441</v>
      </c>
      <c r="AH157" s="228" t="s">
        <v>1442</v>
      </c>
      <c r="AI157" s="451">
        <v>44197</v>
      </c>
      <c r="AJ157" s="297">
        <v>44428</v>
      </c>
      <c r="AK157" s="221" t="s">
        <v>1443</v>
      </c>
      <c r="AL157" s="402" t="s">
        <v>1444</v>
      </c>
      <c r="AM157" s="222"/>
      <c r="AN157" s="222" t="s">
        <v>549</v>
      </c>
      <c r="AO157" s="235" t="s">
        <v>1445</v>
      </c>
      <c r="AP157" s="210"/>
      <c r="AQ157" s="210"/>
      <c r="AR157" s="210"/>
      <c r="AS157" s="210"/>
      <c r="AT157" s="210"/>
      <c r="AU157" s="210"/>
      <c r="AV157" s="210"/>
      <c r="AW157" s="210"/>
      <c r="AX157" s="210"/>
      <c r="AY157" s="210"/>
      <c r="AZ157" s="210"/>
      <c r="BA157" s="210"/>
      <c r="BB157" s="210"/>
      <c r="BC157" s="210"/>
      <c r="BD157" s="210"/>
      <c r="BE157" s="210"/>
      <c r="BF157" s="210"/>
      <c r="BG157" s="210"/>
      <c r="BH157" s="210"/>
      <c r="BI157" s="210"/>
      <c r="BJ157" s="210"/>
      <c r="BK157" s="210"/>
      <c r="BL157" s="210"/>
    </row>
    <row r="158" spans="1:64" ht="79.5" customHeight="1">
      <c r="A158" s="549"/>
      <c r="B158" s="549"/>
      <c r="C158" s="549"/>
      <c r="D158" s="549"/>
      <c r="E158" s="549"/>
      <c r="F158" s="549"/>
      <c r="G158" s="549"/>
      <c r="H158" s="219" t="s">
        <v>535</v>
      </c>
      <c r="I158" s="222">
        <v>12</v>
      </c>
      <c r="J158" s="223" t="str">
        <f t="shared" si="21"/>
        <v>Baja</v>
      </c>
      <c r="K158" s="224">
        <f t="shared" si="37"/>
        <v>0.4</v>
      </c>
      <c r="L158" s="219" t="s">
        <v>626</v>
      </c>
      <c r="M158" s="549"/>
      <c r="N158" s="226" t="str">
        <f>IF(OR(L158='[1]Tabla Impacto'!$C$4,L158='[1]Tabla Impacto'!$D$4),"Leve",IF(OR(L158='[1]Tabla Impacto'!$C$5,L158='[1]Tabla Impacto'!$D$5),"Menor",IF(OR(L158='[1]Tabla Impacto'!$C$6,L158='[1]Tabla Impacto'!$D$6),"Moderado",IF(OR(L158='[1]Tabla Impacto'!$C$7,L158='[1]Tabla Impacto'!$D$7),"Mayor",IF(OR(L158='[1]Tabla Impacto'!$C$8,L158='[1]Tabla Impacto'!$D$8),"Catastrófico","")))))</f>
        <v>Menor</v>
      </c>
      <c r="O158" s="224">
        <f t="shared" si="34"/>
        <v>0.4</v>
      </c>
      <c r="P158" s="227" t="str">
        <f t="shared" si="3"/>
        <v>Moderado</v>
      </c>
      <c r="Q158" s="222">
        <v>2</v>
      </c>
      <c r="R158" s="221" t="s">
        <v>1446</v>
      </c>
      <c r="S158" s="295" t="str">
        <f t="shared" si="4"/>
        <v>Probabilidad</v>
      </c>
      <c r="T158" s="229" t="s">
        <v>538</v>
      </c>
      <c r="U158" s="229" t="s">
        <v>569</v>
      </c>
      <c r="V158" s="230" t="str">
        <f t="shared" si="29"/>
        <v>40%</v>
      </c>
      <c r="W158" s="229" t="s">
        <v>540</v>
      </c>
      <c r="X158" s="229" t="s">
        <v>541</v>
      </c>
      <c r="Y158" s="229" t="s">
        <v>542</v>
      </c>
      <c r="Z158" s="231">
        <f t="shared" si="6"/>
        <v>0.24</v>
      </c>
      <c r="AA158" s="232" t="str">
        <f t="shared" si="7"/>
        <v>Baja</v>
      </c>
      <c r="AB158" s="230">
        <f t="shared" si="30"/>
        <v>0.24</v>
      </c>
      <c r="AC158" s="232" t="str">
        <f t="shared" si="31"/>
        <v>Menor</v>
      </c>
      <c r="AD158" s="230">
        <f t="shared" si="32"/>
        <v>0.4</v>
      </c>
      <c r="AE158" s="233" t="str">
        <f t="shared" si="33"/>
        <v>Moderado</v>
      </c>
      <c r="AF158" s="229" t="s">
        <v>543</v>
      </c>
      <c r="AG158" s="221" t="s">
        <v>1447</v>
      </c>
      <c r="AH158" s="228" t="s">
        <v>1442</v>
      </c>
      <c r="AI158" s="451">
        <v>44197</v>
      </c>
      <c r="AJ158" s="297">
        <v>44428</v>
      </c>
      <c r="AK158" s="221" t="s">
        <v>1448</v>
      </c>
      <c r="AL158" s="402" t="s">
        <v>1449</v>
      </c>
      <c r="AM158" s="222"/>
      <c r="AN158" s="222" t="s">
        <v>549</v>
      </c>
      <c r="AO158" s="255" t="s">
        <v>1450</v>
      </c>
      <c r="AP158" s="210"/>
      <c r="AQ158" s="210"/>
      <c r="AR158" s="210"/>
      <c r="AS158" s="210"/>
      <c r="AT158" s="210"/>
      <c r="AU158" s="210"/>
      <c r="AV158" s="210"/>
      <c r="AW158" s="210"/>
      <c r="AX158" s="210"/>
      <c r="AY158" s="210"/>
      <c r="AZ158" s="210"/>
      <c r="BA158" s="210"/>
      <c r="BB158" s="210"/>
      <c r="BC158" s="210"/>
      <c r="BD158" s="210"/>
      <c r="BE158" s="210"/>
      <c r="BF158" s="210"/>
      <c r="BG158" s="210"/>
      <c r="BH158" s="210"/>
      <c r="BI158" s="210"/>
      <c r="BJ158" s="210"/>
      <c r="BK158" s="210"/>
      <c r="BL158" s="210"/>
    </row>
    <row r="159" spans="1:64" ht="78" customHeight="1">
      <c r="A159" s="550"/>
      <c r="B159" s="550"/>
      <c r="C159" s="550"/>
      <c r="D159" s="550"/>
      <c r="E159" s="550"/>
      <c r="F159" s="550"/>
      <c r="G159" s="550"/>
      <c r="H159" s="219" t="s">
        <v>535</v>
      </c>
      <c r="I159" s="222">
        <v>12</v>
      </c>
      <c r="J159" s="223" t="str">
        <f t="shared" si="21"/>
        <v>Baja</v>
      </c>
      <c r="K159" s="224">
        <f t="shared" si="37"/>
        <v>0.4</v>
      </c>
      <c r="L159" s="219" t="s">
        <v>626</v>
      </c>
      <c r="M159" s="550"/>
      <c r="N159" s="226" t="str">
        <f>IF(OR(L159='[1]Tabla Impacto'!$C$4,L159='[1]Tabla Impacto'!$D$4),"Leve",IF(OR(L159='[1]Tabla Impacto'!$C$5,L159='[1]Tabla Impacto'!$D$5),"Menor",IF(OR(L159='[1]Tabla Impacto'!$C$6,L159='[1]Tabla Impacto'!$D$6),"Moderado",IF(OR(L159='[1]Tabla Impacto'!$C$7,L159='[1]Tabla Impacto'!$D$7),"Mayor",IF(OR(L159='[1]Tabla Impacto'!$C$8,L159='[1]Tabla Impacto'!$D$8),"Catastrófico","")))))</f>
        <v>Menor</v>
      </c>
      <c r="O159" s="224">
        <f t="shared" si="34"/>
        <v>0.4</v>
      </c>
      <c r="P159" s="227" t="str">
        <f t="shared" si="3"/>
        <v>Moderado</v>
      </c>
      <c r="Q159" s="222">
        <v>3</v>
      </c>
      <c r="R159" s="221" t="s">
        <v>1451</v>
      </c>
      <c r="S159" s="295" t="str">
        <f t="shared" si="4"/>
        <v>Probabilidad</v>
      </c>
      <c r="T159" s="229" t="s">
        <v>538</v>
      </c>
      <c r="U159" s="229" t="s">
        <v>569</v>
      </c>
      <c r="V159" s="230" t="str">
        <f t="shared" si="29"/>
        <v>40%</v>
      </c>
      <c r="W159" s="229" t="s">
        <v>540</v>
      </c>
      <c r="X159" s="229" t="s">
        <v>541</v>
      </c>
      <c r="Y159" s="229" t="s">
        <v>542</v>
      </c>
      <c r="Z159" s="231">
        <f t="shared" si="6"/>
        <v>0.24</v>
      </c>
      <c r="AA159" s="232" t="str">
        <f t="shared" si="7"/>
        <v>Baja</v>
      </c>
      <c r="AB159" s="230">
        <f t="shared" si="30"/>
        <v>0.24</v>
      </c>
      <c r="AC159" s="232" t="str">
        <f t="shared" si="31"/>
        <v>Menor</v>
      </c>
      <c r="AD159" s="230">
        <f t="shared" si="32"/>
        <v>0.4</v>
      </c>
      <c r="AE159" s="233" t="str">
        <f t="shared" si="33"/>
        <v>Moderado</v>
      </c>
      <c r="AF159" s="229" t="s">
        <v>543</v>
      </c>
      <c r="AG159" s="221" t="s">
        <v>1452</v>
      </c>
      <c r="AH159" s="228" t="s">
        <v>1442</v>
      </c>
      <c r="AI159" s="451">
        <v>44197</v>
      </c>
      <c r="AJ159" s="297">
        <v>44428</v>
      </c>
      <c r="AK159" s="221" t="s">
        <v>1453</v>
      </c>
      <c r="AL159" s="402" t="s">
        <v>1454</v>
      </c>
      <c r="AM159" s="222"/>
      <c r="AN159" s="222" t="s">
        <v>549</v>
      </c>
      <c r="AO159" s="235" t="s">
        <v>1455</v>
      </c>
      <c r="AP159" s="210"/>
      <c r="AQ159" s="210"/>
      <c r="AR159" s="210"/>
      <c r="AS159" s="210"/>
      <c r="AT159" s="210"/>
      <c r="AU159" s="210"/>
      <c r="AV159" s="210"/>
      <c r="AW159" s="210"/>
      <c r="AX159" s="210"/>
      <c r="AY159" s="210"/>
      <c r="AZ159" s="210"/>
      <c r="BA159" s="210"/>
      <c r="BB159" s="210"/>
      <c r="BC159" s="210"/>
      <c r="BD159" s="210"/>
      <c r="BE159" s="210"/>
      <c r="BF159" s="210"/>
      <c r="BG159" s="210"/>
      <c r="BH159" s="210"/>
      <c r="BI159" s="210"/>
      <c r="BJ159" s="210"/>
      <c r="BK159" s="210"/>
      <c r="BL159" s="210"/>
    </row>
    <row r="160" spans="1:64" ht="139.5" customHeight="1">
      <c r="A160" s="217">
        <v>79</v>
      </c>
      <c r="B160" s="218" t="s">
        <v>1456</v>
      </c>
      <c r="C160" s="218" t="s">
        <v>530</v>
      </c>
      <c r="D160" s="219" t="s">
        <v>551</v>
      </c>
      <c r="E160" s="328" t="s">
        <v>1457</v>
      </c>
      <c r="F160" s="328" t="s">
        <v>1458</v>
      </c>
      <c r="G160" s="221" t="s">
        <v>1459</v>
      </c>
      <c r="H160" s="221" t="s">
        <v>716</v>
      </c>
      <c r="I160" s="222">
        <v>12</v>
      </c>
      <c r="J160" s="223" t="str">
        <f t="shared" si="21"/>
        <v>Baja</v>
      </c>
      <c r="K160" s="224">
        <f t="shared" si="37"/>
        <v>0.4</v>
      </c>
      <c r="L160" s="221" t="s">
        <v>536</v>
      </c>
      <c r="M160" s="452" t="str">
        <f>IF(OR(K160='[1]Tabla Impacto'!$C$4,K160='[1]Tabla Impacto'!$D$4),"Leve",IF(OR(K160='[1]Tabla Impacto'!$C$5,K160='[1]Tabla Impacto'!$D$5),"Menor",IF(OR(K160='[1]Tabla Impacto'!$C$6,K160='[1]Tabla Impacto'!$D$6),"Moderado",IF(OR(K160='[1]Tabla Impacto'!$C$7,K160='[1]Tabla Impacto'!$D$7),"Mayor",IF(OR(K160='[1]Tabla Impacto'!$C$8,K160='[1]Tabla Impacto'!$D$8),"Catastrófico","")))))</f>
        <v/>
      </c>
      <c r="N160" s="226" t="str">
        <f>IF(OR(L160='[1]Tabla Impacto'!$C$4,L160='[1]Tabla Impacto'!$D$4),"Leve",IF(OR(L160='[1]Tabla Impacto'!$C$5,L160='[1]Tabla Impacto'!$D$5),"Menor",IF(OR(L160='[1]Tabla Impacto'!$C$6,L160='[1]Tabla Impacto'!$D$6),"Moderado",IF(OR(L160='[1]Tabla Impacto'!$C$7,L160='[1]Tabla Impacto'!$D$7),"Mayor",IF(OR(L160='[1]Tabla Impacto'!$C$8,L160='[1]Tabla Impacto'!$D$8),"Catastrófico","")))))</f>
        <v>Menor</v>
      </c>
      <c r="O160" s="224">
        <f t="shared" si="34"/>
        <v>0.4</v>
      </c>
      <c r="P160" s="227" t="str">
        <f t="shared" si="3"/>
        <v>Moderado</v>
      </c>
      <c r="Q160" s="222">
        <v>1</v>
      </c>
      <c r="R160" s="221" t="s">
        <v>1460</v>
      </c>
      <c r="S160" s="295" t="str">
        <f t="shared" si="4"/>
        <v>Probabilidad</v>
      </c>
      <c r="T160" s="229" t="s">
        <v>538</v>
      </c>
      <c r="U160" s="229" t="s">
        <v>569</v>
      </c>
      <c r="V160" s="230" t="str">
        <f t="shared" si="29"/>
        <v>40%</v>
      </c>
      <c r="W160" s="229" t="s">
        <v>540</v>
      </c>
      <c r="X160" s="229" t="s">
        <v>541</v>
      </c>
      <c r="Y160" s="229" t="s">
        <v>542</v>
      </c>
      <c r="Z160" s="231">
        <f t="shared" si="6"/>
        <v>0.24</v>
      </c>
      <c r="AA160" s="232" t="str">
        <f t="shared" si="7"/>
        <v>Baja</v>
      </c>
      <c r="AB160" s="230">
        <f t="shared" si="30"/>
        <v>0.24</v>
      </c>
      <c r="AC160" s="232" t="str">
        <f t="shared" si="31"/>
        <v>Menor</v>
      </c>
      <c r="AD160" s="230">
        <f t="shared" si="32"/>
        <v>0.4</v>
      </c>
      <c r="AE160" s="233" t="str">
        <f t="shared" si="33"/>
        <v>Moderado</v>
      </c>
      <c r="AF160" s="229" t="s">
        <v>543</v>
      </c>
      <c r="AG160" s="221" t="s">
        <v>1461</v>
      </c>
      <c r="AH160" s="221" t="s">
        <v>1462</v>
      </c>
      <c r="AI160" s="451">
        <v>44302</v>
      </c>
      <c r="AJ160" s="451">
        <v>44420</v>
      </c>
      <c r="AK160" s="221" t="s">
        <v>1463</v>
      </c>
      <c r="AL160" s="221" t="s">
        <v>1464</v>
      </c>
      <c r="AM160" s="222"/>
      <c r="AN160" s="222" t="s">
        <v>549</v>
      </c>
      <c r="AO160" s="235" t="s">
        <v>1465</v>
      </c>
      <c r="AP160" s="210"/>
      <c r="AQ160" s="210"/>
      <c r="AR160" s="210"/>
      <c r="AS160" s="210"/>
      <c r="AT160" s="210"/>
      <c r="AU160" s="210"/>
      <c r="AV160" s="210"/>
      <c r="AW160" s="210"/>
      <c r="AX160" s="210"/>
      <c r="AY160" s="210"/>
      <c r="AZ160" s="210"/>
      <c r="BA160" s="210"/>
      <c r="BB160" s="210"/>
      <c r="BC160" s="210"/>
      <c r="BD160" s="210"/>
      <c r="BE160" s="210"/>
      <c r="BF160" s="210"/>
      <c r="BG160" s="210"/>
      <c r="BH160" s="210"/>
      <c r="BI160" s="210"/>
      <c r="BJ160" s="210"/>
      <c r="BK160" s="210"/>
      <c r="BL160" s="210"/>
    </row>
    <row r="161" spans="1:64" ht="138.75" customHeight="1">
      <c r="A161" s="548">
        <v>80</v>
      </c>
      <c r="B161" s="551" t="s">
        <v>561</v>
      </c>
      <c r="C161" s="554" t="s">
        <v>1466</v>
      </c>
      <c r="D161" s="219" t="s">
        <v>593</v>
      </c>
      <c r="E161" s="555" t="s">
        <v>1467</v>
      </c>
      <c r="F161" s="555" t="s">
        <v>1468</v>
      </c>
      <c r="G161" s="556" t="s">
        <v>1469</v>
      </c>
      <c r="H161" s="221" t="s">
        <v>566</v>
      </c>
      <c r="I161" s="222">
        <v>18</v>
      </c>
      <c r="J161" s="223" t="str">
        <f t="shared" si="21"/>
        <v>Baja</v>
      </c>
      <c r="K161" s="224">
        <f t="shared" si="37"/>
        <v>0.4</v>
      </c>
      <c r="L161" s="221" t="s">
        <v>584</v>
      </c>
      <c r="M161" s="225"/>
      <c r="N161" s="226" t="str">
        <f>IF(OR(L161='[1]Tabla Impacto'!$C$4,L161='[1]Tabla Impacto'!$D$4),"Leve",IF(OR(L161='[1]Tabla Impacto'!$C$5,L161='[1]Tabla Impacto'!$D$5),"Menor",IF(OR(L161='[1]Tabla Impacto'!$C$6,L161='[1]Tabla Impacto'!$D$6),"Moderado",IF(OR(L161='[1]Tabla Impacto'!$C$7,L161='[1]Tabla Impacto'!$D$7),"Mayor",IF(OR(L161='[1]Tabla Impacto'!$C$8,L161='[1]Tabla Impacto'!$D$8),"Catastrófico","")))))</f>
        <v>Moderado</v>
      </c>
      <c r="O161" s="224">
        <f t="shared" si="34"/>
        <v>0.6</v>
      </c>
      <c r="P161" s="227" t="str">
        <f t="shared" si="3"/>
        <v>Moderado</v>
      </c>
      <c r="Q161" s="222">
        <v>1</v>
      </c>
      <c r="R161" s="221" t="s">
        <v>1470</v>
      </c>
      <c r="S161" s="295" t="str">
        <f t="shared" si="4"/>
        <v>Probabilidad</v>
      </c>
      <c r="T161" s="229" t="s">
        <v>538</v>
      </c>
      <c r="U161" s="229" t="s">
        <v>569</v>
      </c>
      <c r="V161" s="230" t="str">
        <f t="shared" si="29"/>
        <v>40%</v>
      </c>
      <c r="W161" s="387" t="s">
        <v>540</v>
      </c>
      <c r="X161" s="387" t="s">
        <v>761</v>
      </c>
      <c r="Y161" s="387" t="s">
        <v>542</v>
      </c>
      <c r="Z161" s="231">
        <f t="shared" si="6"/>
        <v>0.24</v>
      </c>
      <c r="AA161" s="232" t="str">
        <f t="shared" si="7"/>
        <v>Baja</v>
      </c>
      <c r="AB161" s="230">
        <f t="shared" si="30"/>
        <v>0.24</v>
      </c>
      <c r="AC161" s="232" t="str">
        <f t="shared" si="31"/>
        <v>Moderado</v>
      </c>
      <c r="AD161" s="230">
        <f t="shared" si="32"/>
        <v>0.6</v>
      </c>
      <c r="AE161" s="233" t="str">
        <f t="shared" si="33"/>
        <v>Moderado</v>
      </c>
      <c r="AF161" s="387" t="s">
        <v>543</v>
      </c>
      <c r="AG161" s="453" t="s">
        <v>1471</v>
      </c>
      <c r="AH161" s="394" t="s">
        <v>1082</v>
      </c>
      <c r="AI161" s="407">
        <v>44317</v>
      </c>
      <c r="AJ161" s="451">
        <v>44420</v>
      </c>
      <c r="AK161" s="219" t="s">
        <v>1472</v>
      </c>
      <c r="AL161" s="409" t="s">
        <v>1473</v>
      </c>
      <c r="AM161" s="222"/>
      <c r="AN161" s="222" t="s">
        <v>549</v>
      </c>
      <c r="AO161" s="454" t="s">
        <v>1474</v>
      </c>
      <c r="AP161" s="209"/>
      <c r="AQ161" s="209"/>
      <c r="AR161" s="209"/>
      <c r="AS161" s="209"/>
      <c r="AT161" s="209"/>
      <c r="AU161" s="209"/>
      <c r="AV161" s="209"/>
      <c r="AW161" s="209"/>
      <c r="AX161" s="209"/>
      <c r="AY161" s="209"/>
      <c r="AZ161" s="209"/>
      <c r="BA161" s="209"/>
      <c r="BB161" s="209"/>
      <c r="BC161" s="209"/>
      <c r="BD161" s="209"/>
      <c r="BE161" s="209"/>
      <c r="BF161" s="209"/>
      <c r="BG161" s="209"/>
      <c r="BH161" s="209"/>
      <c r="BI161" s="209"/>
      <c r="BJ161" s="209"/>
      <c r="BK161" s="209"/>
      <c r="BL161" s="209"/>
    </row>
    <row r="162" spans="1:64" ht="186" customHeight="1">
      <c r="A162" s="549"/>
      <c r="B162" s="552"/>
      <c r="C162" s="549"/>
      <c r="D162" s="219" t="s">
        <v>593</v>
      </c>
      <c r="E162" s="549"/>
      <c r="F162" s="549"/>
      <c r="G162" s="549"/>
      <c r="H162" s="221" t="s">
        <v>566</v>
      </c>
      <c r="I162" s="222">
        <v>18</v>
      </c>
      <c r="J162" s="223" t="str">
        <f t="shared" si="21"/>
        <v>Baja</v>
      </c>
      <c r="K162" s="224">
        <f t="shared" si="37"/>
        <v>0.4</v>
      </c>
      <c r="L162" s="221" t="s">
        <v>584</v>
      </c>
      <c r="M162" s="225"/>
      <c r="N162" s="226" t="str">
        <f>IF(OR(L162='[1]Tabla Impacto'!$C$4,L162='[1]Tabla Impacto'!$D$4),"Leve",IF(OR(L162='[1]Tabla Impacto'!$C$5,L162='[1]Tabla Impacto'!$D$5),"Menor",IF(OR(L162='[1]Tabla Impacto'!$C$6,L162='[1]Tabla Impacto'!$D$6),"Moderado",IF(OR(L162='[1]Tabla Impacto'!$C$7,L162='[1]Tabla Impacto'!$D$7),"Mayor",IF(OR(L162='[1]Tabla Impacto'!$C$8,L162='[1]Tabla Impacto'!$D$8),"Catastrófico","")))))</f>
        <v>Moderado</v>
      </c>
      <c r="O162" s="224">
        <f t="shared" si="34"/>
        <v>0.6</v>
      </c>
      <c r="P162" s="227" t="str">
        <f t="shared" si="3"/>
        <v>Moderado</v>
      </c>
      <c r="Q162" s="222">
        <v>2</v>
      </c>
      <c r="R162" s="221" t="s">
        <v>1475</v>
      </c>
      <c r="S162" s="295" t="str">
        <f t="shared" si="4"/>
        <v>Probabilidad</v>
      </c>
      <c r="T162" s="229" t="s">
        <v>538</v>
      </c>
      <c r="U162" s="229" t="s">
        <v>569</v>
      </c>
      <c r="V162" s="230" t="str">
        <f t="shared" si="29"/>
        <v>40%</v>
      </c>
      <c r="W162" s="387" t="s">
        <v>540</v>
      </c>
      <c r="X162" s="387" t="s">
        <v>541</v>
      </c>
      <c r="Y162" s="387" t="s">
        <v>542</v>
      </c>
      <c r="Z162" s="231">
        <f t="shared" si="6"/>
        <v>0.24</v>
      </c>
      <c r="AA162" s="232" t="str">
        <f t="shared" si="7"/>
        <v>Baja</v>
      </c>
      <c r="AB162" s="230">
        <f t="shared" si="30"/>
        <v>0.24</v>
      </c>
      <c r="AC162" s="232" t="str">
        <f t="shared" si="31"/>
        <v>Moderado</v>
      </c>
      <c r="AD162" s="230">
        <f t="shared" si="32"/>
        <v>0.6</v>
      </c>
      <c r="AE162" s="233" t="str">
        <f t="shared" si="33"/>
        <v>Moderado</v>
      </c>
      <c r="AF162" s="387" t="s">
        <v>543</v>
      </c>
      <c r="AG162" s="394" t="s">
        <v>1476</v>
      </c>
      <c r="AH162" s="394" t="s">
        <v>1477</v>
      </c>
      <c r="AI162" s="407">
        <v>44317</v>
      </c>
      <c r="AJ162" s="451">
        <v>44420</v>
      </c>
      <c r="AK162" s="219" t="s">
        <v>943</v>
      </c>
      <c r="AL162" s="221" t="s">
        <v>1478</v>
      </c>
      <c r="AM162" s="222"/>
      <c r="AN162" s="222" t="s">
        <v>549</v>
      </c>
      <c r="AO162" s="454" t="s">
        <v>1479</v>
      </c>
      <c r="AP162" s="209"/>
      <c r="AQ162" s="209"/>
      <c r="AR162" s="209"/>
      <c r="AS162" s="209"/>
      <c r="AT162" s="209"/>
      <c r="AU162" s="209"/>
      <c r="AV162" s="209"/>
      <c r="AW162" s="209"/>
      <c r="AX162" s="209"/>
      <c r="AY162" s="209"/>
      <c r="AZ162" s="209"/>
      <c r="BA162" s="209"/>
      <c r="BB162" s="209"/>
      <c r="BC162" s="209"/>
      <c r="BD162" s="209"/>
      <c r="BE162" s="209"/>
      <c r="BF162" s="209"/>
      <c r="BG162" s="209"/>
      <c r="BH162" s="209"/>
      <c r="BI162" s="209"/>
      <c r="BJ162" s="209"/>
      <c r="BK162" s="209"/>
      <c r="BL162" s="209"/>
    </row>
    <row r="163" spans="1:64" ht="120" customHeight="1">
      <c r="A163" s="550"/>
      <c r="B163" s="553"/>
      <c r="C163" s="550"/>
      <c r="D163" s="219" t="s">
        <v>593</v>
      </c>
      <c r="E163" s="550"/>
      <c r="F163" s="550"/>
      <c r="G163" s="550"/>
      <c r="H163" s="221" t="s">
        <v>566</v>
      </c>
      <c r="I163" s="222">
        <v>18</v>
      </c>
      <c r="J163" s="223" t="str">
        <f t="shared" si="21"/>
        <v>Baja</v>
      </c>
      <c r="K163" s="224">
        <f t="shared" si="37"/>
        <v>0.4</v>
      </c>
      <c r="L163" s="221" t="s">
        <v>584</v>
      </c>
      <c r="M163" s="225"/>
      <c r="N163" s="226" t="str">
        <f>IF(OR(L163='[1]Tabla Impacto'!$C$4,L163='[1]Tabla Impacto'!$D$4),"Leve",IF(OR(L163='[1]Tabla Impacto'!$C$5,L163='[1]Tabla Impacto'!$D$5),"Menor",IF(OR(L163='[1]Tabla Impacto'!$C$6,L163='[1]Tabla Impacto'!$D$6),"Moderado",IF(OR(L163='[1]Tabla Impacto'!$C$7,L163='[1]Tabla Impacto'!$D$7),"Mayor",IF(OR(L163='[1]Tabla Impacto'!$C$8,L163='[1]Tabla Impacto'!$D$8),"Catastrófico","")))))</f>
        <v>Moderado</v>
      </c>
      <c r="O163" s="224">
        <f t="shared" si="34"/>
        <v>0.6</v>
      </c>
      <c r="P163" s="227" t="str">
        <f t="shared" si="3"/>
        <v>Moderado</v>
      </c>
      <c r="Q163" s="222">
        <v>3</v>
      </c>
      <c r="R163" s="221" t="s">
        <v>1480</v>
      </c>
      <c r="S163" s="295" t="str">
        <f t="shared" si="4"/>
        <v>Probabilidad</v>
      </c>
      <c r="T163" s="229" t="s">
        <v>538</v>
      </c>
      <c r="U163" s="229" t="s">
        <v>569</v>
      </c>
      <c r="V163" s="230" t="str">
        <f t="shared" si="29"/>
        <v>40%</v>
      </c>
      <c r="W163" s="387" t="s">
        <v>686</v>
      </c>
      <c r="X163" s="387" t="s">
        <v>761</v>
      </c>
      <c r="Y163" s="387" t="s">
        <v>782</v>
      </c>
      <c r="Z163" s="231">
        <f t="shared" si="6"/>
        <v>0.24</v>
      </c>
      <c r="AA163" s="232" t="str">
        <f t="shared" si="7"/>
        <v>Baja</v>
      </c>
      <c r="AB163" s="230">
        <f t="shared" si="30"/>
        <v>0.24</v>
      </c>
      <c r="AC163" s="232" t="str">
        <f t="shared" si="31"/>
        <v>Moderado</v>
      </c>
      <c r="AD163" s="230">
        <f t="shared" si="32"/>
        <v>0.6</v>
      </c>
      <c r="AE163" s="233" t="str">
        <f t="shared" si="33"/>
        <v>Moderado</v>
      </c>
      <c r="AF163" s="387" t="s">
        <v>1481</v>
      </c>
      <c r="AG163" s="394" t="s">
        <v>1482</v>
      </c>
      <c r="AH163" s="394" t="s">
        <v>1483</v>
      </c>
      <c r="AI163" s="407">
        <v>44317</v>
      </c>
      <c r="AJ163" s="451">
        <v>44420</v>
      </c>
      <c r="AK163" s="219" t="s">
        <v>1484</v>
      </c>
      <c r="AL163" s="221" t="s">
        <v>1485</v>
      </c>
      <c r="AM163" s="222"/>
      <c r="AN163" s="222" t="s">
        <v>549</v>
      </c>
      <c r="AO163" s="455" t="s">
        <v>1486</v>
      </c>
      <c r="AP163" s="209"/>
      <c r="AQ163" s="209"/>
      <c r="AR163" s="209"/>
      <c r="AS163" s="209"/>
      <c r="AT163" s="209"/>
      <c r="AU163" s="209"/>
      <c r="AV163" s="209"/>
      <c r="AW163" s="209"/>
      <c r="AX163" s="209"/>
      <c r="AY163" s="209"/>
      <c r="AZ163" s="209"/>
      <c r="BA163" s="209"/>
      <c r="BB163" s="209"/>
      <c r="BC163" s="209"/>
      <c r="BD163" s="209"/>
      <c r="BE163" s="209"/>
      <c r="BF163" s="209"/>
      <c r="BG163" s="209"/>
      <c r="BH163" s="209"/>
      <c r="BI163" s="209"/>
      <c r="BJ163" s="209"/>
      <c r="BK163" s="209"/>
      <c r="BL163" s="209"/>
    </row>
    <row r="164" spans="1:64" ht="118.5" customHeight="1">
      <c r="A164" s="218">
        <v>81</v>
      </c>
      <c r="B164" s="456" t="s">
        <v>529</v>
      </c>
      <c r="C164" s="457" t="s">
        <v>674</v>
      </c>
      <c r="D164" s="458" t="s">
        <v>1487</v>
      </c>
      <c r="E164" s="436" t="s">
        <v>1488</v>
      </c>
      <c r="F164" s="436" t="s">
        <v>1489</v>
      </c>
      <c r="G164" s="436" t="s">
        <v>1490</v>
      </c>
      <c r="H164" s="221" t="s">
        <v>535</v>
      </c>
      <c r="I164" s="222">
        <v>84</v>
      </c>
      <c r="J164" s="223" t="str">
        <f t="shared" si="21"/>
        <v>Media</v>
      </c>
      <c r="K164" s="224">
        <f t="shared" si="37"/>
        <v>0.6</v>
      </c>
      <c r="L164" s="454" t="s">
        <v>584</v>
      </c>
      <c r="M164" s="218"/>
      <c r="N164" s="226" t="str">
        <f>IF(OR(L164='[1]Tabla Impacto'!$C$4,L164='[1]Tabla Impacto'!$D$4),"Leve",IF(OR(L164='[1]Tabla Impacto'!$C$5,L164='[1]Tabla Impacto'!$D$5),"Menor",IF(OR(L164='[1]Tabla Impacto'!$C$6,L164='[1]Tabla Impacto'!$D$6),"Moderado",IF(OR(L164='[1]Tabla Impacto'!$C$7,L164='[1]Tabla Impacto'!$D$7),"Mayor",IF(OR(L164='[1]Tabla Impacto'!$C$8,L164='[1]Tabla Impacto'!$D$8),"Catastrófico","")))))</f>
        <v>Moderado</v>
      </c>
      <c r="O164" s="224">
        <f t="shared" si="34"/>
        <v>0.6</v>
      </c>
      <c r="P164" s="227" t="str">
        <f t="shared" si="3"/>
        <v>Moderado</v>
      </c>
      <c r="Q164" s="222">
        <v>1</v>
      </c>
      <c r="R164" s="221" t="s">
        <v>1491</v>
      </c>
      <c r="S164" s="295" t="str">
        <f t="shared" si="4"/>
        <v>Probabilidad</v>
      </c>
      <c r="T164" s="229" t="s">
        <v>538</v>
      </c>
      <c r="U164" s="229" t="s">
        <v>569</v>
      </c>
      <c r="V164" s="230" t="str">
        <f t="shared" si="29"/>
        <v>40%</v>
      </c>
      <c r="W164" s="387" t="s">
        <v>540</v>
      </c>
      <c r="X164" s="387" t="s">
        <v>541</v>
      </c>
      <c r="Y164" s="387" t="s">
        <v>542</v>
      </c>
      <c r="Z164" s="231">
        <f t="shared" si="6"/>
        <v>0.36</v>
      </c>
      <c r="AA164" s="232" t="str">
        <f t="shared" si="7"/>
        <v>Baja</v>
      </c>
      <c r="AB164" s="230">
        <f t="shared" si="30"/>
        <v>0.36</v>
      </c>
      <c r="AC164" s="232" t="str">
        <f t="shared" si="31"/>
        <v>Moderado</v>
      </c>
      <c r="AD164" s="230">
        <f t="shared" si="32"/>
        <v>0.6</v>
      </c>
      <c r="AE164" s="233" t="str">
        <f t="shared" si="33"/>
        <v>Moderado</v>
      </c>
      <c r="AF164" s="387" t="s">
        <v>1481</v>
      </c>
      <c r="AG164" s="298" t="s">
        <v>1492</v>
      </c>
      <c r="AH164" s="298" t="s">
        <v>700</v>
      </c>
      <c r="AI164" s="219" t="s">
        <v>1493</v>
      </c>
      <c r="AJ164" s="451">
        <v>44421</v>
      </c>
      <c r="AK164" s="219" t="s">
        <v>943</v>
      </c>
      <c r="AL164" s="221" t="s">
        <v>1494</v>
      </c>
      <c r="AM164" s="222"/>
      <c r="AN164" s="222" t="s">
        <v>549</v>
      </c>
      <c r="AO164" s="455" t="s">
        <v>1495</v>
      </c>
      <c r="AP164" s="209"/>
      <c r="AQ164" s="209"/>
      <c r="AR164" s="209"/>
      <c r="AS164" s="209"/>
      <c r="AT164" s="209"/>
      <c r="AU164" s="209"/>
      <c r="AV164" s="209"/>
      <c r="AW164" s="209"/>
      <c r="AX164" s="209"/>
      <c r="AY164" s="209"/>
      <c r="AZ164" s="209"/>
      <c r="BA164" s="209"/>
      <c r="BB164" s="209"/>
      <c r="BC164" s="209"/>
      <c r="BD164" s="209"/>
      <c r="BE164" s="209"/>
      <c r="BF164" s="209"/>
      <c r="BG164" s="209"/>
      <c r="BH164" s="209"/>
      <c r="BI164" s="209"/>
      <c r="BJ164" s="209"/>
      <c r="BK164" s="209"/>
      <c r="BL164" s="209"/>
    </row>
    <row r="165" spans="1:64" ht="73.5" customHeight="1">
      <c r="A165" s="218"/>
      <c r="B165" s="459"/>
      <c r="C165" s="218"/>
      <c r="D165" s="218"/>
      <c r="E165" s="454"/>
      <c r="F165" s="454"/>
      <c r="G165" s="454"/>
      <c r="H165" s="454"/>
      <c r="I165" s="218"/>
      <c r="J165" s="454"/>
      <c r="K165" s="224"/>
      <c r="L165" s="454"/>
      <c r="M165" s="218"/>
      <c r="N165" s="226"/>
      <c r="O165" s="224"/>
      <c r="P165" s="227"/>
      <c r="Q165" s="454"/>
      <c r="R165" s="454"/>
      <c r="S165" s="455"/>
      <c r="T165" s="454"/>
      <c r="U165" s="454"/>
      <c r="V165" s="230"/>
      <c r="W165" s="454"/>
      <c r="X165" s="454"/>
      <c r="Y165" s="454"/>
      <c r="Z165" s="231"/>
      <c r="AA165" s="232"/>
      <c r="AB165" s="230"/>
      <c r="AC165" s="232"/>
      <c r="AD165" s="230"/>
      <c r="AE165" s="233"/>
      <c r="AF165" s="454"/>
      <c r="AG165" s="454"/>
      <c r="AH165" s="454"/>
      <c r="AI165" s="454"/>
      <c r="AJ165" s="460"/>
      <c r="AK165" s="454"/>
      <c r="AL165" s="218"/>
      <c r="AM165" s="218"/>
      <c r="AN165" s="218"/>
      <c r="AO165" s="455"/>
      <c r="AP165" s="209"/>
      <c r="AQ165" s="209"/>
      <c r="AR165" s="209"/>
      <c r="AS165" s="209"/>
      <c r="AT165" s="209"/>
      <c r="AU165" s="209"/>
      <c r="AV165" s="209"/>
      <c r="AW165" s="209"/>
      <c r="AX165" s="209"/>
      <c r="AY165" s="209"/>
      <c r="AZ165" s="209"/>
      <c r="BA165" s="209"/>
      <c r="BB165" s="209"/>
      <c r="BC165" s="209"/>
      <c r="BD165" s="209"/>
      <c r="BE165" s="209"/>
      <c r="BF165" s="209"/>
      <c r="BG165" s="209"/>
      <c r="BH165" s="209"/>
      <c r="BI165" s="209"/>
      <c r="BJ165" s="209"/>
      <c r="BK165" s="209"/>
      <c r="BL165" s="209"/>
    </row>
    <row r="166" spans="1:64" ht="73.5" customHeight="1">
      <c r="A166" s="218"/>
      <c r="B166" s="459"/>
      <c r="C166" s="218"/>
      <c r="D166" s="218"/>
      <c r="E166" s="454"/>
      <c r="F166" s="454"/>
      <c r="G166" s="454"/>
      <c r="H166" s="454"/>
      <c r="I166" s="218"/>
      <c r="J166" s="454"/>
      <c r="K166" s="224"/>
      <c r="L166" s="454"/>
      <c r="M166" s="218"/>
      <c r="N166" s="226"/>
      <c r="O166" s="224"/>
      <c r="P166" s="227"/>
      <c r="Q166" s="454"/>
      <c r="R166" s="454"/>
      <c r="S166" s="455"/>
      <c r="T166" s="454"/>
      <c r="U166" s="454"/>
      <c r="V166" s="230"/>
      <c r="W166" s="454"/>
      <c r="X166" s="454"/>
      <c r="Y166" s="454"/>
      <c r="Z166" s="231"/>
      <c r="AA166" s="232"/>
      <c r="AB166" s="230"/>
      <c r="AC166" s="232"/>
      <c r="AD166" s="230"/>
      <c r="AE166" s="233"/>
      <c r="AF166" s="454"/>
      <c r="AG166" s="454"/>
      <c r="AH166" s="454"/>
      <c r="AI166" s="454"/>
      <c r="AJ166" s="460"/>
      <c r="AK166" s="454"/>
      <c r="AL166" s="218"/>
      <c r="AM166" s="218"/>
      <c r="AN166" s="218"/>
      <c r="AO166" s="455"/>
      <c r="AP166" s="209"/>
      <c r="AQ166" s="209"/>
      <c r="AR166" s="209"/>
      <c r="AS166" s="209"/>
      <c r="AT166" s="209"/>
      <c r="AU166" s="209"/>
      <c r="AV166" s="209"/>
      <c r="AW166" s="209"/>
      <c r="AX166" s="209"/>
      <c r="AY166" s="209"/>
      <c r="AZ166" s="209"/>
      <c r="BA166" s="209"/>
      <c r="BB166" s="209"/>
      <c r="BC166" s="209"/>
      <c r="BD166" s="209"/>
      <c r="BE166" s="209"/>
      <c r="BF166" s="209"/>
      <c r="BG166" s="209"/>
      <c r="BH166" s="209"/>
      <c r="BI166" s="209"/>
      <c r="BJ166" s="209"/>
      <c r="BK166" s="209"/>
      <c r="BL166" s="209"/>
    </row>
    <row r="167" spans="1:64" ht="73.5" customHeight="1">
      <c r="A167" s="563" t="s">
        <v>1496</v>
      </c>
      <c r="B167" s="564"/>
      <c r="C167" s="564"/>
      <c r="D167" s="561"/>
      <c r="E167" s="454"/>
      <c r="F167" s="454"/>
      <c r="G167" s="454"/>
      <c r="H167" s="454"/>
      <c r="I167" s="218"/>
      <c r="J167" s="454"/>
      <c r="K167" s="224" t="str">
        <f>IF(J167="","",IF(J167="Muy Baja",0.2,IF(J167="Baja",0.4,IF(J167="Media",0.6,IF(J167="Alta",0.8,IF(J167="Muy Alta",1, ))))))</f>
        <v/>
      </c>
      <c r="L167" s="454"/>
      <c r="M167" s="218"/>
      <c r="N167" s="226" t="str">
        <f>IF(OR(L167='[1]Tabla Impacto'!$C$4,L167='[1]Tabla Impacto'!$D$4),"Leve",IF(OR(L167='[1]Tabla Impacto'!$C$5,L167='[1]Tabla Impacto'!$D$5),"Menor",IF(OR(L167='[1]Tabla Impacto'!$C$6,L167='[1]Tabla Impacto'!$D$6),"Moderado",IF(OR(L167='[1]Tabla Impacto'!$C$7,L167='[1]Tabla Impacto'!$D$7),"Mayor",IF(OR(L167='[1]Tabla Impacto'!$C$8,L167='[1]Tabla Impacto'!$D$8),"Catastrófico","")))))</f>
        <v/>
      </c>
      <c r="O167" s="224" t="str">
        <f>IF(N167="","",IF(N167="Leve",0.2,IF(N167="Menor",0.4,IF(N167="Moderado",0.6,IF(N167="Mayor",0.8,IF(N167="Catastrófico",1, ))))))</f>
        <v/>
      </c>
      <c r="P167" s="227" t="str">
        <f>IF(OR(AND(J167="Muy Baja",N167="Leve"),AND(J167="Muy Baja",N167="Menor"),AND(J167="Baja",N167="Leve")),"Bajo",IF(OR(AND(J167="Muy baja",N167="Moderado"),AND(J167="Baja",N167="Menor"),AND(J167="Baja",N167="Moderado"),AND(J167="Media",N167="Leve"),AND(J167="Media",N167="Menor"),AND(J167="Media",N167="Moderado"),AND(J167="Alta",N167="Leve"),AND(J167="Alta",N167="Menor")),"Moderado",IF(OR(AND(J167="Muy Baja",N167="Mayor"),AND(J167="Baja",N167="Mayor"),AND(J167="Media",N167="Mayor"),AND(J167="Alta",N167="Moderado"),AND(J167="Alta",N167="Mayor"),AND(J167="Muy Alta",N167="Leve"),AND(J167="Muy Alta",N167="Menor"),AND(J167="Muy Alta",N167="Moderado"),AND(J167="Muy Alta",N167="Mayor")),"Alto",IF(OR(AND(J167="Muy Baja",N167="Catastrófico"),AND(J167="Baja",N167="Catastrófico"),AND(J167="Media",N167="Catastrófico"),AND(J167="Alta",N167="Catastrófico"),AND(J167="Muy Alta",N167="Catastrófico")),"Extremo",""))))</f>
        <v/>
      </c>
      <c r="Q167" s="454"/>
      <c r="R167" s="454"/>
      <c r="S167" s="455" t="str">
        <f>IF(OR(T167="Preventivo",T167="Detectivo"),"Probabilidad",IF(T167="Correctivo","Impacto",""))</f>
        <v/>
      </c>
      <c r="T167" s="454"/>
      <c r="U167" s="454"/>
      <c r="V167" s="230" t="str">
        <f>IF(AND(T167="Preventivo",U167="Automático"),"50%",IF(AND(T167="Preventivo",U167="Manual"),"40%",IF(AND(T167="Detectivo",U167="Automático"),"40%",IF(AND(T167="Detectivo",U167="Manual"),"30%",IF(AND(T167="Correctivo",U167="Automático"),"35%",IF(AND(T167="Correctivo",U167="Manual"),"25%",""))))))</f>
        <v/>
      </c>
      <c r="W167" s="454"/>
      <c r="X167" s="454"/>
      <c r="Y167" s="454"/>
      <c r="Z167" s="231" t="str">
        <f>IFERROR(IF(S167="Probabilidad",(K167-(+K167*V167)),IF(S167="Impacto",K167,"")),"")</f>
        <v/>
      </c>
      <c r="AA167" s="232" t="str">
        <f>IFERROR(IF(Z167="","",IF(Z167&lt;=0.2,"Muy Baja",IF(Z167&lt;=0.4,"Baja",IF(Z167&lt;=0.6,"Media",IF(Z167&lt;=0.8,"Alta","Muy Alta"))))),"")</f>
        <v/>
      </c>
      <c r="AB167" s="230" t="str">
        <f>+Z167</f>
        <v/>
      </c>
      <c r="AC167" s="232" t="str">
        <f>IFERROR(IF(AD167="","",IF(AD167&lt;=0.2,"Leve",IF(AD167&lt;=0.4,"Menor",IF(AD167&lt;=0.6,"Moderado",IF(AD167&lt;=0.8,"Mayor","Catastrófico"))))),"")</f>
        <v/>
      </c>
      <c r="AD167" s="230" t="str">
        <f>IFERROR(IF(S167="Impacto",(O167-(+O167*V167)),IF(S167="Probabilidad",O167,"")),"")</f>
        <v/>
      </c>
      <c r="AE167" s="233" t="str">
        <f>IFERROR(IF(OR(AND(AA167="Muy Baja",AC167="Leve"),AND(AA167="Muy Baja",AC167="Menor"),AND(AA167="Baja",AC167="Leve")),"Bajo",IF(OR(AND(AA167="Muy baja",AC167="Moderado"),AND(AA167="Baja",AC167="Menor"),AND(AA167="Baja",AC167="Moderado"),AND(AA167="Media",AC167="Leve"),AND(AA167="Media",AC167="Menor"),AND(AA167="Media",AC167="Moderado"),AND(AA167="Alta",AC167="Leve"),AND(AA167="Alta",AC167="Menor")),"Moderado",IF(OR(AND(AA167="Muy Baja",AC167="Mayor"),AND(AA167="Baja",AC167="Mayor"),AND(AA167="Media",AC167="Mayor"),AND(AA167="Alta",AC167="Moderado"),AND(AA167="Alta",AC167="Mayor"),AND(AA167="Muy Alta",AC167="Leve"),AND(AA167="Muy Alta",AC167="Menor"),AND(AA167="Muy Alta",AC167="Moderado"),AND(AA167="Muy Alta",AC167="Mayor")),"Alto",IF(OR(AND(AA167="Muy Baja",AC167="Catastrófico"),AND(AA167="Baja",AC167="Catastrófico"),AND(AA167="Media",AC167="Catastrófico"),AND(AA167="Alta",AC167="Catastrófico"),AND(AA167="Muy Alta",AC167="Catastrófico")),"Extremo","")))),"")</f>
        <v/>
      </c>
      <c r="AF167" s="454"/>
      <c r="AG167" s="454"/>
      <c r="AH167" s="454"/>
      <c r="AI167" s="454"/>
      <c r="AJ167" s="460"/>
      <c r="AK167" s="454"/>
      <c r="AL167" s="218"/>
      <c r="AM167" s="218"/>
      <c r="AN167" s="218"/>
      <c r="AO167" s="455"/>
      <c r="AP167" s="209"/>
      <c r="AQ167" s="209"/>
      <c r="AR167" s="209"/>
      <c r="AS167" s="209"/>
      <c r="AT167" s="209"/>
      <c r="AU167" s="209"/>
      <c r="AV167" s="209"/>
      <c r="AW167" s="209"/>
      <c r="AX167" s="209"/>
      <c r="AY167" s="209"/>
      <c r="AZ167" s="209"/>
      <c r="BA167" s="209"/>
      <c r="BB167" s="209"/>
      <c r="BC167" s="209"/>
      <c r="BD167" s="209"/>
      <c r="BE167" s="209"/>
      <c r="BF167" s="209"/>
      <c r="BG167" s="209"/>
      <c r="BH167" s="209"/>
      <c r="BI167" s="209"/>
      <c r="BJ167" s="209"/>
      <c r="BK167" s="209"/>
      <c r="BL167" s="209"/>
    </row>
    <row r="168" spans="1:64" ht="24.75" customHeight="1">
      <c r="A168" s="461" t="s">
        <v>1497</v>
      </c>
      <c r="B168" s="462"/>
      <c r="C168" s="462"/>
      <c r="D168" s="462"/>
      <c r="E168" s="462"/>
      <c r="F168" s="462"/>
      <c r="G168" s="209"/>
      <c r="H168" s="462"/>
      <c r="I168" s="209"/>
      <c r="J168" s="209"/>
      <c r="K168" s="209"/>
      <c r="L168" s="209"/>
      <c r="M168" s="209"/>
      <c r="N168" s="209"/>
      <c r="O168" s="209"/>
      <c r="P168" s="462"/>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462"/>
      <c r="AM168" s="462"/>
      <c r="AN168" s="462"/>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row>
    <row r="169" spans="1:64" ht="13.5" customHeight="1">
      <c r="A169" s="209"/>
      <c r="B169" s="209"/>
      <c r="C169" s="209"/>
      <c r="D169" s="462"/>
      <c r="E169" s="209"/>
      <c r="F169" s="209"/>
      <c r="G169" s="209"/>
      <c r="H169" s="209"/>
      <c r="I169" s="209"/>
      <c r="J169" s="209"/>
      <c r="K169" s="209"/>
      <c r="L169" s="209"/>
      <c r="M169" s="209"/>
      <c r="N169" s="209"/>
      <c r="O169" s="209"/>
      <c r="P169" s="462"/>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462"/>
      <c r="AM169" s="462"/>
      <c r="AN169" s="462"/>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row>
    <row r="170" spans="1:64" ht="13.5" customHeight="1">
      <c r="A170" s="462"/>
      <c r="B170" s="462"/>
      <c r="C170" s="462"/>
      <c r="D170" s="462"/>
      <c r="E170" s="462"/>
      <c r="F170" s="462"/>
      <c r="G170" s="209"/>
      <c r="H170" s="462"/>
      <c r="I170" s="209"/>
      <c r="J170" s="209"/>
      <c r="K170" s="209"/>
      <c r="L170" s="209"/>
      <c r="M170" s="209"/>
      <c r="N170" s="209"/>
      <c r="O170" s="209"/>
      <c r="P170" s="462"/>
      <c r="Q170" s="209"/>
      <c r="R170" s="209"/>
      <c r="S170" s="209"/>
      <c r="T170" s="209"/>
      <c r="U170" s="209"/>
      <c r="V170" s="209"/>
      <c r="W170" s="209"/>
      <c r="X170" s="209"/>
      <c r="Y170" s="209"/>
      <c r="Z170" s="209"/>
      <c r="AA170" s="209"/>
      <c r="AB170" s="209"/>
      <c r="AC170" s="209"/>
      <c r="AD170" s="209"/>
      <c r="AE170" s="209"/>
      <c r="AF170" s="209"/>
      <c r="AG170" s="209"/>
      <c r="AH170" s="209"/>
      <c r="AI170" s="209"/>
      <c r="AJ170" s="209"/>
      <c r="AK170" s="209"/>
      <c r="AL170" s="462"/>
      <c r="AM170" s="462"/>
      <c r="AN170" s="462"/>
      <c r="AO170" s="209"/>
      <c r="AP170" s="209"/>
      <c r="AQ170" s="209"/>
      <c r="AR170" s="209"/>
      <c r="AS170" s="209"/>
      <c r="AT170" s="209"/>
      <c r="AU170" s="209"/>
      <c r="AV170" s="209"/>
      <c r="AW170" s="209"/>
      <c r="AX170" s="209"/>
      <c r="AY170" s="209"/>
      <c r="AZ170" s="209"/>
      <c r="BA170" s="209"/>
      <c r="BB170" s="209"/>
      <c r="BC170" s="209"/>
      <c r="BD170" s="209"/>
      <c r="BE170" s="209"/>
      <c r="BF170" s="209"/>
      <c r="BG170" s="209"/>
      <c r="BH170" s="209"/>
      <c r="BI170" s="209"/>
      <c r="BJ170" s="209"/>
      <c r="BK170" s="209"/>
      <c r="BL170" s="209"/>
    </row>
    <row r="171" spans="1:64" ht="13.5" customHeight="1">
      <c r="A171" s="462"/>
      <c r="B171" s="462"/>
      <c r="C171" s="462"/>
      <c r="D171" s="462"/>
      <c r="E171" s="462"/>
      <c r="F171" s="462"/>
      <c r="G171" s="209"/>
      <c r="H171" s="462"/>
      <c r="I171" s="209"/>
      <c r="J171" s="209"/>
      <c r="K171" s="209"/>
      <c r="L171" s="209"/>
      <c r="M171" s="209"/>
      <c r="N171" s="209"/>
      <c r="O171" s="209"/>
      <c r="P171" s="462"/>
      <c r="Q171" s="209"/>
      <c r="R171" s="209"/>
      <c r="S171" s="209"/>
      <c r="T171" s="209"/>
      <c r="U171" s="209"/>
      <c r="V171" s="209"/>
      <c r="W171" s="209"/>
      <c r="X171" s="209"/>
      <c r="Y171" s="209"/>
      <c r="Z171" s="209"/>
      <c r="AA171" s="209"/>
      <c r="AB171" s="209"/>
      <c r="AC171" s="209"/>
      <c r="AD171" s="209"/>
      <c r="AE171" s="209"/>
      <c r="AF171" s="209"/>
      <c r="AG171" s="209"/>
      <c r="AH171" s="209"/>
      <c r="AI171" s="209"/>
      <c r="AJ171" s="209"/>
      <c r="AK171" s="209"/>
      <c r="AL171" s="462"/>
      <c r="AM171" s="462"/>
      <c r="AN171" s="462"/>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c r="BI171" s="209"/>
      <c r="BJ171" s="209"/>
      <c r="BK171" s="209"/>
      <c r="BL171" s="209"/>
    </row>
    <row r="172" spans="1:64" ht="13.5" customHeight="1">
      <c r="A172" s="462"/>
      <c r="B172" s="462"/>
      <c r="C172" s="462"/>
      <c r="D172" s="462"/>
      <c r="E172" s="462"/>
      <c r="F172" s="462"/>
      <c r="G172" s="209"/>
      <c r="H172" s="462"/>
      <c r="I172" s="209"/>
      <c r="J172" s="209"/>
      <c r="K172" s="209"/>
      <c r="L172" s="209"/>
      <c r="M172" s="209"/>
      <c r="N172" s="209"/>
      <c r="O172" s="209"/>
      <c r="P172" s="462"/>
      <c r="Q172" s="209"/>
      <c r="R172" s="209"/>
      <c r="S172" s="209"/>
      <c r="T172" s="209"/>
      <c r="U172" s="209"/>
      <c r="V172" s="209"/>
      <c r="W172" s="209"/>
      <c r="X172" s="209"/>
      <c r="Y172" s="209"/>
      <c r="Z172" s="209"/>
      <c r="AA172" s="209"/>
      <c r="AB172" s="209"/>
      <c r="AC172" s="209"/>
      <c r="AD172" s="209"/>
      <c r="AE172" s="209"/>
      <c r="AF172" s="209"/>
      <c r="AG172" s="209"/>
      <c r="AH172" s="209"/>
      <c r="AI172" s="209"/>
      <c r="AJ172" s="209"/>
      <c r="AK172" s="209"/>
      <c r="AL172" s="462"/>
      <c r="AM172" s="462"/>
      <c r="AN172" s="462"/>
      <c r="AO172" s="209"/>
      <c r="AP172" s="209"/>
      <c r="AQ172" s="209"/>
      <c r="AR172" s="209"/>
      <c r="AS172" s="209"/>
      <c r="AT172" s="209"/>
      <c r="AU172" s="209"/>
      <c r="AV172" s="209"/>
      <c r="AW172" s="209"/>
      <c r="AX172" s="209"/>
      <c r="AY172" s="209"/>
      <c r="AZ172" s="209"/>
      <c r="BA172" s="209"/>
      <c r="BB172" s="209"/>
      <c r="BC172" s="209"/>
      <c r="BD172" s="209"/>
      <c r="BE172" s="209"/>
      <c r="BF172" s="209"/>
      <c r="BG172" s="209"/>
      <c r="BH172" s="209"/>
      <c r="BI172" s="209"/>
      <c r="BJ172" s="209"/>
      <c r="BK172" s="209"/>
      <c r="BL172" s="209"/>
    </row>
    <row r="173" spans="1:64" ht="14.25" customHeight="1">
      <c r="A173" s="565" t="s">
        <v>1498</v>
      </c>
      <c r="B173" s="564"/>
      <c r="C173" s="564"/>
      <c r="D173" s="561"/>
      <c r="E173" s="463"/>
      <c r="F173" s="463"/>
      <c r="G173" s="209"/>
      <c r="H173" s="462"/>
      <c r="I173" s="209"/>
      <c r="J173" s="209"/>
      <c r="K173" s="209"/>
      <c r="L173" s="209"/>
      <c r="M173" s="209"/>
      <c r="N173" s="209"/>
      <c r="O173" s="209"/>
      <c r="P173" s="462"/>
      <c r="Q173" s="209"/>
      <c r="R173" s="209"/>
      <c r="S173" s="209"/>
      <c r="T173" s="209"/>
      <c r="U173" s="209"/>
      <c r="V173" s="209"/>
      <c r="W173" s="209"/>
      <c r="X173" s="209"/>
      <c r="Y173" s="209"/>
      <c r="Z173" s="209"/>
      <c r="AA173" s="209"/>
      <c r="AB173" s="209"/>
      <c r="AC173" s="209"/>
      <c r="AD173" s="209"/>
      <c r="AE173" s="209"/>
      <c r="AF173" s="209"/>
      <c r="AG173" s="209"/>
      <c r="AH173" s="209"/>
      <c r="AI173" s="209"/>
      <c r="AJ173" s="209"/>
      <c r="AK173" s="209"/>
      <c r="AL173" s="462"/>
      <c r="AM173" s="462"/>
      <c r="AN173" s="462"/>
      <c r="AO173" s="209"/>
      <c r="AP173" s="209"/>
      <c r="AQ173" s="209"/>
      <c r="AR173" s="209"/>
      <c r="AS173" s="209"/>
      <c r="AT173" s="209"/>
      <c r="AU173" s="209"/>
      <c r="AV173" s="209"/>
      <c r="AW173" s="209"/>
      <c r="AX173" s="209"/>
      <c r="AY173" s="209"/>
      <c r="AZ173" s="209"/>
      <c r="BA173" s="209"/>
      <c r="BB173" s="209"/>
      <c r="BC173" s="209"/>
      <c r="BD173" s="209"/>
      <c r="BE173" s="209"/>
      <c r="BF173" s="209"/>
      <c r="BG173" s="209"/>
      <c r="BH173" s="209"/>
      <c r="BI173" s="209"/>
      <c r="BJ173" s="209"/>
      <c r="BK173" s="209"/>
      <c r="BL173" s="209"/>
    </row>
    <row r="174" spans="1:64" ht="14.25" customHeight="1">
      <c r="A174" s="565"/>
      <c r="B174" s="564"/>
      <c r="C174" s="564"/>
      <c r="D174" s="561"/>
      <c r="E174" s="464"/>
      <c r="F174" s="464"/>
      <c r="G174" s="209"/>
      <c r="H174" s="462"/>
      <c r="I174" s="209"/>
      <c r="J174" s="209"/>
      <c r="K174" s="209"/>
      <c r="L174" s="209"/>
      <c r="M174" s="209"/>
      <c r="N174" s="209"/>
      <c r="O174" s="209"/>
      <c r="P174" s="462"/>
      <c r="Q174" s="209"/>
      <c r="R174" s="209"/>
      <c r="S174" s="209"/>
      <c r="T174" s="209"/>
      <c r="U174" s="209"/>
      <c r="V174" s="209"/>
      <c r="W174" s="209"/>
      <c r="X174" s="209"/>
      <c r="Y174" s="209"/>
      <c r="Z174" s="209"/>
      <c r="AA174" s="209"/>
      <c r="AB174" s="209"/>
      <c r="AC174" s="209"/>
      <c r="AD174" s="209"/>
      <c r="AE174" s="209"/>
      <c r="AF174" s="209"/>
      <c r="AG174" s="209"/>
      <c r="AH174" s="209"/>
      <c r="AI174" s="209"/>
      <c r="AJ174" s="209"/>
      <c r="AK174" s="209"/>
      <c r="AL174" s="462"/>
      <c r="AM174" s="462"/>
      <c r="AN174" s="462"/>
      <c r="AO174" s="209"/>
      <c r="AP174" s="209"/>
      <c r="AQ174" s="209"/>
      <c r="AR174" s="209"/>
      <c r="AS174" s="209"/>
      <c r="AT174" s="209"/>
      <c r="AU174" s="209"/>
      <c r="AV174" s="209"/>
      <c r="AW174" s="209"/>
      <c r="AX174" s="209"/>
      <c r="AY174" s="209"/>
      <c r="AZ174" s="209"/>
      <c r="BA174" s="209"/>
      <c r="BB174" s="209"/>
      <c r="BC174" s="209"/>
      <c r="BD174" s="209"/>
      <c r="BE174" s="209"/>
      <c r="BF174" s="209"/>
      <c r="BG174" s="209"/>
      <c r="BH174" s="209"/>
      <c r="BI174" s="209"/>
      <c r="BJ174" s="209"/>
      <c r="BK174" s="209"/>
      <c r="BL174" s="209"/>
    </row>
    <row r="175" spans="1:64" ht="13.5" customHeight="1">
      <c r="A175" s="566" t="s">
        <v>20</v>
      </c>
      <c r="B175" s="561"/>
      <c r="C175" s="465" t="s">
        <v>17</v>
      </c>
      <c r="D175" s="465" t="s">
        <v>1499</v>
      </c>
      <c r="E175" s="463"/>
      <c r="F175" s="463"/>
      <c r="G175" s="209"/>
      <c r="H175" s="462"/>
      <c r="I175" s="209"/>
      <c r="J175" s="209"/>
      <c r="K175" s="209"/>
      <c r="L175" s="209"/>
      <c r="M175" s="209"/>
      <c r="N175" s="209"/>
      <c r="O175" s="209"/>
      <c r="P175" s="462"/>
      <c r="Q175" s="209"/>
      <c r="R175" s="209"/>
      <c r="S175" s="209"/>
      <c r="T175" s="209"/>
      <c r="U175" s="209"/>
      <c r="V175" s="209"/>
      <c r="W175" s="209"/>
      <c r="X175" s="209"/>
      <c r="Y175" s="209"/>
      <c r="Z175" s="209"/>
      <c r="AA175" s="209"/>
      <c r="AB175" s="209"/>
      <c r="AC175" s="209"/>
      <c r="AD175" s="209"/>
      <c r="AE175" s="209"/>
      <c r="AF175" s="209"/>
      <c r="AG175" s="209"/>
      <c r="AH175" s="209"/>
      <c r="AI175" s="209"/>
      <c r="AJ175" s="209"/>
      <c r="AK175" s="209"/>
      <c r="AL175" s="462"/>
      <c r="AM175" s="462"/>
      <c r="AN175" s="462"/>
      <c r="AO175" s="209"/>
      <c r="AP175" s="209"/>
      <c r="AQ175" s="209"/>
      <c r="AR175" s="209"/>
      <c r="AS175" s="209"/>
      <c r="AT175" s="209"/>
      <c r="AU175" s="209"/>
      <c r="AV175" s="209"/>
      <c r="AW175" s="209"/>
      <c r="AX175" s="209"/>
      <c r="AY175" s="209"/>
      <c r="AZ175" s="209"/>
      <c r="BA175" s="209"/>
      <c r="BB175" s="209"/>
      <c r="BC175" s="209"/>
      <c r="BD175" s="209"/>
      <c r="BE175" s="209"/>
      <c r="BF175" s="209"/>
      <c r="BG175" s="209"/>
      <c r="BH175" s="209"/>
      <c r="BI175" s="209"/>
      <c r="BJ175" s="209"/>
      <c r="BK175" s="209"/>
      <c r="BL175" s="209"/>
    </row>
    <row r="176" spans="1:64" ht="13.5" customHeight="1">
      <c r="A176" s="562" t="s">
        <v>1500</v>
      </c>
      <c r="B176" s="561"/>
      <c r="C176" s="466" t="s">
        <v>1501</v>
      </c>
      <c r="D176" s="466" t="s">
        <v>1502</v>
      </c>
      <c r="E176" s="463"/>
      <c r="F176" s="463"/>
      <c r="G176" s="209"/>
      <c r="H176" s="462"/>
      <c r="I176" s="209"/>
      <c r="J176" s="209"/>
      <c r="K176" s="209"/>
      <c r="L176" s="209"/>
      <c r="M176" s="209"/>
      <c r="N176" s="209"/>
      <c r="O176" s="209"/>
      <c r="P176" s="462"/>
      <c r="Q176" s="209"/>
      <c r="R176" s="209"/>
      <c r="S176" s="209"/>
      <c r="T176" s="209"/>
      <c r="U176" s="209"/>
      <c r="V176" s="209"/>
      <c r="W176" s="209"/>
      <c r="X176" s="209"/>
      <c r="Y176" s="209"/>
      <c r="Z176" s="209"/>
      <c r="AA176" s="209"/>
      <c r="AB176" s="209"/>
      <c r="AC176" s="209"/>
      <c r="AD176" s="209"/>
      <c r="AE176" s="209"/>
      <c r="AF176" s="209"/>
      <c r="AG176" s="209"/>
      <c r="AH176" s="209"/>
      <c r="AI176" s="209"/>
      <c r="AJ176" s="209"/>
      <c r="AK176" s="209"/>
      <c r="AL176" s="462"/>
      <c r="AM176" s="462"/>
      <c r="AN176" s="462"/>
      <c r="AO176" s="209"/>
      <c r="AP176" s="209"/>
      <c r="AQ176" s="209"/>
      <c r="AR176" s="209"/>
      <c r="AS176" s="209"/>
      <c r="AT176" s="209"/>
      <c r="AU176" s="209"/>
      <c r="AV176" s="209"/>
      <c r="AW176" s="209"/>
      <c r="AX176" s="209"/>
      <c r="AY176" s="209"/>
      <c r="AZ176" s="209"/>
      <c r="BA176" s="209"/>
      <c r="BB176" s="209"/>
      <c r="BC176" s="209"/>
      <c r="BD176" s="209"/>
      <c r="BE176" s="209"/>
      <c r="BF176" s="209"/>
      <c r="BG176" s="209"/>
      <c r="BH176" s="209"/>
      <c r="BI176" s="209"/>
      <c r="BJ176" s="209"/>
      <c r="BK176" s="209"/>
      <c r="BL176" s="209"/>
    </row>
    <row r="177" spans="1:64" ht="13.5" customHeight="1">
      <c r="A177" s="562" t="s">
        <v>1503</v>
      </c>
      <c r="B177" s="561"/>
      <c r="C177" s="466" t="s">
        <v>1504</v>
      </c>
      <c r="D177" s="466" t="s">
        <v>1505</v>
      </c>
      <c r="E177" s="463"/>
      <c r="F177" s="463"/>
      <c r="G177" s="209"/>
      <c r="H177" s="462"/>
      <c r="I177" s="209"/>
      <c r="J177" s="209"/>
      <c r="K177" s="209"/>
      <c r="L177" s="209"/>
      <c r="M177" s="209"/>
      <c r="N177" s="209"/>
      <c r="O177" s="209"/>
      <c r="P177" s="462"/>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462"/>
      <c r="AM177" s="462"/>
      <c r="AN177" s="462"/>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row>
    <row r="178" spans="1:64" ht="13.5" customHeight="1">
      <c r="A178" s="562" t="s">
        <v>1506</v>
      </c>
      <c r="B178" s="561"/>
      <c r="C178" s="466" t="s">
        <v>1507</v>
      </c>
      <c r="D178" s="466" t="s">
        <v>1505</v>
      </c>
      <c r="E178" s="463"/>
      <c r="F178" s="463"/>
      <c r="G178" s="209"/>
      <c r="H178" s="462"/>
      <c r="I178" s="209"/>
      <c r="J178" s="209"/>
      <c r="K178" s="209"/>
      <c r="L178" s="209"/>
      <c r="M178" s="209"/>
      <c r="N178" s="209"/>
      <c r="O178" s="209"/>
      <c r="P178" s="462"/>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462"/>
      <c r="AM178" s="462"/>
      <c r="AN178" s="462"/>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row>
    <row r="179" spans="1:64" ht="16.5" customHeight="1">
      <c r="A179" s="562" t="s">
        <v>1508</v>
      </c>
      <c r="B179" s="561"/>
      <c r="C179" s="466" t="s">
        <v>1509</v>
      </c>
      <c r="D179" s="466" t="s">
        <v>1505</v>
      </c>
      <c r="E179" s="463"/>
      <c r="F179" s="463"/>
      <c r="G179" s="209"/>
      <c r="H179" s="462"/>
      <c r="I179" s="209"/>
      <c r="J179" s="209"/>
      <c r="K179" s="209"/>
      <c r="L179" s="209"/>
      <c r="M179" s="209"/>
      <c r="N179" s="209"/>
      <c r="O179" s="209"/>
      <c r="P179" s="462"/>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462"/>
      <c r="AM179" s="462"/>
      <c r="AN179" s="462"/>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row>
    <row r="180" spans="1:64" ht="29.25" customHeight="1">
      <c r="A180" s="562" t="s">
        <v>1510</v>
      </c>
      <c r="B180" s="561"/>
      <c r="C180" s="466" t="s">
        <v>1511</v>
      </c>
      <c r="D180" s="466" t="s">
        <v>1512</v>
      </c>
      <c r="E180" s="463"/>
      <c r="F180" s="463"/>
      <c r="G180" s="209"/>
      <c r="H180" s="462"/>
      <c r="I180" s="209"/>
      <c r="J180" s="209"/>
      <c r="K180" s="209"/>
      <c r="L180" s="209"/>
      <c r="M180" s="209"/>
      <c r="N180" s="209"/>
      <c r="O180" s="209"/>
      <c r="P180" s="462"/>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462"/>
      <c r="AM180" s="462"/>
      <c r="AN180" s="462"/>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row>
    <row r="181" spans="1:64" ht="63" customHeight="1">
      <c r="A181" s="562" t="s">
        <v>1513</v>
      </c>
      <c r="B181" s="561"/>
      <c r="C181" s="466" t="s">
        <v>1514</v>
      </c>
      <c r="D181" s="466" t="s">
        <v>1515</v>
      </c>
      <c r="E181" s="463"/>
      <c r="F181" s="463"/>
      <c r="G181" s="209"/>
      <c r="H181" s="462"/>
      <c r="I181" s="209"/>
      <c r="J181" s="209"/>
      <c r="K181" s="209"/>
      <c r="L181" s="209"/>
      <c r="M181" s="209"/>
      <c r="N181" s="209"/>
      <c r="O181" s="209"/>
      <c r="P181" s="462"/>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462"/>
      <c r="AM181" s="462"/>
      <c r="AN181" s="462"/>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row>
    <row r="182" spans="1:64" ht="57.75" customHeight="1">
      <c r="A182" s="562" t="s">
        <v>1516</v>
      </c>
      <c r="B182" s="561"/>
      <c r="C182" s="466" t="s">
        <v>1517</v>
      </c>
      <c r="D182" s="466" t="s">
        <v>1518</v>
      </c>
      <c r="E182" s="462"/>
      <c r="F182" s="462"/>
      <c r="G182" s="209"/>
      <c r="H182" s="462"/>
      <c r="I182" s="209"/>
      <c r="J182" s="209"/>
      <c r="K182" s="209"/>
      <c r="L182" s="209"/>
      <c r="M182" s="209"/>
      <c r="N182" s="209"/>
      <c r="O182" s="209"/>
      <c r="P182" s="462"/>
      <c r="Q182" s="209"/>
      <c r="R182" s="209"/>
      <c r="S182" s="209"/>
      <c r="T182" s="209"/>
      <c r="U182" s="209"/>
      <c r="V182" s="209"/>
      <c r="W182" s="209"/>
      <c r="X182" s="209"/>
      <c r="Y182" s="209"/>
      <c r="Z182" s="209"/>
      <c r="AA182" s="209"/>
      <c r="AB182" s="209"/>
      <c r="AC182" s="209"/>
      <c r="AD182" s="209"/>
      <c r="AE182" s="209"/>
      <c r="AF182" s="209"/>
      <c r="AG182" s="209"/>
      <c r="AH182" s="209"/>
      <c r="AI182" s="209"/>
      <c r="AJ182" s="209"/>
      <c r="AK182" s="209"/>
      <c r="AL182" s="462"/>
      <c r="AM182" s="462"/>
      <c r="AN182" s="462"/>
      <c r="AO182" s="209"/>
      <c r="AP182" s="209"/>
      <c r="AQ182" s="209"/>
      <c r="AR182" s="209"/>
      <c r="AS182" s="209"/>
      <c r="AT182" s="209"/>
      <c r="AU182" s="209"/>
      <c r="AV182" s="209"/>
      <c r="AW182" s="209"/>
      <c r="AX182" s="209"/>
      <c r="AY182" s="209"/>
      <c r="AZ182" s="209"/>
      <c r="BA182" s="209"/>
      <c r="BB182" s="209"/>
      <c r="BC182" s="209"/>
      <c r="BD182" s="209"/>
      <c r="BE182" s="209"/>
      <c r="BF182" s="209"/>
      <c r="BG182" s="209"/>
      <c r="BH182" s="209"/>
      <c r="BI182" s="209"/>
      <c r="BJ182" s="209"/>
      <c r="BK182" s="209"/>
      <c r="BL182" s="209"/>
    </row>
    <row r="183" spans="1:64" ht="67.5" customHeight="1">
      <c r="A183" s="462"/>
      <c r="B183" s="462"/>
      <c r="C183" s="462"/>
      <c r="D183" s="462"/>
      <c r="E183" s="462"/>
      <c r="F183" s="462"/>
      <c r="G183" s="209"/>
      <c r="H183" s="462"/>
      <c r="I183" s="209"/>
      <c r="J183" s="209"/>
      <c r="K183" s="209"/>
      <c r="L183" s="209"/>
      <c r="M183" s="209"/>
      <c r="N183" s="209"/>
      <c r="O183" s="209"/>
      <c r="P183" s="462"/>
      <c r="Q183" s="209"/>
      <c r="R183" s="209"/>
      <c r="S183" s="209"/>
      <c r="T183" s="209"/>
      <c r="U183" s="209"/>
      <c r="V183" s="209"/>
      <c r="W183" s="209"/>
      <c r="X183" s="209"/>
      <c r="Y183" s="209"/>
      <c r="Z183" s="209"/>
      <c r="AA183" s="209"/>
      <c r="AB183" s="209"/>
      <c r="AC183" s="209"/>
      <c r="AD183" s="209"/>
      <c r="AE183" s="209"/>
      <c r="AF183" s="209"/>
      <c r="AG183" s="209"/>
      <c r="AH183" s="209"/>
      <c r="AI183" s="209"/>
      <c r="AJ183" s="209"/>
      <c r="AK183" s="209"/>
      <c r="AL183" s="462"/>
      <c r="AM183" s="462"/>
      <c r="AN183" s="462"/>
      <c r="AO183" s="209"/>
      <c r="AP183" s="209"/>
      <c r="AQ183" s="209"/>
      <c r="AR183" s="209"/>
      <c r="AS183" s="209"/>
      <c r="AT183" s="209"/>
      <c r="AU183" s="209"/>
      <c r="AV183" s="209"/>
      <c r="AW183" s="209"/>
      <c r="AX183" s="209"/>
      <c r="AY183" s="209"/>
      <c r="AZ183" s="209"/>
      <c r="BA183" s="209"/>
      <c r="BB183" s="209"/>
      <c r="BC183" s="209"/>
      <c r="BD183" s="209"/>
      <c r="BE183" s="209"/>
      <c r="BF183" s="209"/>
      <c r="BG183" s="209"/>
      <c r="BH183" s="209"/>
      <c r="BI183" s="209"/>
      <c r="BJ183" s="209"/>
      <c r="BK183" s="209"/>
      <c r="BL183" s="209"/>
    </row>
    <row r="184" spans="1:64" ht="26.25" customHeight="1">
      <c r="A184" s="462"/>
      <c r="B184" s="462"/>
      <c r="C184" s="462"/>
      <c r="D184" s="462"/>
      <c r="E184" s="462"/>
      <c r="F184" s="558"/>
      <c r="G184" s="559"/>
      <c r="H184" s="467"/>
      <c r="I184" s="558"/>
      <c r="J184" s="559"/>
      <c r="K184" s="559"/>
      <c r="L184" s="209"/>
      <c r="M184" s="209"/>
      <c r="N184" s="209"/>
      <c r="O184" s="209"/>
      <c r="P184" s="462"/>
      <c r="Q184" s="209"/>
      <c r="R184" s="209"/>
      <c r="S184" s="209"/>
      <c r="T184" s="209"/>
      <c r="U184" s="209"/>
      <c r="V184" s="209"/>
      <c r="W184" s="209"/>
      <c r="X184" s="209"/>
      <c r="Y184" s="209"/>
      <c r="Z184" s="209"/>
      <c r="AA184" s="209"/>
      <c r="AB184" s="209"/>
      <c r="AC184" s="209"/>
      <c r="AD184" s="209"/>
      <c r="AE184" s="209"/>
      <c r="AF184" s="209"/>
      <c r="AG184" s="209"/>
      <c r="AH184" s="209"/>
      <c r="AI184" s="209"/>
      <c r="AJ184" s="209"/>
      <c r="AK184" s="209"/>
      <c r="AL184" s="462"/>
      <c r="AM184" s="462"/>
      <c r="AN184" s="462"/>
      <c r="AO184" s="209"/>
      <c r="AP184" s="209"/>
      <c r="AQ184" s="209"/>
      <c r="AR184" s="209"/>
      <c r="AS184" s="209"/>
      <c r="AT184" s="209"/>
      <c r="AU184" s="209"/>
      <c r="AV184" s="209"/>
      <c r="AW184" s="209"/>
      <c r="AX184" s="209"/>
      <c r="AY184" s="209"/>
      <c r="AZ184" s="209"/>
      <c r="BA184" s="209"/>
      <c r="BB184" s="209"/>
      <c r="BC184" s="209"/>
      <c r="BD184" s="209"/>
      <c r="BE184" s="209"/>
      <c r="BF184" s="209"/>
      <c r="BG184" s="209"/>
      <c r="BH184" s="209"/>
      <c r="BI184" s="209"/>
      <c r="BJ184" s="209"/>
      <c r="BK184" s="209"/>
      <c r="BL184" s="209"/>
    </row>
    <row r="185" spans="1:64" ht="92.25" customHeight="1">
      <c r="A185" s="560" t="s">
        <v>1519</v>
      </c>
      <c r="B185" s="561"/>
      <c r="C185" s="468" t="s">
        <v>1520</v>
      </c>
      <c r="D185" s="468" t="s">
        <v>1521</v>
      </c>
      <c r="E185" s="463"/>
      <c r="F185" s="463"/>
      <c r="L185" s="209"/>
      <c r="M185" s="209"/>
      <c r="N185" s="209"/>
      <c r="O185" s="209"/>
      <c r="P185" s="462"/>
      <c r="Q185" s="209"/>
      <c r="R185" s="209"/>
      <c r="S185" s="209"/>
      <c r="T185" s="209"/>
      <c r="U185" s="209"/>
      <c r="V185" s="209"/>
      <c r="W185" s="209"/>
      <c r="X185" s="209"/>
      <c r="Y185" s="209"/>
      <c r="Z185" s="209"/>
      <c r="AA185" s="209"/>
      <c r="AB185" s="209"/>
      <c r="AC185" s="209"/>
      <c r="AD185" s="209"/>
      <c r="AE185" s="209"/>
      <c r="AF185" s="209"/>
      <c r="AG185" s="209"/>
      <c r="AH185" s="209"/>
      <c r="AI185" s="209"/>
      <c r="AJ185" s="209"/>
      <c r="AK185" s="209"/>
      <c r="AL185" s="462"/>
      <c r="AM185" s="462"/>
      <c r="AN185" s="462"/>
      <c r="AO185" s="209"/>
      <c r="AP185" s="209"/>
      <c r="AQ185" s="209"/>
      <c r="AR185" s="209"/>
      <c r="AS185" s="209"/>
      <c r="AT185" s="209"/>
      <c r="AU185" s="209"/>
      <c r="AV185" s="209"/>
      <c r="AW185" s="209"/>
      <c r="AX185" s="209"/>
      <c r="AY185" s="209"/>
      <c r="AZ185" s="209"/>
      <c r="BA185" s="209"/>
      <c r="BB185" s="209"/>
      <c r="BC185" s="209"/>
      <c r="BD185" s="209"/>
      <c r="BE185" s="209"/>
      <c r="BF185" s="209"/>
      <c r="BG185" s="209"/>
      <c r="BH185" s="209"/>
      <c r="BI185" s="209"/>
      <c r="BJ185" s="209"/>
      <c r="BK185" s="209"/>
      <c r="BL185" s="209"/>
    </row>
    <row r="186" spans="1:64" ht="13.5" customHeight="1">
      <c r="A186" s="462"/>
      <c r="B186" s="462"/>
      <c r="C186" s="462"/>
      <c r="D186" s="462"/>
      <c r="E186" s="462"/>
      <c r="F186" s="462"/>
      <c r="G186" s="209"/>
      <c r="H186" s="462"/>
      <c r="I186" s="209"/>
      <c r="J186" s="209"/>
      <c r="K186" s="209"/>
      <c r="L186" s="209"/>
      <c r="M186" s="209"/>
      <c r="N186" s="209"/>
      <c r="O186" s="209"/>
      <c r="P186" s="462"/>
      <c r="Q186" s="209"/>
      <c r="R186" s="209"/>
      <c r="S186" s="209"/>
      <c r="T186" s="209"/>
      <c r="U186" s="209"/>
      <c r="V186" s="209"/>
      <c r="W186" s="209"/>
      <c r="X186" s="209"/>
      <c r="Y186" s="209"/>
      <c r="Z186" s="209"/>
      <c r="AA186" s="209"/>
      <c r="AB186" s="209"/>
      <c r="AC186" s="209"/>
      <c r="AD186" s="209"/>
      <c r="AE186" s="209"/>
      <c r="AF186" s="209"/>
      <c r="AG186" s="209"/>
      <c r="AH186" s="209"/>
      <c r="AI186" s="209"/>
      <c r="AJ186" s="209"/>
      <c r="AK186" s="209"/>
      <c r="AL186" s="462"/>
      <c r="AM186" s="462"/>
      <c r="AN186" s="462"/>
      <c r="AO186" s="209"/>
      <c r="AP186" s="209"/>
      <c r="AQ186" s="209"/>
      <c r="AR186" s="209"/>
      <c r="AS186" s="209"/>
      <c r="AT186" s="209"/>
      <c r="AU186" s="209"/>
      <c r="AV186" s="209"/>
      <c r="AW186" s="209"/>
      <c r="AX186" s="209"/>
      <c r="AY186" s="209"/>
      <c r="AZ186" s="209"/>
      <c r="BA186" s="209"/>
      <c r="BB186" s="209"/>
      <c r="BC186" s="209"/>
      <c r="BD186" s="209"/>
      <c r="BE186" s="209"/>
      <c r="BF186" s="209"/>
      <c r="BG186" s="209"/>
      <c r="BH186" s="209"/>
      <c r="BI186" s="209"/>
      <c r="BJ186" s="209"/>
      <c r="BK186" s="209"/>
      <c r="BL186" s="209"/>
    </row>
    <row r="187" spans="1:64" ht="13.5" customHeight="1">
      <c r="A187" s="462"/>
      <c r="B187" s="462"/>
      <c r="C187" s="462"/>
      <c r="D187" s="462"/>
      <c r="E187" s="462"/>
      <c r="F187" s="462"/>
      <c r="G187" s="209"/>
      <c r="H187" s="462"/>
      <c r="I187" s="209"/>
      <c r="J187" s="209"/>
      <c r="K187" s="209"/>
      <c r="L187" s="209"/>
      <c r="M187" s="209"/>
      <c r="N187" s="209"/>
      <c r="O187" s="209"/>
      <c r="P187" s="462"/>
      <c r="Q187" s="209"/>
      <c r="R187" s="209"/>
      <c r="S187" s="209"/>
      <c r="T187" s="209"/>
      <c r="U187" s="209"/>
      <c r="V187" s="209"/>
      <c r="W187" s="209"/>
      <c r="X187" s="209"/>
      <c r="Y187" s="209"/>
      <c r="Z187" s="209"/>
      <c r="AA187" s="209"/>
      <c r="AB187" s="209"/>
      <c r="AC187" s="209"/>
      <c r="AD187" s="209"/>
      <c r="AE187" s="209"/>
      <c r="AF187" s="209"/>
      <c r="AG187" s="209"/>
      <c r="AH187" s="209"/>
      <c r="AI187" s="209"/>
      <c r="AJ187" s="209"/>
      <c r="AK187" s="209"/>
      <c r="AL187" s="462"/>
      <c r="AM187" s="462"/>
      <c r="AN187" s="462"/>
      <c r="AO187" s="209"/>
      <c r="AP187" s="209"/>
      <c r="AQ187" s="209"/>
      <c r="AR187" s="209"/>
      <c r="AS187" s="209"/>
      <c r="AT187" s="209"/>
      <c r="AU187" s="209"/>
      <c r="AV187" s="209"/>
      <c r="AW187" s="209"/>
      <c r="AX187" s="209"/>
      <c r="AY187" s="209"/>
      <c r="AZ187" s="209"/>
      <c r="BA187" s="209"/>
      <c r="BB187" s="209"/>
      <c r="BC187" s="209"/>
      <c r="BD187" s="209"/>
      <c r="BE187" s="209"/>
      <c r="BF187" s="209"/>
      <c r="BG187" s="209"/>
      <c r="BH187" s="209"/>
      <c r="BI187" s="209"/>
      <c r="BJ187" s="209"/>
      <c r="BK187" s="209"/>
      <c r="BL187" s="209"/>
    </row>
    <row r="188" spans="1:64" ht="13.5" customHeight="1">
      <c r="A188" s="462"/>
      <c r="B188" s="462"/>
      <c r="C188" s="462"/>
      <c r="D188" s="462"/>
      <c r="E188" s="462"/>
      <c r="F188" s="462"/>
      <c r="G188" s="209"/>
      <c r="H188" s="462"/>
      <c r="I188" s="209"/>
      <c r="J188" s="209"/>
      <c r="K188" s="209"/>
      <c r="L188" s="209"/>
      <c r="M188" s="209"/>
      <c r="N188" s="209"/>
      <c r="O188" s="209"/>
      <c r="P188" s="462"/>
      <c r="Q188" s="209"/>
      <c r="R188" s="209"/>
      <c r="S188" s="209"/>
      <c r="T188" s="209"/>
      <c r="U188" s="209"/>
      <c r="V188" s="209"/>
      <c r="W188" s="209"/>
      <c r="X188" s="209"/>
      <c r="Y188" s="209"/>
      <c r="Z188" s="209"/>
      <c r="AA188" s="209"/>
      <c r="AB188" s="209"/>
      <c r="AC188" s="209"/>
      <c r="AD188" s="209"/>
      <c r="AE188" s="209"/>
      <c r="AF188" s="209"/>
      <c r="AG188" s="209"/>
      <c r="AH188" s="209"/>
      <c r="AI188" s="209"/>
      <c r="AJ188" s="209"/>
      <c r="AK188" s="209"/>
      <c r="AL188" s="462"/>
      <c r="AM188" s="462"/>
      <c r="AN188" s="462"/>
      <c r="AO188" s="209"/>
      <c r="AP188" s="209"/>
      <c r="AQ188" s="209"/>
      <c r="AR188" s="209"/>
      <c r="AS188" s="209"/>
      <c r="AT188" s="209"/>
      <c r="AU188" s="209"/>
      <c r="AV188" s="209"/>
      <c r="AW188" s="209"/>
      <c r="AX188" s="209"/>
      <c r="AY188" s="209"/>
      <c r="AZ188" s="209"/>
      <c r="BA188" s="209"/>
      <c r="BB188" s="209"/>
      <c r="BC188" s="209"/>
      <c r="BD188" s="209"/>
      <c r="BE188" s="209"/>
      <c r="BF188" s="209"/>
      <c r="BG188" s="209"/>
      <c r="BH188" s="209"/>
      <c r="BI188" s="209"/>
      <c r="BJ188" s="209"/>
      <c r="BK188" s="209"/>
      <c r="BL188" s="209"/>
    </row>
    <row r="189" spans="1:64" ht="13.5" customHeight="1">
      <c r="A189" s="462"/>
      <c r="B189" s="462"/>
      <c r="C189" s="462"/>
      <c r="D189" s="462"/>
      <c r="E189" s="462"/>
      <c r="F189" s="462"/>
      <c r="G189" s="209"/>
      <c r="H189" s="462"/>
      <c r="I189" s="209"/>
      <c r="J189" s="209"/>
      <c r="K189" s="209"/>
      <c r="L189" s="209"/>
      <c r="M189" s="209"/>
      <c r="N189" s="209"/>
      <c r="O189" s="209"/>
      <c r="P189" s="462"/>
      <c r="Q189" s="209"/>
      <c r="R189" s="209"/>
      <c r="S189" s="209"/>
      <c r="T189" s="209"/>
      <c r="U189" s="209"/>
      <c r="V189" s="209"/>
      <c r="W189" s="209"/>
      <c r="X189" s="209"/>
      <c r="Y189" s="209"/>
      <c r="Z189" s="209"/>
      <c r="AA189" s="209"/>
      <c r="AB189" s="209"/>
      <c r="AC189" s="209"/>
      <c r="AD189" s="209"/>
      <c r="AE189" s="209"/>
      <c r="AF189" s="209"/>
      <c r="AG189" s="209"/>
      <c r="AH189" s="209"/>
      <c r="AI189" s="209"/>
      <c r="AJ189" s="209"/>
      <c r="AK189" s="209"/>
      <c r="AL189" s="462"/>
      <c r="AM189" s="462"/>
      <c r="AN189" s="462"/>
      <c r="AO189" s="209"/>
      <c r="AP189" s="209"/>
      <c r="AQ189" s="209"/>
      <c r="AR189" s="209"/>
      <c r="AS189" s="209"/>
      <c r="AT189" s="209"/>
      <c r="AU189" s="209"/>
      <c r="AV189" s="209"/>
      <c r="AW189" s="209"/>
      <c r="AX189" s="209"/>
      <c r="AY189" s="209"/>
      <c r="AZ189" s="209"/>
      <c r="BA189" s="209"/>
      <c r="BB189" s="209"/>
      <c r="BC189" s="209"/>
      <c r="BD189" s="209"/>
      <c r="BE189" s="209"/>
      <c r="BF189" s="209"/>
      <c r="BG189" s="209"/>
      <c r="BH189" s="209"/>
      <c r="BI189" s="209"/>
      <c r="BJ189" s="209"/>
      <c r="BK189" s="209"/>
      <c r="BL189" s="209"/>
    </row>
    <row r="190" spans="1:64" ht="13.5" customHeight="1">
      <c r="A190" s="462"/>
      <c r="B190" s="462"/>
      <c r="C190" s="462"/>
      <c r="D190" s="462"/>
      <c r="E190" s="462"/>
      <c r="F190" s="462"/>
      <c r="G190" s="209"/>
      <c r="H190" s="462"/>
      <c r="I190" s="209"/>
      <c r="J190" s="209"/>
      <c r="K190" s="209"/>
      <c r="L190" s="209"/>
      <c r="M190" s="209"/>
      <c r="N190" s="209"/>
      <c r="O190" s="209"/>
      <c r="P190" s="462"/>
      <c r="Q190" s="209"/>
      <c r="R190" s="209"/>
      <c r="S190" s="209"/>
      <c r="T190" s="209"/>
      <c r="U190" s="209"/>
      <c r="V190" s="209"/>
      <c r="W190" s="209"/>
      <c r="X190" s="209"/>
      <c r="Y190" s="209"/>
      <c r="Z190" s="209"/>
      <c r="AA190" s="209"/>
      <c r="AB190" s="209"/>
      <c r="AC190" s="209"/>
      <c r="AD190" s="209"/>
      <c r="AE190" s="209"/>
      <c r="AF190" s="209"/>
      <c r="AG190" s="209"/>
      <c r="AH190" s="209"/>
      <c r="AI190" s="209"/>
      <c r="AJ190" s="209"/>
      <c r="AK190" s="209"/>
      <c r="AL190" s="462"/>
      <c r="AM190" s="462"/>
      <c r="AN190" s="462"/>
      <c r="AO190" s="209"/>
      <c r="AP190" s="209"/>
      <c r="AQ190" s="209"/>
      <c r="AR190" s="209"/>
      <c r="AS190" s="209"/>
      <c r="AT190" s="209"/>
      <c r="AU190" s="209"/>
      <c r="AV190" s="209"/>
      <c r="AW190" s="209"/>
      <c r="AX190" s="209"/>
      <c r="AY190" s="209"/>
      <c r="AZ190" s="209"/>
      <c r="BA190" s="209"/>
      <c r="BB190" s="209"/>
      <c r="BC190" s="209"/>
      <c r="BD190" s="209"/>
      <c r="BE190" s="209"/>
      <c r="BF190" s="209"/>
      <c r="BG190" s="209"/>
      <c r="BH190" s="209"/>
      <c r="BI190" s="209"/>
      <c r="BJ190" s="209"/>
      <c r="BK190" s="209"/>
      <c r="BL190" s="209"/>
    </row>
    <row r="191" spans="1:64" ht="13.5" customHeight="1">
      <c r="A191" s="462"/>
      <c r="B191" s="462"/>
      <c r="C191" s="462"/>
      <c r="D191" s="462"/>
      <c r="E191" s="462"/>
      <c r="F191" s="462"/>
      <c r="G191" s="209"/>
      <c r="H191" s="462"/>
      <c r="I191" s="209"/>
      <c r="J191" s="209"/>
      <c r="K191" s="209"/>
      <c r="L191" s="209"/>
      <c r="M191" s="209"/>
      <c r="N191" s="209"/>
      <c r="O191" s="209"/>
      <c r="P191" s="462"/>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462"/>
      <c r="AM191" s="462"/>
      <c r="AN191" s="462"/>
      <c r="AO191" s="209"/>
      <c r="AP191" s="209"/>
      <c r="AQ191" s="209"/>
      <c r="AR191" s="209"/>
      <c r="AS191" s="209"/>
      <c r="AT191" s="209"/>
      <c r="AU191" s="209"/>
      <c r="AV191" s="209"/>
      <c r="AW191" s="209"/>
      <c r="AX191" s="209"/>
      <c r="AY191" s="209"/>
      <c r="AZ191" s="209"/>
      <c r="BA191" s="209"/>
      <c r="BB191" s="209"/>
      <c r="BC191" s="209"/>
      <c r="BD191" s="209"/>
      <c r="BE191" s="209"/>
      <c r="BF191" s="209"/>
      <c r="BG191" s="209"/>
      <c r="BH191" s="209"/>
      <c r="BI191" s="209"/>
      <c r="BJ191" s="209"/>
      <c r="BK191" s="209"/>
      <c r="BL191" s="209"/>
    </row>
    <row r="192" spans="1:64" ht="13.5" customHeight="1">
      <c r="A192" s="462"/>
      <c r="B192" s="462"/>
      <c r="C192" s="462"/>
      <c r="D192" s="462"/>
      <c r="E192" s="462"/>
      <c r="F192" s="462"/>
      <c r="G192" s="209"/>
      <c r="H192" s="462"/>
      <c r="I192" s="209"/>
      <c r="J192" s="209"/>
      <c r="K192" s="209"/>
      <c r="L192" s="209"/>
      <c r="M192" s="209"/>
      <c r="N192" s="209"/>
      <c r="O192" s="209"/>
      <c r="P192" s="462"/>
      <c r="Q192" s="209"/>
      <c r="R192" s="209"/>
      <c r="S192" s="209"/>
      <c r="T192" s="209"/>
      <c r="U192" s="209"/>
      <c r="V192" s="209"/>
      <c r="W192" s="209"/>
      <c r="X192" s="209"/>
      <c r="Y192" s="209"/>
      <c r="Z192" s="209"/>
      <c r="AA192" s="209"/>
      <c r="AB192" s="209"/>
      <c r="AC192" s="209"/>
      <c r="AD192" s="209"/>
      <c r="AE192" s="209"/>
      <c r="AF192" s="209"/>
      <c r="AG192" s="209"/>
      <c r="AH192" s="209"/>
      <c r="AI192" s="209"/>
      <c r="AJ192" s="209"/>
      <c r="AK192" s="209"/>
      <c r="AL192" s="462"/>
      <c r="AM192" s="462"/>
      <c r="AN192" s="462"/>
      <c r="AO192" s="209"/>
      <c r="AP192" s="209"/>
      <c r="AQ192" s="209"/>
      <c r="AR192" s="209"/>
      <c r="AS192" s="209"/>
      <c r="AT192" s="209"/>
      <c r="AU192" s="209"/>
      <c r="AV192" s="209"/>
      <c r="AW192" s="209"/>
      <c r="AX192" s="209"/>
      <c r="AY192" s="209"/>
      <c r="AZ192" s="209"/>
      <c r="BA192" s="209"/>
      <c r="BB192" s="209"/>
      <c r="BC192" s="209"/>
      <c r="BD192" s="209"/>
      <c r="BE192" s="209"/>
      <c r="BF192" s="209"/>
      <c r="BG192" s="209"/>
      <c r="BH192" s="209"/>
      <c r="BI192" s="209"/>
      <c r="BJ192" s="209"/>
      <c r="BK192" s="209"/>
      <c r="BL192" s="209"/>
    </row>
    <row r="193" spans="1:64" ht="13.5" customHeight="1">
      <c r="A193" s="462"/>
      <c r="B193" s="462"/>
      <c r="C193" s="462"/>
      <c r="D193" s="462"/>
      <c r="E193" s="462"/>
      <c r="F193" s="462"/>
      <c r="G193" s="209"/>
      <c r="H193" s="462"/>
      <c r="I193" s="209"/>
      <c r="J193" s="209"/>
      <c r="K193" s="209"/>
      <c r="L193" s="209"/>
      <c r="M193" s="209"/>
      <c r="N193" s="209"/>
      <c r="O193" s="209"/>
      <c r="P193" s="462"/>
      <c r="Q193" s="209"/>
      <c r="R193" s="209"/>
      <c r="S193" s="209"/>
      <c r="T193" s="209"/>
      <c r="U193" s="209"/>
      <c r="V193" s="209"/>
      <c r="W193" s="209"/>
      <c r="X193" s="209"/>
      <c r="Y193" s="209"/>
      <c r="Z193" s="209"/>
      <c r="AA193" s="209"/>
      <c r="AB193" s="209"/>
      <c r="AC193" s="209"/>
      <c r="AD193" s="209"/>
      <c r="AE193" s="209"/>
      <c r="AF193" s="209"/>
      <c r="AG193" s="209"/>
      <c r="AH193" s="209"/>
      <c r="AI193" s="209"/>
      <c r="AJ193" s="209"/>
      <c r="AK193" s="209"/>
      <c r="AL193" s="462"/>
      <c r="AM193" s="462"/>
      <c r="AN193" s="462"/>
      <c r="AO193" s="209"/>
      <c r="AP193" s="209"/>
      <c r="AQ193" s="209"/>
      <c r="AR193" s="209"/>
      <c r="AS193" s="209"/>
      <c r="AT193" s="209"/>
      <c r="AU193" s="209"/>
      <c r="AV193" s="209"/>
      <c r="AW193" s="209"/>
      <c r="AX193" s="209"/>
      <c r="AY193" s="209"/>
      <c r="AZ193" s="209"/>
      <c r="BA193" s="209"/>
      <c r="BB193" s="209"/>
      <c r="BC193" s="209"/>
      <c r="BD193" s="209"/>
      <c r="BE193" s="209"/>
      <c r="BF193" s="209"/>
      <c r="BG193" s="209"/>
      <c r="BH193" s="209"/>
      <c r="BI193" s="209"/>
      <c r="BJ193" s="209"/>
      <c r="BK193" s="209"/>
      <c r="BL193" s="209"/>
    </row>
    <row r="194" spans="1:64" ht="13.5" customHeight="1">
      <c r="A194" s="462"/>
      <c r="B194" s="462"/>
      <c r="C194" s="462"/>
      <c r="D194" s="462"/>
      <c r="E194" s="462"/>
      <c r="F194" s="462"/>
      <c r="G194" s="209"/>
      <c r="H194" s="462"/>
      <c r="I194" s="209"/>
      <c r="J194" s="209"/>
      <c r="K194" s="209"/>
      <c r="L194" s="209"/>
      <c r="M194" s="209"/>
      <c r="N194" s="209"/>
      <c r="O194" s="209"/>
      <c r="P194" s="462"/>
      <c r="Q194" s="209"/>
      <c r="R194" s="209"/>
      <c r="S194" s="209"/>
      <c r="T194" s="209"/>
      <c r="U194" s="209"/>
      <c r="V194" s="209"/>
      <c r="W194" s="209"/>
      <c r="X194" s="209"/>
      <c r="Y194" s="209"/>
      <c r="Z194" s="209"/>
      <c r="AA194" s="209"/>
      <c r="AB194" s="209"/>
      <c r="AC194" s="209"/>
      <c r="AD194" s="209"/>
      <c r="AE194" s="209"/>
      <c r="AF194" s="209"/>
      <c r="AG194" s="209"/>
      <c r="AH194" s="209"/>
      <c r="AI194" s="209"/>
      <c r="AJ194" s="209"/>
      <c r="AK194" s="209"/>
      <c r="AL194" s="462"/>
      <c r="AM194" s="462"/>
      <c r="AN194" s="462"/>
      <c r="AO194" s="209"/>
      <c r="AP194" s="209"/>
      <c r="AQ194" s="209"/>
      <c r="AR194" s="209"/>
      <c r="AS194" s="209"/>
      <c r="AT194" s="209"/>
      <c r="AU194" s="209"/>
      <c r="AV194" s="209"/>
      <c r="AW194" s="209"/>
      <c r="AX194" s="209"/>
      <c r="AY194" s="209"/>
      <c r="AZ194" s="209"/>
      <c r="BA194" s="209"/>
      <c r="BB194" s="209"/>
      <c r="BC194" s="209"/>
      <c r="BD194" s="209"/>
      <c r="BE194" s="209"/>
      <c r="BF194" s="209"/>
      <c r="BG194" s="209"/>
      <c r="BH194" s="209"/>
      <c r="BI194" s="209"/>
      <c r="BJ194" s="209"/>
      <c r="BK194" s="209"/>
      <c r="BL194" s="209"/>
    </row>
    <row r="195" spans="1:64" ht="13.5" customHeight="1">
      <c r="A195" s="462"/>
      <c r="B195" s="462"/>
      <c r="C195" s="462"/>
      <c r="D195" s="462"/>
      <c r="E195" s="462"/>
      <c r="F195" s="462"/>
      <c r="G195" s="209"/>
      <c r="H195" s="462"/>
      <c r="I195" s="209"/>
      <c r="J195" s="209"/>
      <c r="K195" s="209"/>
      <c r="L195" s="209"/>
      <c r="M195" s="209"/>
      <c r="N195" s="209"/>
      <c r="O195" s="209"/>
      <c r="P195" s="462"/>
      <c r="Q195" s="209"/>
      <c r="R195" s="209"/>
      <c r="S195" s="209"/>
      <c r="T195" s="209"/>
      <c r="U195" s="209"/>
      <c r="V195" s="209"/>
      <c r="W195" s="209"/>
      <c r="X195" s="209"/>
      <c r="Y195" s="209"/>
      <c r="Z195" s="209"/>
      <c r="AA195" s="209"/>
      <c r="AB195" s="209"/>
      <c r="AC195" s="209"/>
      <c r="AD195" s="209"/>
      <c r="AE195" s="209"/>
      <c r="AF195" s="209"/>
      <c r="AG195" s="209"/>
      <c r="AH195" s="209"/>
      <c r="AI195" s="209"/>
      <c r="AJ195" s="209"/>
      <c r="AK195" s="209"/>
      <c r="AL195" s="462"/>
      <c r="AM195" s="462"/>
      <c r="AN195" s="462"/>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c r="BI195" s="209"/>
      <c r="BJ195" s="209"/>
      <c r="BK195" s="209"/>
      <c r="BL195" s="209"/>
    </row>
    <row r="196" spans="1:64" ht="13.5" customHeight="1">
      <c r="A196" s="462"/>
      <c r="B196" s="462"/>
      <c r="C196" s="462"/>
      <c r="D196" s="462"/>
      <c r="E196" s="462"/>
      <c r="F196" s="462"/>
      <c r="G196" s="209"/>
      <c r="H196" s="462"/>
      <c r="I196" s="209"/>
      <c r="J196" s="209"/>
      <c r="K196" s="209"/>
      <c r="L196" s="209"/>
      <c r="M196" s="209"/>
      <c r="N196" s="209"/>
      <c r="O196" s="209"/>
      <c r="P196" s="462"/>
      <c r="Q196" s="209"/>
      <c r="R196" s="209"/>
      <c r="S196" s="209"/>
      <c r="T196" s="209"/>
      <c r="U196" s="209"/>
      <c r="V196" s="209"/>
      <c r="W196" s="209"/>
      <c r="X196" s="209"/>
      <c r="Y196" s="209"/>
      <c r="Z196" s="209"/>
      <c r="AA196" s="209"/>
      <c r="AB196" s="209"/>
      <c r="AC196" s="209"/>
      <c r="AD196" s="209"/>
      <c r="AE196" s="209"/>
      <c r="AF196" s="209"/>
      <c r="AG196" s="209"/>
      <c r="AH196" s="209"/>
      <c r="AI196" s="209"/>
      <c r="AJ196" s="209"/>
      <c r="AK196" s="209"/>
      <c r="AL196" s="462"/>
      <c r="AM196" s="462"/>
      <c r="AN196" s="462"/>
      <c r="AO196" s="209"/>
      <c r="AP196" s="209"/>
      <c r="AQ196" s="209"/>
      <c r="AR196" s="209"/>
      <c r="AS196" s="209"/>
      <c r="AT196" s="209"/>
      <c r="AU196" s="209"/>
      <c r="AV196" s="209"/>
      <c r="AW196" s="209"/>
      <c r="AX196" s="209"/>
      <c r="AY196" s="209"/>
      <c r="AZ196" s="209"/>
      <c r="BA196" s="209"/>
      <c r="BB196" s="209"/>
      <c r="BC196" s="209"/>
      <c r="BD196" s="209"/>
      <c r="BE196" s="209"/>
      <c r="BF196" s="209"/>
      <c r="BG196" s="209"/>
      <c r="BH196" s="209"/>
      <c r="BI196" s="209"/>
      <c r="BJ196" s="209"/>
      <c r="BK196" s="209"/>
      <c r="BL196" s="209"/>
    </row>
    <row r="197" spans="1:64" ht="13.5" customHeight="1">
      <c r="A197" s="462"/>
      <c r="B197" s="462"/>
      <c r="C197" s="462"/>
      <c r="D197" s="462"/>
      <c r="E197" s="462"/>
      <c r="F197" s="462"/>
      <c r="G197" s="209"/>
      <c r="H197" s="462"/>
      <c r="I197" s="209"/>
      <c r="J197" s="209"/>
      <c r="K197" s="209"/>
      <c r="L197" s="209"/>
      <c r="M197" s="209"/>
      <c r="N197" s="209"/>
      <c r="O197" s="209"/>
      <c r="P197" s="462"/>
      <c r="Q197" s="209"/>
      <c r="R197" s="209"/>
      <c r="S197" s="209"/>
      <c r="T197" s="209"/>
      <c r="U197" s="209"/>
      <c r="V197" s="209"/>
      <c r="W197" s="209"/>
      <c r="X197" s="209"/>
      <c r="Y197" s="209"/>
      <c r="Z197" s="209"/>
      <c r="AA197" s="209"/>
      <c r="AB197" s="209"/>
      <c r="AC197" s="209"/>
      <c r="AD197" s="209"/>
      <c r="AE197" s="209"/>
      <c r="AF197" s="209"/>
      <c r="AG197" s="209"/>
      <c r="AH197" s="209"/>
      <c r="AI197" s="209"/>
      <c r="AJ197" s="209"/>
      <c r="AK197" s="209"/>
      <c r="AL197" s="462"/>
      <c r="AM197" s="462"/>
      <c r="AN197" s="462"/>
      <c r="AO197" s="209"/>
      <c r="AP197" s="209"/>
      <c r="AQ197" s="209"/>
      <c r="AR197" s="209"/>
      <c r="AS197" s="209"/>
      <c r="AT197" s="209"/>
      <c r="AU197" s="209"/>
      <c r="AV197" s="209"/>
      <c r="AW197" s="209"/>
      <c r="AX197" s="209"/>
      <c r="AY197" s="209"/>
      <c r="AZ197" s="209"/>
      <c r="BA197" s="209"/>
      <c r="BB197" s="209"/>
      <c r="BC197" s="209"/>
      <c r="BD197" s="209"/>
      <c r="BE197" s="209"/>
      <c r="BF197" s="209"/>
      <c r="BG197" s="209"/>
      <c r="BH197" s="209"/>
      <c r="BI197" s="209"/>
      <c r="BJ197" s="209"/>
      <c r="BK197" s="209"/>
      <c r="BL197" s="209"/>
    </row>
    <row r="198" spans="1:64" ht="13.5" customHeight="1">
      <c r="A198" s="462"/>
      <c r="B198" s="462"/>
      <c r="C198" s="462"/>
      <c r="D198" s="462"/>
      <c r="E198" s="462"/>
      <c r="F198" s="462"/>
      <c r="G198" s="209"/>
      <c r="H198" s="462"/>
      <c r="I198" s="209"/>
      <c r="J198" s="209"/>
      <c r="K198" s="209"/>
      <c r="L198" s="209"/>
      <c r="M198" s="209"/>
      <c r="N198" s="209"/>
      <c r="O198" s="209"/>
      <c r="P198" s="462"/>
      <c r="Q198" s="209"/>
      <c r="R198" s="209"/>
      <c r="S198" s="209"/>
      <c r="T198" s="209"/>
      <c r="U198" s="209"/>
      <c r="V198" s="209"/>
      <c r="W198" s="209"/>
      <c r="X198" s="209"/>
      <c r="Y198" s="209"/>
      <c r="Z198" s="209"/>
      <c r="AA198" s="209"/>
      <c r="AB198" s="209"/>
      <c r="AC198" s="209"/>
      <c r="AD198" s="209"/>
      <c r="AE198" s="209"/>
      <c r="AF198" s="209"/>
      <c r="AG198" s="209"/>
      <c r="AH198" s="209"/>
      <c r="AI198" s="209"/>
      <c r="AJ198" s="209"/>
      <c r="AK198" s="209"/>
      <c r="AL198" s="462"/>
      <c r="AM198" s="462"/>
      <c r="AN198" s="462"/>
      <c r="AO198" s="209"/>
      <c r="AP198" s="209"/>
      <c r="AQ198" s="209"/>
      <c r="AR198" s="209"/>
      <c r="AS198" s="209"/>
      <c r="AT198" s="209"/>
      <c r="AU198" s="209"/>
      <c r="AV198" s="209"/>
      <c r="AW198" s="209"/>
      <c r="AX198" s="209"/>
      <c r="AY198" s="209"/>
      <c r="AZ198" s="209"/>
      <c r="BA198" s="209"/>
      <c r="BB198" s="209"/>
      <c r="BC198" s="209"/>
      <c r="BD198" s="209"/>
      <c r="BE198" s="209"/>
      <c r="BF198" s="209"/>
      <c r="BG198" s="209"/>
      <c r="BH198" s="209"/>
      <c r="BI198" s="209"/>
      <c r="BJ198" s="209"/>
      <c r="BK198" s="209"/>
      <c r="BL198" s="209"/>
    </row>
    <row r="199" spans="1:64" ht="13.5" customHeight="1">
      <c r="A199" s="462"/>
      <c r="B199" s="462"/>
      <c r="C199" s="462"/>
      <c r="D199" s="462"/>
      <c r="E199" s="462"/>
      <c r="F199" s="462"/>
      <c r="G199" s="209"/>
      <c r="H199" s="462"/>
      <c r="I199" s="209"/>
      <c r="J199" s="209"/>
      <c r="K199" s="209"/>
      <c r="L199" s="209"/>
      <c r="M199" s="209"/>
      <c r="N199" s="209"/>
      <c r="O199" s="209"/>
      <c r="P199" s="462"/>
      <c r="Q199" s="209"/>
      <c r="R199" s="209"/>
      <c r="S199" s="209"/>
      <c r="T199" s="209"/>
      <c r="U199" s="209"/>
      <c r="V199" s="209"/>
      <c r="W199" s="209"/>
      <c r="X199" s="209"/>
      <c r="Y199" s="209"/>
      <c r="Z199" s="209"/>
      <c r="AA199" s="209"/>
      <c r="AB199" s="209"/>
      <c r="AC199" s="209"/>
      <c r="AD199" s="209"/>
      <c r="AE199" s="209"/>
      <c r="AF199" s="209"/>
      <c r="AG199" s="209"/>
      <c r="AH199" s="209"/>
      <c r="AI199" s="209"/>
      <c r="AJ199" s="209"/>
      <c r="AK199" s="209"/>
      <c r="AL199" s="462"/>
      <c r="AM199" s="462"/>
      <c r="AN199" s="462"/>
      <c r="AO199" s="209"/>
      <c r="AP199" s="209"/>
      <c r="AQ199" s="209"/>
      <c r="AR199" s="209"/>
      <c r="AS199" s="209"/>
      <c r="AT199" s="209"/>
      <c r="AU199" s="209"/>
      <c r="AV199" s="209"/>
      <c r="AW199" s="209"/>
      <c r="AX199" s="209"/>
      <c r="AY199" s="209"/>
      <c r="AZ199" s="209"/>
      <c r="BA199" s="209"/>
      <c r="BB199" s="209"/>
      <c r="BC199" s="209"/>
      <c r="BD199" s="209"/>
      <c r="BE199" s="209"/>
      <c r="BF199" s="209"/>
      <c r="BG199" s="209"/>
      <c r="BH199" s="209"/>
      <c r="BI199" s="209"/>
      <c r="BJ199" s="209"/>
      <c r="BK199" s="209"/>
      <c r="BL199" s="209"/>
    </row>
    <row r="200" spans="1:64" ht="13.5" customHeight="1">
      <c r="A200" s="462"/>
      <c r="B200" s="462"/>
      <c r="C200" s="462"/>
      <c r="D200" s="462"/>
      <c r="E200" s="462"/>
      <c r="F200" s="462"/>
      <c r="G200" s="209"/>
      <c r="H200" s="462"/>
      <c r="I200" s="209"/>
      <c r="J200" s="209"/>
      <c r="K200" s="209"/>
      <c r="L200" s="209"/>
      <c r="M200" s="209"/>
      <c r="N200" s="209"/>
      <c r="O200" s="209"/>
      <c r="P200" s="462"/>
      <c r="Q200" s="209"/>
      <c r="R200" s="209"/>
      <c r="S200" s="209"/>
      <c r="T200" s="209"/>
      <c r="U200" s="209"/>
      <c r="V200" s="209"/>
      <c r="W200" s="209"/>
      <c r="X200" s="209"/>
      <c r="Y200" s="209"/>
      <c r="Z200" s="209"/>
      <c r="AA200" s="209"/>
      <c r="AB200" s="209"/>
      <c r="AC200" s="209"/>
      <c r="AD200" s="209"/>
      <c r="AE200" s="209"/>
      <c r="AF200" s="209"/>
      <c r="AG200" s="209"/>
      <c r="AH200" s="209"/>
      <c r="AI200" s="209"/>
      <c r="AJ200" s="209"/>
      <c r="AK200" s="209"/>
      <c r="AL200" s="462"/>
      <c r="AM200" s="462"/>
      <c r="AN200" s="462"/>
      <c r="AO200" s="209"/>
      <c r="AP200" s="209"/>
      <c r="AQ200" s="209"/>
      <c r="AR200" s="209"/>
      <c r="AS200" s="209"/>
      <c r="AT200" s="209"/>
      <c r="AU200" s="209"/>
      <c r="AV200" s="209"/>
      <c r="AW200" s="209"/>
      <c r="AX200" s="209"/>
      <c r="AY200" s="209"/>
      <c r="AZ200" s="209"/>
      <c r="BA200" s="209"/>
      <c r="BB200" s="209"/>
      <c r="BC200" s="209"/>
      <c r="BD200" s="209"/>
      <c r="BE200" s="209"/>
      <c r="BF200" s="209"/>
      <c r="BG200" s="209"/>
      <c r="BH200" s="209"/>
      <c r="BI200" s="209"/>
      <c r="BJ200" s="209"/>
      <c r="BK200" s="209"/>
      <c r="BL200" s="209"/>
    </row>
    <row r="201" spans="1:64" ht="13.5" customHeight="1">
      <c r="A201" s="462"/>
      <c r="B201" s="462"/>
      <c r="C201" s="462"/>
      <c r="D201" s="462"/>
      <c r="E201" s="462"/>
      <c r="F201" s="462"/>
      <c r="G201" s="209"/>
      <c r="H201" s="462"/>
      <c r="I201" s="209"/>
      <c r="J201" s="209"/>
      <c r="K201" s="209"/>
      <c r="L201" s="209"/>
      <c r="M201" s="209"/>
      <c r="N201" s="209"/>
      <c r="O201" s="209"/>
      <c r="P201" s="462"/>
      <c r="Q201" s="209"/>
      <c r="R201" s="209"/>
      <c r="S201" s="209"/>
      <c r="T201" s="209"/>
      <c r="U201" s="209"/>
      <c r="V201" s="209"/>
      <c r="W201" s="209"/>
      <c r="X201" s="209"/>
      <c r="Y201" s="209"/>
      <c r="Z201" s="209"/>
      <c r="AA201" s="209"/>
      <c r="AB201" s="209"/>
      <c r="AC201" s="209"/>
      <c r="AD201" s="209"/>
      <c r="AE201" s="209"/>
      <c r="AF201" s="209"/>
      <c r="AG201" s="209"/>
      <c r="AH201" s="209"/>
      <c r="AI201" s="209"/>
      <c r="AJ201" s="209"/>
      <c r="AK201" s="209"/>
      <c r="AL201" s="462"/>
      <c r="AM201" s="462"/>
      <c r="AN201" s="462"/>
      <c r="AO201" s="209"/>
      <c r="AP201" s="209"/>
      <c r="AQ201" s="209"/>
      <c r="AR201" s="209"/>
      <c r="AS201" s="209"/>
      <c r="AT201" s="209"/>
      <c r="AU201" s="209"/>
      <c r="AV201" s="209"/>
      <c r="AW201" s="209"/>
      <c r="AX201" s="209"/>
      <c r="AY201" s="209"/>
      <c r="AZ201" s="209"/>
      <c r="BA201" s="209"/>
      <c r="BB201" s="209"/>
      <c r="BC201" s="209"/>
      <c r="BD201" s="209"/>
      <c r="BE201" s="209"/>
      <c r="BF201" s="209"/>
      <c r="BG201" s="209"/>
      <c r="BH201" s="209"/>
      <c r="BI201" s="209"/>
      <c r="BJ201" s="209"/>
      <c r="BK201" s="209"/>
      <c r="BL201" s="209"/>
    </row>
    <row r="202" spans="1:64" ht="13.5" customHeight="1">
      <c r="A202" s="462"/>
      <c r="B202" s="462"/>
      <c r="C202" s="462"/>
      <c r="D202" s="462"/>
      <c r="E202" s="462"/>
      <c r="F202" s="462"/>
      <c r="G202" s="209"/>
      <c r="H202" s="462"/>
      <c r="I202" s="209"/>
      <c r="J202" s="209"/>
      <c r="K202" s="209"/>
      <c r="L202" s="209"/>
      <c r="M202" s="209"/>
      <c r="N202" s="209"/>
      <c r="O202" s="209"/>
      <c r="P202" s="462"/>
      <c r="Q202" s="209"/>
      <c r="R202" s="209"/>
      <c r="S202" s="209"/>
      <c r="T202" s="209"/>
      <c r="U202" s="209"/>
      <c r="V202" s="209"/>
      <c r="W202" s="209"/>
      <c r="X202" s="209"/>
      <c r="Y202" s="209"/>
      <c r="Z202" s="209"/>
      <c r="AA202" s="209"/>
      <c r="AB202" s="209"/>
      <c r="AC202" s="209"/>
      <c r="AD202" s="209"/>
      <c r="AE202" s="209"/>
      <c r="AF202" s="209"/>
      <c r="AG202" s="209"/>
      <c r="AH202" s="209"/>
      <c r="AI202" s="209"/>
      <c r="AJ202" s="209"/>
      <c r="AK202" s="209"/>
      <c r="AL202" s="462"/>
      <c r="AM202" s="462"/>
      <c r="AN202" s="462"/>
      <c r="AO202" s="209"/>
      <c r="AP202" s="209"/>
      <c r="AQ202" s="209"/>
      <c r="AR202" s="209"/>
      <c r="AS202" s="209"/>
      <c r="AT202" s="209"/>
      <c r="AU202" s="209"/>
      <c r="AV202" s="209"/>
      <c r="AW202" s="209"/>
      <c r="AX202" s="209"/>
      <c r="AY202" s="209"/>
      <c r="AZ202" s="209"/>
      <c r="BA202" s="209"/>
      <c r="BB202" s="209"/>
      <c r="BC202" s="209"/>
      <c r="BD202" s="209"/>
      <c r="BE202" s="209"/>
      <c r="BF202" s="209"/>
      <c r="BG202" s="209"/>
      <c r="BH202" s="209"/>
      <c r="BI202" s="209"/>
      <c r="BJ202" s="209"/>
      <c r="BK202" s="209"/>
      <c r="BL202" s="209"/>
    </row>
    <row r="203" spans="1:64" ht="13.5" customHeight="1">
      <c r="A203" s="462"/>
      <c r="B203" s="462"/>
      <c r="C203" s="462"/>
      <c r="D203" s="462"/>
      <c r="E203" s="462"/>
      <c r="F203" s="462"/>
      <c r="G203" s="209"/>
      <c r="H203" s="462"/>
      <c r="I203" s="209"/>
      <c r="J203" s="209"/>
      <c r="K203" s="209"/>
      <c r="L203" s="209"/>
      <c r="M203" s="209"/>
      <c r="N203" s="209"/>
      <c r="O203" s="209"/>
      <c r="P203" s="462"/>
      <c r="Q203" s="209"/>
      <c r="R203" s="209"/>
      <c r="S203" s="209"/>
      <c r="T203" s="209"/>
      <c r="U203" s="209"/>
      <c r="V203" s="209"/>
      <c r="W203" s="209"/>
      <c r="X203" s="209"/>
      <c r="Y203" s="209"/>
      <c r="Z203" s="209"/>
      <c r="AA203" s="209"/>
      <c r="AB203" s="209"/>
      <c r="AC203" s="209"/>
      <c r="AD203" s="209"/>
      <c r="AE203" s="209"/>
      <c r="AF203" s="209"/>
      <c r="AG203" s="209"/>
      <c r="AH203" s="209"/>
      <c r="AI203" s="209"/>
      <c r="AJ203" s="209"/>
      <c r="AK203" s="209"/>
      <c r="AL203" s="462"/>
      <c r="AM203" s="462"/>
      <c r="AN203" s="462"/>
      <c r="AO203" s="209"/>
      <c r="AP203" s="209"/>
      <c r="AQ203" s="209"/>
      <c r="AR203" s="209"/>
      <c r="AS203" s="209"/>
      <c r="AT203" s="209"/>
      <c r="AU203" s="209"/>
      <c r="AV203" s="209"/>
      <c r="AW203" s="209"/>
      <c r="AX203" s="209"/>
      <c r="AY203" s="209"/>
      <c r="AZ203" s="209"/>
      <c r="BA203" s="209"/>
      <c r="BB203" s="209"/>
      <c r="BC203" s="209"/>
      <c r="BD203" s="209"/>
      <c r="BE203" s="209"/>
      <c r="BF203" s="209"/>
      <c r="BG203" s="209"/>
      <c r="BH203" s="209"/>
      <c r="BI203" s="209"/>
      <c r="BJ203" s="209"/>
      <c r="BK203" s="209"/>
      <c r="BL203" s="209"/>
    </row>
    <row r="204" spans="1:64" ht="13.5" customHeight="1">
      <c r="A204" s="462"/>
      <c r="B204" s="462"/>
      <c r="C204" s="462"/>
      <c r="D204" s="462"/>
      <c r="E204" s="462"/>
      <c r="F204" s="462"/>
      <c r="G204" s="209"/>
      <c r="H204" s="462"/>
      <c r="I204" s="209"/>
      <c r="J204" s="209"/>
      <c r="K204" s="209"/>
      <c r="L204" s="209"/>
      <c r="M204" s="209"/>
      <c r="N204" s="209"/>
      <c r="O204" s="209"/>
      <c r="P204" s="462"/>
      <c r="Q204" s="209"/>
      <c r="R204" s="209"/>
      <c r="S204" s="209"/>
      <c r="T204" s="209"/>
      <c r="U204" s="209"/>
      <c r="V204" s="209"/>
      <c r="W204" s="209"/>
      <c r="X204" s="209"/>
      <c r="Y204" s="209"/>
      <c r="Z204" s="209"/>
      <c r="AA204" s="209"/>
      <c r="AB204" s="209"/>
      <c r="AC204" s="209"/>
      <c r="AD204" s="209"/>
      <c r="AE204" s="209"/>
      <c r="AF204" s="209"/>
      <c r="AG204" s="209"/>
      <c r="AH204" s="209"/>
      <c r="AI204" s="209"/>
      <c r="AJ204" s="209"/>
      <c r="AK204" s="209"/>
      <c r="AL204" s="462"/>
      <c r="AM204" s="462"/>
      <c r="AN204" s="462"/>
      <c r="AO204" s="209"/>
      <c r="AP204" s="209"/>
      <c r="AQ204" s="209"/>
      <c r="AR204" s="209"/>
      <c r="AS204" s="209"/>
      <c r="AT204" s="209"/>
      <c r="AU204" s="209"/>
      <c r="AV204" s="209"/>
      <c r="AW204" s="209"/>
      <c r="AX204" s="209"/>
      <c r="AY204" s="209"/>
      <c r="AZ204" s="209"/>
      <c r="BA204" s="209"/>
      <c r="BB204" s="209"/>
      <c r="BC204" s="209"/>
      <c r="BD204" s="209"/>
      <c r="BE204" s="209"/>
      <c r="BF204" s="209"/>
      <c r="BG204" s="209"/>
      <c r="BH204" s="209"/>
      <c r="BI204" s="209"/>
      <c r="BJ204" s="209"/>
      <c r="BK204" s="209"/>
      <c r="BL204" s="209"/>
    </row>
    <row r="205" spans="1:64" ht="13.5" customHeight="1">
      <c r="A205" s="462"/>
      <c r="B205" s="462"/>
      <c r="C205" s="462"/>
      <c r="D205" s="462"/>
      <c r="E205" s="462"/>
      <c r="F205" s="462"/>
      <c r="G205" s="209"/>
      <c r="H205" s="462"/>
      <c r="I205" s="209"/>
      <c r="J205" s="209"/>
      <c r="K205" s="209"/>
      <c r="L205" s="209"/>
      <c r="M205" s="209"/>
      <c r="N205" s="209"/>
      <c r="O205" s="209"/>
      <c r="P205" s="462"/>
      <c r="Q205" s="209"/>
      <c r="R205" s="209"/>
      <c r="S205" s="209"/>
      <c r="T205" s="209"/>
      <c r="U205" s="209"/>
      <c r="V205" s="209"/>
      <c r="W205" s="209"/>
      <c r="X205" s="209"/>
      <c r="Y205" s="209"/>
      <c r="Z205" s="209"/>
      <c r="AA205" s="209"/>
      <c r="AB205" s="209"/>
      <c r="AC205" s="209"/>
      <c r="AD205" s="209"/>
      <c r="AE205" s="209"/>
      <c r="AF205" s="209"/>
      <c r="AG205" s="209"/>
      <c r="AH205" s="209"/>
      <c r="AI205" s="209"/>
      <c r="AJ205" s="209"/>
      <c r="AK205" s="209"/>
      <c r="AL205" s="462"/>
      <c r="AM205" s="462"/>
      <c r="AN205" s="462"/>
      <c r="AO205" s="209"/>
      <c r="AP205" s="209"/>
      <c r="AQ205" s="209"/>
      <c r="AR205" s="209"/>
      <c r="AS205" s="209"/>
      <c r="AT205" s="209"/>
      <c r="AU205" s="209"/>
      <c r="AV205" s="209"/>
      <c r="AW205" s="209"/>
      <c r="AX205" s="209"/>
      <c r="AY205" s="209"/>
      <c r="AZ205" s="209"/>
      <c r="BA205" s="209"/>
      <c r="BB205" s="209"/>
      <c r="BC205" s="209"/>
      <c r="BD205" s="209"/>
      <c r="BE205" s="209"/>
      <c r="BF205" s="209"/>
      <c r="BG205" s="209"/>
      <c r="BH205" s="209"/>
      <c r="BI205" s="209"/>
      <c r="BJ205" s="209"/>
      <c r="BK205" s="209"/>
      <c r="BL205" s="209"/>
    </row>
    <row r="206" spans="1:64" ht="13.5" customHeight="1">
      <c r="A206" s="462"/>
      <c r="B206" s="462"/>
      <c r="C206" s="462"/>
      <c r="D206" s="462"/>
      <c r="E206" s="462"/>
      <c r="F206" s="462"/>
      <c r="G206" s="209"/>
      <c r="H206" s="462"/>
      <c r="I206" s="209"/>
      <c r="J206" s="209"/>
      <c r="K206" s="209"/>
      <c r="L206" s="209"/>
      <c r="M206" s="209"/>
      <c r="N206" s="209"/>
      <c r="O206" s="209"/>
      <c r="P206" s="462"/>
      <c r="Q206" s="209"/>
      <c r="R206" s="209"/>
      <c r="S206" s="209"/>
      <c r="T206" s="209"/>
      <c r="U206" s="209"/>
      <c r="V206" s="209"/>
      <c r="W206" s="209"/>
      <c r="X206" s="209"/>
      <c r="Y206" s="209"/>
      <c r="Z206" s="209"/>
      <c r="AA206" s="209"/>
      <c r="AB206" s="209"/>
      <c r="AC206" s="209"/>
      <c r="AD206" s="209"/>
      <c r="AE206" s="209"/>
      <c r="AF206" s="209"/>
      <c r="AG206" s="209"/>
      <c r="AH206" s="209"/>
      <c r="AI206" s="209"/>
      <c r="AJ206" s="209"/>
      <c r="AK206" s="209"/>
      <c r="AL206" s="462"/>
      <c r="AM206" s="462"/>
      <c r="AN206" s="462"/>
      <c r="AO206" s="209"/>
      <c r="AP206" s="209"/>
      <c r="AQ206" s="209"/>
      <c r="AR206" s="209"/>
      <c r="AS206" s="209"/>
      <c r="AT206" s="209"/>
      <c r="AU206" s="209"/>
      <c r="AV206" s="209"/>
      <c r="AW206" s="209"/>
      <c r="AX206" s="209"/>
      <c r="AY206" s="209"/>
      <c r="AZ206" s="209"/>
      <c r="BA206" s="209"/>
      <c r="BB206" s="209"/>
      <c r="BC206" s="209"/>
      <c r="BD206" s="209"/>
      <c r="BE206" s="209"/>
      <c r="BF206" s="209"/>
      <c r="BG206" s="209"/>
      <c r="BH206" s="209"/>
      <c r="BI206" s="209"/>
      <c r="BJ206" s="209"/>
      <c r="BK206" s="209"/>
      <c r="BL206" s="209"/>
    </row>
    <row r="207" spans="1:64" ht="13.5" customHeight="1">
      <c r="A207" s="462"/>
      <c r="B207" s="462"/>
      <c r="C207" s="462"/>
      <c r="D207" s="462"/>
      <c r="E207" s="462"/>
      <c r="F207" s="462"/>
      <c r="G207" s="209"/>
      <c r="H207" s="462"/>
      <c r="I207" s="209"/>
      <c r="J207" s="209"/>
      <c r="K207" s="209"/>
      <c r="L207" s="209"/>
      <c r="M207" s="209"/>
      <c r="N207" s="209"/>
      <c r="O207" s="209"/>
      <c r="P207" s="462"/>
      <c r="Q207" s="209"/>
      <c r="R207" s="209"/>
      <c r="S207" s="209"/>
      <c r="T207" s="209"/>
      <c r="U207" s="209"/>
      <c r="V207" s="209"/>
      <c r="W207" s="209"/>
      <c r="X207" s="209"/>
      <c r="Y207" s="209"/>
      <c r="Z207" s="209"/>
      <c r="AA207" s="209"/>
      <c r="AB207" s="209"/>
      <c r="AC207" s="209"/>
      <c r="AD207" s="209"/>
      <c r="AE207" s="209"/>
      <c r="AF207" s="209"/>
      <c r="AG207" s="209"/>
      <c r="AH207" s="209"/>
      <c r="AI207" s="209"/>
      <c r="AJ207" s="209"/>
      <c r="AK207" s="209"/>
      <c r="AL207" s="462"/>
      <c r="AM207" s="462"/>
      <c r="AN207" s="462"/>
      <c r="AO207" s="209"/>
      <c r="AP207" s="209"/>
      <c r="AQ207" s="209"/>
      <c r="AR207" s="209"/>
      <c r="AS207" s="209"/>
      <c r="AT207" s="209"/>
      <c r="AU207" s="209"/>
      <c r="AV207" s="209"/>
      <c r="AW207" s="209"/>
      <c r="AX207" s="209"/>
      <c r="AY207" s="209"/>
      <c r="AZ207" s="209"/>
      <c r="BA207" s="209"/>
      <c r="BB207" s="209"/>
      <c r="BC207" s="209"/>
      <c r="BD207" s="209"/>
      <c r="BE207" s="209"/>
      <c r="BF207" s="209"/>
      <c r="BG207" s="209"/>
      <c r="BH207" s="209"/>
      <c r="BI207" s="209"/>
      <c r="BJ207" s="209"/>
      <c r="BK207" s="209"/>
      <c r="BL207" s="209"/>
    </row>
    <row r="208" spans="1:64" ht="13.5" customHeight="1">
      <c r="A208" s="462"/>
      <c r="B208" s="462"/>
      <c r="C208" s="462"/>
      <c r="D208" s="462"/>
      <c r="E208" s="462"/>
      <c r="F208" s="462"/>
      <c r="G208" s="209"/>
      <c r="H208" s="462"/>
      <c r="I208" s="209"/>
      <c r="J208" s="209"/>
      <c r="K208" s="209"/>
      <c r="L208" s="209"/>
      <c r="M208" s="209"/>
      <c r="N208" s="209"/>
      <c r="O208" s="209"/>
      <c r="P208" s="462"/>
      <c r="Q208" s="209"/>
      <c r="R208" s="209"/>
      <c r="S208" s="209"/>
      <c r="T208" s="209"/>
      <c r="U208" s="209"/>
      <c r="V208" s="209"/>
      <c r="W208" s="209"/>
      <c r="X208" s="209"/>
      <c r="Y208" s="209"/>
      <c r="Z208" s="209"/>
      <c r="AA208" s="209"/>
      <c r="AB208" s="209"/>
      <c r="AC208" s="209"/>
      <c r="AD208" s="209"/>
      <c r="AE208" s="209"/>
      <c r="AF208" s="209"/>
      <c r="AG208" s="209"/>
      <c r="AH208" s="209"/>
      <c r="AI208" s="209"/>
      <c r="AJ208" s="209"/>
      <c r="AK208" s="209"/>
      <c r="AL208" s="462"/>
      <c r="AM208" s="462"/>
      <c r="AN208" s="462"/>
      <c r="AO208" s="209"/>
      <c r="AP208" s="209"/>
      <c r="AQ208" s="209"/>
      <c r="AR208" s="209"/>
      <c r="AS208" s="209"/>
      <c r="AT208" s="209"/>
      <c r="AU208" s="209"/>
      <c r="AV208" s="209"/>
      <c r="AW208" s="209"/>
      <c r="AX208" s="209"/>
      <c r="AY208" s="209"/>
      <c r="AZ208" s="209"/>
      <c r="BA208" s="209"/>
      <c r="BB208" s="209"/>
      <c r="BC208" s="209"/>
      <c r="BD208" s="209"/>
      <c r="BE208" s="209"/>
      <c r="BF208" s="209"/>
      <c r="BG208" s="209"/>
      <c r="BH208" s="209"/>
      <c r="BI208" s="209"/>
      <c r="BJ208" s="209"/>
      <c r="BK208" s="209"/>
      <c r="BL208" s="209"/>
    </row>
    <row r="209" spans="1:64" ht="13.5" customHeight="1">
      <c r="A209" s="462"/>
      <c r="B209" s="462"/>
      <c r="C209" s="462"/>
      <c r="D209" s="462"/>
      <c r="E209" s="462"/>
      <c r="F209" s="462"/>
      <c r="G209" s="209"/>
      <c r="H209" s="462"/>
      <c r="I209" s="209"/>
      <c r="J209" s="209"/>
      <c r="K209" s="209"/>
      <c r="L209" s="209"/>
      <c r="M209" s="209"/>
      <c r="N209" s="209"/>
      <c r="O209" s="209"/>
      <c r="P209" s="462"/>
      <c r="Q209" s="209"/>
      <c r="R209" s="209"/>
      <c r="S209" s="209"/>
      <c r="T209" s="209"/>
      <c r="U209" s="209"/>
      <c r="V209" s="209"/>
      <c r="W209" s="209"/>
      <c r="X209" s="209"/>
      <c r="Y209" s="209"/>
      <c r="Z209" s="209"/>
      <c r="AA209" s="209"/>
      <c r="AB209" s="209"/>
      <c r="AC209" s="209"/>
      <c r="AD209" s="209"/>
      <c r="AE209" s="209"/>
      <c r="AF209" s="209"/>
      <c r="AG209" s="209"/>
      <c r="AH209" s="209"/>
      <c r="AI209" s="209"/>
      <c r="AJ209" s="209"/>
      <c r="AK209" s="209"/>
      <c r="AL209" s="462"/>
      <c r="AM209" s="462"/>
      <c r="AN209" s="462"/>
      <c r="AO209" s="209"/>
      <c r="AP209" s="209"/>
      <c r="AQ209" s="209"/>
      <c r="AR209" s="209"/>
      <c r="AS209" s="209"/>
      <c r="AT209" s="209"/>
      <c r="AU209" s="209"/>
      <c r="AV209" s="209"/>
      <c r="AW209" s="209"/>
      <c r="AX209" s="209"/>
      <c r="AY209" s="209"/>
      <c r="AZ209" s="209"/>
      <c r="BA209" s="209"/>
      <c r="BB209" s="209"/>
      <c r="BC209" s="209"/>
      <c r="BD209" s="209"/>
      <c r="BE209" s="209"/>
      <c r="BF209" s="209"/>
      <c r="BG209" s="209"/>
      <c r="BH209" s="209"/>
      <c r="BI209" s="209"/>
      <c r="BJ209" s="209"/>
      <c r="BK209" s="209"/>
      <c r="BL209" s="209"/>
    </row>
    <row r="210" spans="1:64" ht="13.5" customHeight="1">
      <c r="A210" s="462"/>
      <c r="B210" s="462"/>
      <c r="C210" s="462"/>
      <c r="D210" s="462"/>
      <c r="E210" s="462"/>
      <c r="F210" s="462"/>
      <c r="G210" s="209"/>
      <c r="H210" s="462"/>
      <c r="I210" s="209"/>
      <c r="J210" s="209"/>
      <c r="K210" s="209"/>
      <c r="L210" s="209"/>
      <c r="M210" s="209"/>
      <c r="N210" s="209"/>
      <c r="O210" s="209"/>
      <c r="P210" s="462"/>
      <c r="Q210" s="209"/>
      <c r="R210" s="209"/>
      <c r="S210" s="209"/>
      <c r="T210" s="209"/>
      <c r="U210" s="209"/>
      <c r="V210" s="209"/>
      <c r="W210" s="209"/>
      <c r="X210" s="209"/>
      <c r="Y210" s="209"/>
      <c r="Z210" s="209"/>
      <c r="AA210" s="209"/>
      <c r="AB210" s="209"/>
      <c r="AC210" s="209"/>
      <c r="AD210" s="209"/>
      <c r="AE210" s="209"/>
      <c r="AF210" s="209"/>
      <c r="AG210" s="209"/>
      <c r="AH210" s="209"/>
      <c r="AI210" s="209"/>
      <c r="AJ210" s="209"/>
      <c r="AK210" s="209"/>
      <c r="AL210" s="462"/>
      <c r="AM210" s="462"/>
      <c r="AN210" s="462"/>
      <c r="AO210" s="209"/>
      <c r="AP210" s="209"/>
      <c r="AQ210" s="209"/>
      <c r="AR210" s="209"/>
      <c r="AS210" s="209"/>
      <c r="AT210" s="209"/>
      <c r="AU210" s="209"/>
      <c r="AV210" s="209"/>
      <c r="AW210" s="209"/>
      <c r="AX210" s="209"/>
      <c r="AY210" s="209"/>
      <c r="AZ210" s="209"/>
      <c r="BA210" s="209"/>
      <c r="BB210" s="209"/>
      <c r="BC210" s="209"/>
      <c r="BD210" s="209"/>
      <c r="BE210" s="209"/>
      <c r="BF210" s="209"/>
      <c r="BG210" s="209"/>
      <c r="BH210" s="209"/>
      <c r="BI210" s="209"/>
      <c r="BJ210" s="209"/>
      <c r="BK210" s="209"/>
      <c r="BL210" s="209"/>
    </row>
    <row r="211" spans="1:64" ht="13.5" customHeight="1">
      <c r="A211" s="462"/>
      <c r="B211" s="462"/>
      <c r="C211" s="462"/>
      <c r="D211" s="462"/>
      <c r="E211" s="462"/>
      <c r="F211" s="462"/>
      <c r="G211" s="209"/>
      <c r="H211" s="462"/>
      <c r="I211" s="209"/>
      <c r="J211" s="209"/>
      <c r="K211" s="209"/>
      <c r="L211" s="209"/>
      <c r="M211" s="209"/>
      <c r="N211" s="209"/>
      <c r="O211" s="209"/>
      <c r="P211" s="462"/>
      <c r="Q211" s="209"/>
      <c r="R211" s="209"/>
      <c r="S211" s="209"/>
      <c r="T211" s="209"/>
      <c r="U211" s="209"/>
      <c r="V211" s="209"/>
      <c r="W211" s="209"/>
      <c r="X211" s="209"/>
      <c r="Y211" s="209"/>
      <c r="Z211" s="209"/>
      <c r="AA211" s="209"/>
      <c r="AB211" s="209"/>
      <c r="AC211" s="209"/>
      <c r="AD211" s="209"/>
      <c r="AE211" s="209"/>
      <c r="AF211" s="209"/>
      <c r="AG211" s="209"/>
      <c r="AH211" s="209"/>
      <c r="AI211" s="209"/>
      <c r="AJ211" s="209"/>
      <c r="AK211" s="209"/>
      <c r="AL211" s="462"/>
      <c r="AM211" s="462"/>
      <c r="AN211" s="462"/>
      <c r="AO211" s="209"/>
      <c r="AP211" s="209"/>
      <c r="AQ211" s="209"/>
      <c r="AR211" s="209"/>
      <c r="AS211" s="209"/>
      <c r="AT211" s="209"/>
      <c r="AU211" s="209"/>
      <c r="AV211" s="209"/>
      <c r="AW211" s="209"/>
      <c r="AX211" s="209"/>
      <c r="AY211" s="209"/>
      <c r="AZ211" s="209"/>
      <c r="BA211" s="209"/>
      <c r="BB211" s="209"/>
      <c r="BC211" s="209"/>
      <c r="BD211" s="209"/>
      <c r="BE211" s="209"/>
      <c r="BF211" s="209"/>
      <c r="BG211" s="209"/>
      <c r="BH211" s="209"/>
      <c r="BI211" s="209"/>
      <c r="BJ211" s="209"/>
      <c r="BK211" s="209"/>
      <c r="BL211" s="209"/>
    </row>
    <row r="212" spans="1:64" ht="13.5" customHeight="1">
      <c r="A212" s="462"/>
      <c r="B212" s="462"/>
      <c r="C212" s="462"/>
      <c r="D212" s="462"/>
      <c r="E212" s="462"/>
      <c r="F212" s="462"/>
      <c r="G212" s="209"/>
      <c r="H212" s="462"/>
      <c r="I212" s="209"/>
      <c r="J212" s="209"/>
      <c r="K212" s="209"/>
      <c r="L212" s="209"/>
      <c r="M212" s="209"/>
      <c r="N212" s="209"/>
      <c r="O212" s="209"/>
      <c r="P212" s="462"/>
      <c r="Q212" s="209"/>
      <c r="R212" s="209"/>
      <c r="S212" s="209"/>
      <c r="T212" s="209"/>
      <c r="U212" s="209"/>
      <c r="V212" s="209"/>
      <c r="W212" s="209"/>
      <c r="X212" s="209"/>
      <c r="Y212" s="209"/>
      <c r="Z212" s="209"/>
      <c r="AA212" s="209"/>
      <c r="AB212" s="209"/>
      <c r="AC212" s="209"/>
      <c r="AD212" s="209"/>
      <c r="AE212" s="209"/>
      <c r="AF212" s="209"/>
      <c r="AG212" s="209"/>
      <c r="AH212" s="209"/>
      <c r="AI212" s="209"/>
      <c r="AJ212" s="209"/>
      <c r="AK212" s="209"/>
      <c r="AL212" s="462"/>
      <c r="AM212" s="462"/>
      <c r="AN212" s="462"/>
      <c r="AO212" s="209"/>
      <c r="AP212" s="209"/>
      <c r="AQ212" s="209"/>
      <c r="AR212" s="209"/>
      <c r="AS212" s="209"/>
      <c r="AT212" s="209"/>
      <c r="AU212" s="209"/>
      <c r="AV212" s="209"/>
      <c r="AW212" s="209"/>
      <c r="AX212" s="209"/>
      <c r="AY212" s="209"/>
      <c r="AZ212" s="209"/>
      <c r="BA212" s="209"/>
      <c r="BB212" s="209"/>
      <c r="BC212" s="209"/>
      <c r="BD212" s="209"/>
      <c r="BE212" s="209"/>
      <c r="BF212" s="209"/>
      <c r="BG212" s="209"/>
      <c r="BH212" s="209"/>
      <c r="BI212" s="209"/>
      <c r="BJ212" s="209"/>
      <c r="BK212" s="209"/>
      <c r="BL212" s="209"/>
    </row>
    <row r="213" spans="1:64" ht="13.5" customHeight="1">
      <c r="A213" s="462"/>
      <c r="B213" s="462"/>
      <c r="C213" s="462"/>
      <c r="D213" s="462"/>
      <c r="E213" s="462"/>
      <c r="F213" s="462"/>
      <c r="G213" s="209"/>
      <c r="H213" s="462"/>
      <c r="I213" s="209"/>
      <c r="J213" s="209"/>
      <c r="K213" s="209"/>
      <c r="L213" s="209"/>
      <c r="M213" s="209"/>
      <c r="N213" s="209"/>
      <c r="O213" s="209"/>
      <c r="P213" s="462"/>
      <c r="Q213" s="209"/>
      <c r="R213" s="209"/>
      <c r="S213" s="209"/>
      <c r="T213" s="209"/>
      <c r="U213" s="209"/>
      <c r="V213" s="209"/>
      <c r="W213" s="209"/>
      <c r="X213" s="209"/>
      <c r="Y213" s="209"/>
      <c r="Z213" s="209"/>
      <c r="AA213" s="209"/>
      <c r="AB213" s="209"/>
      <c r="AC213" s="209"/>
      <c r="AD213" s="209"/>
      <c r="AE213" s="209"/>
      <c r="AF213" s="209"/>
      <c r="AG213" s="209"/>
      <c r="AH213" s="209"/>
      <c r="AI213" s="209"/>
      <c r="AJ213" s="209"/>
      <c r="AK213" s="209"/>
      <c r="AL213" s="462"/>
      <c r="AM213" s="462"/>
      <c r="AN213" s="462"/>
      <c r="AO213" s="209"/>
      <c r="AP213" s="209"/>
      <c r="AQ213" s="209"/>
      <c r="AR213" s="209"/>
      <c r="AS213" s="209"/>
      <c r="AT213" s="209"/>
      <c r="AU213" s="209"/>
      <c r="AV213" s="209"/>
      <c r="AW213" s="209"/>
      <c r="AX213" s="209"/>
      <c r="AY213" s="209"/>
      <c r="AZ213" s="209"/>
      <c r="BA213" s="209"/>
      <c r="BB213" s="209"/>
      <c r="BC213" s="209"/>
      <c r="BD213" s="209"/>
      <c r="BE213" s="209"/>
      <c r="BF213" s="209"/>
      <c r="BG213" s="209"/>
      <c r="BH213" s="209"/>
      <c r="BI213" s="209"/>
      <c r="BJ213" s="209"/>
      <c r="BK213" s="209"/>
      <c r="BL213" s="209"/>
    </row>
    <row r="214" spans="1:64" ht="13.5" customHeight="1">
      <c r="A214" s="462"/>
      <c r="B214" s="462"/>
      <c r="C214" s="462"/>
      <c r="D214" s="462"/>
      <c r="E214" s="462"/>
      <c r="F214" s="462"/>
      <c r="G214" s="209"/>
      <c r="H214" s="462"/>
      <c r="I214" s="209"/>
      <c r="J214" s="209"/>
      <c r="K214" s="209"/>
      <c r="L214" s="209"/>
      <c r="M214" s="209"/>
      <c r="N214" s="209"/>
      <c r="O214" s="209"/>
      <c r="P214" s="462"/>
      <c r="Q214" s="209"/>
      <c r="R214" s="209"/>
      <c r="S214" s="209"/>
      <c r="T214" s="209"/>
      <c r="U214" s="209"/>
      <c r="V214" s="209"/>
      <c r="W214" s="209"/>
      <c r="X214" s="209"/>
      <c r="Y214" s="209"/>
      <c r="Z214" s="209"/>
      <c r="AA214" s="209"/>
      <c r="AB214" s="209"/>
      <c r="AC214" s="209"/>
      <c r="AD214" s="209"/>
      <c r="AE214" s="209"/>
      <c r="AF214" s="209"/>
      <c r="AG214" s="209"/>
      <c r="AH214" s="209"/>
      <c r="AI214" s="209"/>
      <c r="AJ214" s="209"/>
      <c r="AK214" s="209"/>
      <c r="AL214" s="462"/>
      <c r="AM214" s="462"/>
      <c r="AN214" s="462"/>
      <c r="AO214" s="209"/>
      <c r="AP214" s="209"/>
      <c r="AQ214" s="209"/>
      <c r="AR214" s="209"/>
      <c r="AS214" s="209"/>
      <c r="AT214" s="209"/>
      <c r="AU214" s="209"/>
      <c r="AV214" s="209"/>
      <c r="AW214" s="209"/>
      <c r="AX214" s="209"/>
      <c r="AY214" s="209"/>
      <c r="AZ214" s="209"/>
      <c r="BA214" s="209"/>
      <c r="BB214" s="209"/>
      <c r="BC214" s="209"/>
      <c r="BD214" s="209"/>
      <c r="BE214" s="209"/>
      <c r="BF214" s="209"/>
      <c r="BG214" s="209"/>
      <c r="BH214" s="209"/>
      <c r="BI214" s="209"/>
      <c r="BJ214" s="209"/>
      <c r="BK214" s="209"/>
      <c r="BL214" s="209"/>
    </row>
    <row r="215" spans="1:64" ht="13.5" customHeight="1">
      <c r="A215" s="462"/>
      <c r="B215" s="462"/>
      <c r="C215" s="462"/>
      <c r="D215" s="462"/>
      <c r="E215" s="462"/>
      <c r="F215" s="462"/>
      <c r="G215" s="209"/>
      <c r="H215" s="462"/>
      <c r="I215" s="209"/>
      <c r="J215" s="209"/>
      <c r="K215" s="209"/>
      <c r="L215" s="209"/>
      <c r="M215" s="209"/>
      <c r="N215" s="209"/>
      <c r="O215" s="209"/>
      <c r="P215" s="462"/>
      <c r="Q215" s="209"/>
      <c r="R215" s="209"/>
      <c r="S215" s="209"/>
      <c r="T215" s="209"/>
      <c r="U215" s="209"/>
      <c r="V215" s="209"/>
      <c r="W215" s="209"/>
      <c r="X215" s="209"/>
      <c r="Y215" s="209"/>
      <c r="Z215" s="209"/>
      <c r="AA215" s="209"/>
      <c r="AB215" s="209"/>
      <c r="AC215" s="209"/>
      <c r="AD215" s="209"/>
      <c r="AE215" s="209"/>
      <c r="AF215" s="209"/>
      <c r="AG215" s="209"/>
      <c r="AH215" s="209"/>
      <c r="AI215" s="209"/>
      <c r="AJ215" s="209"/>
      <c r="AK215" s="209"/>
      <c r="AL215" s="462"/>
      <c r="AM215" s="462"/>
      <c r="AN215" s="462"/>
      <c r="AO215" s="209"/>
      <c r="AP215" s="209"/>
      <c r="AQ215" s="209"/>
      <c r="AR215" s="209"/>
      <c r="AS215" s="209"/>
      <c r="AT215" s="209"/>
      <c r="AU215" s="209"/>
      <c r="AV215" s="209"/>
      <c r="AW215" s="209"/>
      <c r="AX215" s="209"/>
      <c r="AY215" s="209"/>
      <c r="AZ215" s="209"/>
      <c r="BA215" s="209"/>
      <c r="BB215" s="209"/>
      <c r="BC215" s="209"/>
      <c r="BD215" s="209"/>
      <c r="BE215" s="209"/>
      <c r="BF215" s="209"/>
      <c r="BG215" s="209"/>
      <c r="BH215" s="209"/>
      <c r="BI215" s="209"/>
      <c r="BJ215" s="209"/>
      <c r="BK215" s="209"/>
      <c r="BL215" s="209"/>
    </row>
    <row r="216" spans="1:64" ht="13.5" customHeight="1">
      <c r="A216" s="462"/>
      <c r="B216" s="462"/>
      <c r="C216" s="462"/>
      <c r="D216" s="462"/>
      <c r="E216" s="462"/>
      <c r="F216" s="462"/>
      <c r="G216" s="209"/>
      <c r="H216" s="462"/>
      <c r="I216" s="209"/>
      <c r="J216" s="209"/>
      <c r="K216" s="209"/>
      <c r="L216" s="209"/>
      <c r="M216" s="209"/>
      <c r="N216" s="209"/>
      <c r="O216" s="209"/>
      <c r="P216" s="462"/>
      <c r="Q216" s="209"/>
      <c r="R216" s="209"/>
      <c r="S216" s="209"/>
      <c r="T216" s="209"/>
      <c r="U216" s="209"/>
      <c r="V216" s="209"/>
      <c r="W216" s="209"/>
      <c r="X216" s="209"/>
      <c r="Y216" s="209"/>
      <c r="Z216" s="209"/>
      <c r="AA216" s="209"/>
      <c r="AB216" s="209"/>
      <c r="AC216" s="209"/>
      <c r="AD216" s="209"/>
      <c r="AE216" s="209"/>
      <c r="AF216" s="209"/>
      <c r="AG216" s="209"/>
      <c r="AH216" s="209"/>
      <c r="AI216" s="209"/>
      <c r="AJ216" s="209"/>
      <c r="AK216" s="209"/>
      <c r="AL216" s="462"/>
      <c r="AM216" s="462"/>
      <c r="AN216" s="462"/>
      <c r="AO216" s="209"/>
      <c r="AP216" s="209"/>
      <c r="AQ216" s="209"/>
      <c r="AR216" s="209"/>
      <c r="AS216" s="209"/>
      <c r="AT216" s="209"/>
      <c r="AU216" s="209"/>
      <c r="AV216" s="209"/>
      <c r="AW216" s="209"/>
      <c r="AX216" s="209"/>
      <c r="AY216" s="209"/>
      <c r="AZ216" s="209"/>
      <c r="BA216" s="209"/>
      <c r="BB216" s="209"/>
      <c r="BC216" s="209"/>
      <c r="BD216" s="209"/>
      <c r="BE216" s="209"/>
      <c r="BF216" s="209"/>
      <c r="BG216" s="209"/>
      <c r="BH216" s="209"/>
      <c r="BI216" s="209"/>
      <c r="BJ216" s="209"/>
      <c r="BK216" s="209"/>
      <c r="BL216" s="209"/>
    </row>
    <row r="217" spans="1:64" ht="13.5" customHeight="1">
      <c r="A217" s="462"/>
      <c r="B217" s="462"/>
      <c r="C217" s="462"/>
      <c r="D217" s="462"/>
      <c r="E217" s="462"/>
      <c r="F217" s="462"/>
      <c r="G217" s="209"/>
      <c r="H217" s="462"/>
      <c r="I217" s="209"/>
      <c r="J217" s="209"/>
      <c r="K217" s="209"/>
      <c r="L217" s="209"/>
      <c r="M217" s="209"/>
      <c r="N217" s="209"/>
      <c r="O217" s="209"/>
      <c r="P217" s="462"/>
      <c r="Q217" s="209"/>
      <c r="R217" s="209"/>
      <c r="S217" s="209"/>
      <c r="T217" s="209"/>
      <c r="U217" s="209"/>
      <c r="V217" s="209"/>
      <c r="W217" s="209"/>
      <c r="X217" s="209"/>
      <c r="Y217" s="209"/>
      <c r="Z217" s="209"/>
      <c r="AA217" s="209"/>
      <c r="AB217" s="209"/>
      <c r="AC217" s="209"/>
      <c r="AD217" s="209"/>
      <c r="AE217" s="209"/>
      <c r="AF217" s="209"/>
      <c r="AG217" s="209"/>
      <c r="AH217" s="209"/>
      <c r="AI217" s="209"/>
      <c r="AJ217" s="209"/>
      <c r="AK217" s="209"/>
      <c r="AL217" s="462"/>
      <c r="AM217" s="462"/>
      <c r="AN217" s="462"/>
      <c r="AO217" s="209"/>
      <c r="AP217" s="209"/>
      <c r="AQ217" s="209"/>
      <c r="AR217" s="209"/>
      <c r="AS217" s="209"/>
      <c r="AT217" s="209"/>
      <c r="AU217" s="209"/>
      <c r="AV217" s="209"/>
      <c r="AW217" s="209"/>
      <c r="AX217" s="209"/>
      <c r="AY217" s="209"/>
      <c r="AZ217" s="209"/>
      <c r="BA217" s="209"/>
      <c r="BB217" s="209"/>
      <c r="BC217" s="209"/>
      <c r="BD217" s="209"/>
      <c r="BE217" s="209"/>
      <c r="BF217" s="209"/>
      <c r="BG217" s="209"/>
      <c r="BH217" s="209"/>
      <c r="BI217" s="209"/>
      <c r="BJ217" s="209"/>
      <c r="BK217" s="209"/>
      <c r="BL217" s="209"/>
    </row>
    <row r="218" spans="1:64" ht="13.5" customHeight="1">
      <c r="A218" s="462"/>
      <c r="B218" s="462"/>
      <c r="C218" s="462"/>
      <c r="D218" s="462"/>
      <c r="E218" s="462"/>
      <c r="F218" s="462"/>
      <c r="G218" s="209"/>
      <c r="H218" s="462"/>
      <c r="I218" s="209"/>
      <c r="J218" s="209"/>
      <c r="K218" s="209"/>
      <c r="L218" s="209"/>
      <c r="M218" s="209"/>
      <c r="N218" s="209"/>
      <c r="O218" s="209"/>
      <c r="P218" s="462"/>
      <c r="Q218" s="209"/>
      <c r="R218" s="209"/>
      <c r="S218" s="209"/>
      <c r="T218" s="209"/>
      <c r="U218" s="209"/>
      <c r="V218" s="209"/>
      <c r="W218" s="209"/>
      <c r="X218" s="209"/>
      <c r="Y218" s="209"/>
      <c r="Z218" s="209"/>
      <c r="AA218" s="209"/>
      <c r="AB218" s="209"/>
      <c r="AC218" s="209"/>
      <c r="AD218" s="209"/>
      <c r="AE218" s="209"/>
      <c r="AF218" s="209"/>
      <c r="AG218" s="209"/>
      <c r="AH218" s="209"/>
      <c r="AI218" s="209"/>
      <c r="AJ218" s="209"/>
      <c r="AK218" s="209"/>
      <c r="AL218" s="462"/>
      <c r="AM218" s="462"/>
      <c r="AN218" s="462"/>
      <c r="AO218" s="209"/>
      <c r="AP218" s="209"/>
      <c r="AQ218" s="209"/>
      <c r="AR218" s="209"/>
      <c r="AS218" s="209"/>
      <c r="AT218" s="209"/>
      <c r="AU218" s="209"/>
      <c r="AV218" s="209"/>
      <c r="AW218" s="209"/>
      <c r="AX218" s="209"/>
      <c r="AY218" s="209"/>
      <c r="AZ218" s="209"/>
      <c r="BA218" s="209"/>
      <c r="BB218" s="209"/>
      <c r="BC218" s="209"/>
      <c r="BD218" s="209"/>
      <c r="BE218" s="209"/>
      <c r="BF218" s="209"/>
      <c r="BG218" s="209"/>
      <c r="BH218" s="209"/>
      <c r="BI218" s="209"/>
      <c r="BJ218" s="209"/>
      <c r="BK218" s="209"/>
      <c r="BL218" s="209"/>
    </row>
    <row r="219" spans="1:64" ht="13.5" customHeight="1">
      <c r="A219" s="462"/>
      <c r="B219" s="462"/>
      <c r="C219" s="462"/>
      <c r="D219" s="462"/>
      <c r="E219" s="462"/>
      <c r="F219" s="462"/>
      <c r="G219" s="209"/>
      <c r="H219" s="462"/>
      <c r="I219" s="209"/>
      <c r="J219" s="209"/>
      <c r="K219" s="209"/>
      <c r="L219" s="209"/>
      <c r="M219" s="209"/>
      <c r="N219" s="209"/>
      <c r="O219" s="209"/>
      <c r="P219" s="462"/>
      <c r="Q219" s="209"/>
      <c r="R219" s="209"/>
      <c r="S219" s="209"/>
      <c r="T219" s="209"/>
      <c r="U219" s="209"/>
      <c r="V219" s="209"/>
      <c r="W219" s="209"/>
      <c r="X219" s="209"/>
      <c r="Y219" s="209"/>
      <c r="Z219" s="209"/>
      <c r="AA219" s="209"/>
      <c r="AB219" s="209"/>
      <c r="AC219" s="209"/>
      <c r="AD219" s="209"/>
      <c r="AE219" s="209"/>
      <c r="AF219" s="209"/>
      <c r="AG219" s="209"/>
      <c r="AH219" s="209"/>
      <c r="AI219" s="209"/>
      <c r="AJ219" s="209"/>
      <c r="AK219" s="209"/>
      <c r="AL219" s="462"/>
      <c r="AM219" s="462"/>
      <c r="AN219" s="462"/>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c r="BI219" s="209"/>
      <c r="BJ219" s="209"/>
      <c r="BK219" s="209"/>
      <c r="BL219" s="209"/>
    </row>
    <row r="220" spans="1:64" ht="13.5" customHeight="1">
      <c r="A220" s="462"/>
      <c r="B220" s="462"/>
      <c r="C220" s="462"/>
      <c r="D220" s="462"/>
      <c r="E220" s="462"/>
      <c r="F220" s="462"/>
      <c r="G220" s="209"/>
      <c r="H220" s="462"/>
      <c r="I220" s="209"/>
      <c r="J220" s="209"/>
      <c r="K220" s="209"/>
      <c r="L220" s="209"/>
      <c r="M220" s="209"/>
      <c r="N220" s="209"/>
      <c r="O220" s="209"/>
      <c r="P220" s="462"/>
      <c r="Q220" s="209"/>
      <c r="R220" s="209"/>
      <c r="S220" s="209"/>
      <c r="T220" s="209"/>
      <c r="U220" s="209"/>
      <c r="V220" s="209"/>
      <c r="W220" s="209"/>
      <c r="X220" s="209"/>
      <c r="Y220" s="209"/>
      <c r="Z220" s="209"/>
      <c r="AA220" s="209"/>
      <c r="AB220" s="209"/>
      <c r="AC220" s="209"/>
      <c r="AD220" s="209"/>
      <c r="AE220" s="209"/>
      <c r="AF220" s="209"/>
      <c r="AG220" s="209"/>
      <c r="AH220" s="209"/>
      <c r="AI220" s="209"/>
      <c r="AJ220" s="209"/>
      <c r="AK220" s="209"/>
      <c r="AL220" s="462"/>
      <c r="AM220" s="462"/>
      <c r="AN220" s="462"/>
      <c r="AO220" s="209"/>
      <c r="AP220" s="209"/>
      <c r="AQ220" s="209"/>
      <c r="AR220" s="209"/>
      <c r="AS220" s="209"/>
      <c r="AT220" s="209"/>
      <c r="AU220" s="209"/>
      <c r="AV220" s="209"/>
      <c r="AW220" s="209"/>
      <c r="AX220" s="209"/>
      <c r="AY220" s="209"/>
      <c r="AZ220" s="209"/>
      <c r="BA220" s="209"/>
      <c r="BB220" s="209"/>
      <c r="BC220" s="209"/>
      <c r="BD220" s="209"/>
      <c r="BE220" s="209"/>
      <c r="BF220" s="209"/>
      <c r="BG220" s="209"/>
      <c r="BH220" s="209"/>
      <c r="BI220" s="209"/>
      <c r="BJ220" s="209"/>
      <c r="BK220" s="209"/>
      <c r="BL220" s="209"/>
    </row>
    <row r="221" spans="1:64" ht="13.5" customHeight="1">
      <c r="A221" s="462"/>
      <c r="B221" s="462"/>
      <c r="C221" s="462"/>
      <c r="D221" s="462"/>
      <c r="E221" s="462"/>
      <c r="F221" s="462"/>
      <c r="G221" s="209"/>
      <c r="H221" s="462"/>
      <c r="I221" s="209"/>
      <c r="J221" s="209"/>
      <c r="K221" s="209"/>
      <c r="L221" s="209"/>
      <c r="M221" s="209"/>
      <c r="N221" s="209"/>
      <c r="O221" s="209"/>
      <c r="P221" s="462"/>
      <c r="Q221" s="209"/>
      <c r="R221" s="209"/>
      <c r="S221" s="209"/>
      <c r="T221" s="209"/>
      <c r="U221" s="209"/>
      <c r="V221" s="209"/>
      <c r="W221" s="209"/>
      <c r="X221" s="209"/>
      <c r="Y221" s="209"/>
      <c r="Z221" s="209"/>
      <c r="AA221" s="209"/>
      <c r="AB221" s="209"/>
      <c r="AC221" s="209"/>
      <c r="AD221" s="209"/>
      <c r="AE221" s="209"/>
      <c r="AF221" s="209"/>
      <c r="AG221" s="209"/>
      <c r="AH221" s="209"/>
      <c r="AI221" s="209"/>
      <c r="AJ221" s="209"/>
      <c r="AK221" s="209"/>
      <c r="AL221" s="462"/>
      <c r="AM221" s="462"/>
      <c r="AN221" s="462"/>
      <c r="AO221" s="209"/>
      <c r="AP221" s="209"/>
      <c r="AQ221" s="209"/>
      <c r="AR221" s="209"/>
      <c r="AS221" s="209"/>
      <c r="AT221" s="209"/>
      <c r="AU221" s="209"/>
      <c r="AV221" s="209"/>
      <c r="AW221" s="209"/>
      <c r="AX221" s="209"/>
      <c r="AY221" s="209"/>
      <c r="AZ221" s="209"/>
      <c r="BA221" s="209"/>
      <c r="BB221" s="209"/>
      <c r="BC221" s="209"/>
      <c r="BD221" s="209"/>
      <c r="BE221" s="209"/>
      <c r="BF221" s="209"/>
      <c r="BG221" s="209"/>
      <c r="BH221" s="209"/>
      <c r="BI221" s="209"/>
      <c r="BJ221" s="209"/>
      <c r="BK221" s="209"/>
      <c r="BL221" s="209"/>
    </row>
    <row r="222" spans="1:64" ht="13.5" customHeight="1">
      <c r="A222" s="462"/>
      <c r="B222" s="462"/>
      <c r="C222" s="462"/>
      <c r="D222" s="462"/>
      <c r="E222" s="462"/>
      <c r="F222" s="462"/>
      <c r="G222" s="209"/>
      <c r="H222" s="462"/>
      <c r="I222" s="209"/>
      <c r="J222" s="209"/>
      <c r="K222" s="209"/>
      <c r="L222" s="209"/>
      <c r="M222" s="209"/>
      <c r="N222" s="209"/>
      <c r="O222" s="209"/>
      <c r="P222" s="462"/>
      <c r="Q222" s="209"/>
      <c r="R222" s="209"/>
      <c r="S222" s="209"/>
      <c r="T222" s="209"/>
      <c r="U222" s="209"/>
      <c r="V222" s="209"/>
      <c r="W222" s="209"/>
      <c r="X222" s="209"/>
      <c r="Y222" s="209"/>
      <c r="Z222" s="209"/>
      <c r="AA222" s="209"/>
      <c r="AB222" s="209"/>
      <c r="AC222" s="209"/>
      <c r="AD222" s="209"/>
      <c r="AE222" s="209"/>
      <c r="AF222" s="209"/>
      <c r="AG222" s="209"/>
      <c r="AH222" s="209"/>
      <c r="AI222" s="209"/>
      <c r="AJ222" s="209"/>
      <c r="AK222" s="209"/>
      <c r="AL222" s="462"/>
      <c r="AM222" s="462"/>
      <c r="AN222" s="462"/>
      <c r="AO222" s="209"/>
      <c r="AP222" s="209"/>
      <c r="AQ222" s="209"/>
      <c r="AR222" s="209"/>
      <c r="AS222" s="209"/>
      <c r="AT222" s="209"/>
      <c r="AU222" s="209"/>
      <c r="AV222" s="209"/>
      <c r="AW222" s="209"/>
      <c r="AX222" s="209"/>
      <c r="AY222" s="209"/>
      <c r="AZ222" s="209"/>
      <c r="BA222" s="209"/>
      <c r="BB222" s="209"/>
      <c r="BC222" s="209"/>
      <c r="BD222" s="209"/>
      <c r="BE222" s="209"/>
      <c r="BF222" s="209"/>
      <c r="BG222" s="209"/>
      <c r="BH222" s="209"/>
      <c r="BI222" s="209"/>
      <c r="BJ222" s="209"/>
      <c r="BK222" s="209"/>
      <c r="BL222" s="209"/>
    </row>
    <row r="223" spans="1:64" ht="13.5" customHeight="1">
      <c r="A223" s="462"/>
      <c r="B223" s="462"/>
      <c r="C223" s="462"/>
      <c r="D223" s="462"/>
      <c r="E223" s="462"/>
      <c r="F223" s="462"/>
      <c r="G223" s="209"/>
      <c r="H223" s="462"/>
      <c r="I223" s="209"/>
      <c r="J223" s="209"/>
      <c r="K223" s="209"/>
      <c r="L223" s="209"/>
      <c r="M223" s="209"/>
      <c r="N223" s="209"/>
      <c r="O223" s="209"/>
      <c r="P223" s="462"/>
      <c r="Q223" s="209"/>
      <c r="R223" s="209"/>
      <c r="S223" s="209"/>
      <c r="T223" s="209"/>
      <c r="U223" s="209"/>
      <c r="V223" s="209"/>
      <c r="W223" s="209"/>
      <c r="X223" s="209"/>
      <c r="Y223" s="209"/>
      <c r="Z223" s="209"/>
      <c r="AA223" s="209"/>
      <c r="AB223" s="209"/>
      <c r="AC223" s="209"/>
      <c r="AD223" s="209"/>
      <c r="AE223" s="209"/>
      <c r="AF223" s="209"/>
      <c r="AG223" s="209"/>
      <c r="AH223" s="209"/>
      <c r="AI223" s="209"/>
      <c r="AJ223" s="209"/>
      <c r="AK223" s="209"/>
      <c r="AL223" s="462"/>
      <c r="AM223" s="462"/>
      <c r="AN223" s="462"/>
      <c r="AO223" s="209"/>
      <c r="AP223" s="209"/>
      <c r="AQ223" s="209"/>
      <c r="AR223" s="209"/>
      <c r="AS223" s="209"/>
      <c r="AT223" s="209"/>
      <c r="AU223" s="209"/>
      <c r="AV223" s="209"/>
      <c r="AW223" s="209"/>
      <c r="AX223" s="209"/>
      <c r="AY223" s="209"/>
      <c r="AZ223" s="209"/>
      <c r="BA223" s="209"/>
      <c r="BB223" s="209"/>
      <c r="BC223" s="209"/>
      <c r="BD223" s="209"/>
      <c r="BE223" s="209"/>
      <c r="BF223" s="209"/>
      <c r="BG223" s="209"/>
      <c r="BH223" s="209"/>
      <c r="BI223" s="209"/>
      <c r="BJ223" s="209"/>
      <c r="BK223" s="209"/>
      <c r="BL223" s="209"/>
    </row>
    <row r="224" spans="1:64" ht="13.5" customHeight="1">
      <c r="A224" s="462"/>
      <c r="B224" s="462"/>
      <c r="C224" s="462"/>
      <c r="D224" s="462"/>
      <c r="E224" s="462"/>
      <c r="F224" s="462"/>
      <c r="G224" s="209"/>
      <c r="H224" s="462"/>
      <c r="I224" s="209"/>
      <c r="J224" s="209"/>
      <c r="K224" s="209"/>
      <c r="L224" s="209"/>
      <c r="M224" s="209"/>
      <c r="N224" s="209"/>
      <c r="O224" s="209"/>
      <c r="P224" s="462"/>
      <c r="Q224" s="209"/>
      <c r="R224" s="209"/>
      <c r="S224" s="209"/>
      <c r="T224" s="209"/>
      <c r="U224" s="209"/>
      <c r="V224" s="209"/>
      <c r="W224" s="209"/>
      <c r="X224" s="209"/>
      <c r="Y224" s="209"/>
      <c r="Z224" s="209"/>
      <c r="AA224" s="209"/>
      <c r="AB224" s="209"/>
      <c r="AC224" s="209"/>
      <c r="AD224" s="209"/>
      <c r="AE224" s="209"/>
      <c r="AF224" s="209"/>
      <c r="AG224" s="209"/>
      <c r="AH224" s="209"/>
      <c r="AI224" s="209"/>
      <c r="AJ224" s="209"/>
      <c r="AK224" s="209"/>
      <c r="AL224" s="462"/>
      <c r="AM224" s="462"/>
      <c r="AN224" s="462"/>
      <c r="AO224" s="209"/>
      <c r="AP224" s="209"/>
      <c r="AQ224" s="209"/>
      <c r="AR224" s="209"/>
      <c r="AS224" s="209"/>
      <c r="AT224" s="209"/>
      <c r="AU224" s="209"/>
      <c r="AV224" s="209"/>
      <c r="AW224" s="209"/>
      <c r="AX224" s="209"/>
      <c r="AY224" s="209"/>
      <c r="AZ224" s="209"/>
      <c r="BA224" s="209"/>
      <c r="BB224" s="209"/>
      <c r="BC224" s="209"/>
      <c r="BD224" s="209"/>
      <c r="BE224" s="209"/>
      <c r="BF224" s="209"/>
      <c r="BG224" s="209"/>
      <c r="BH224" s="209"/>
      <c r="BI224" s="209"/>
      <c r="BJ224" s="209"/>
      <c r="BK224" s="209"/>
      <c r="BL224" s="209"/>
    </row>
    <row r="225" spans="1:64" ht="13.5" customHeight="1">
      <c r="A225" s="462"/>
      <c r="B225" s="462"/>
      <c r="C225" s="462"/>
      <c r="D225" s="462"/>
      <c r="E225" s="462"/>
      <c r="F225" s="462"/>
      <c r="G225" s="209"/>
      <c r="H225" s="462"/>
      <c r="I225" s="209"/>
      <c r="J225" s="209"/>
      <c r="K225" s="209"/>
      <c r="L225" s="209"/>
      <c r="M225" s="209"/>
      <c r="N225" s="209"/>
      <c r="O225" s="209"/>
      <c r="P225" s="462"/>
      <c r="Q225" s="209"/>
      <c r="R225" s="209"/>
      <c r="S225" s="209"/>
      <c r="T225" s="209"/>
      <c r="U225" s="209"/>
      <c r="V225" s="209"/>
      <c r="W225" s="209"/>
      <c r="X225" s="209"/>
      <c r="Y225" s="209"/>
      <c r="Z225" s="209"/>
      <c r="AA225" s="209"/>
      <c r="AB225" s="209"/>
      <c r="AC225" s="209"/>
      <c r="AD225" s="209"/>
      <c r="AE225" s="209"/>
      <c r="AF225" s="209"/>
      <c r="AG225" s="209"/>
      <c r="AH225" s="209"/>
      <c r="AI225" s="209"/>
      <c r="AJ225" s="209"/>
      <c r="AK225" s="209"/>
      <c r="AL225" s="462"/>
      <c r="AM225" s="462"/>
      <c r="AN225" s="462"/>
      <c r="AO225" s="209"/>
      <c r="AP225" s="209"/>
      <c r="AQ225" s="209"/>
      <c r="AR225" s="209"/>
      <c r="AS225" s="209"/>
      <c r="AT225" s="209"/>
      <c r="AU225" s="209"/>
      <c r="AV225" s="209"/>
      <c r="AW225" s="209"/>
      <c r="AX225" s="209"/>
      <c r="AY225" s="209"/>
      <c r="AZ225" s="209"/>
      <c r="BA225" s="209"/>
      <c r="BB225" s="209"/>
      <c r="BC225" s="209"/>
      <c r="BD225" s="209"/>
      <c r="BE225" s="209"/>
      <c r="BF225" s="209"/>
      <c r="BG225" s="209"/>
      <c r="BH225" s="209"/>
      <c r="BI225" s="209"/>
      <c r="BJ225" s="209"/>
      <c r="BK225" s="209"/>
      <c r="BL225" s="209"/>
    </row>
    <row r="226" spans="1:64" ht="13.5" customHeight="1">
      <c r="A226" s="462"/>
      <c r="B226" s="462"/>
      <c r="C226" s="462"/>
      <c r="D226" s="462"/>
      <c r="E226" s="462"/>
      <c r="F226" s="462"/>
      <c r="G226" s="209"/>
      <c r="H226" s="462"/>
      <c r="I226" s="209"/>
      <c r="J226" s="209"/>
      <c r="K226" s="209"/>
      <c r="L226" s="209"/>
      <c r="M226" s="209"/>
      <c r="N226" s="209"/>
      <c r="O226" s="209"/>
      <c r="P226" s="462"/>
      <c r="Q226" s="209"/>
      <c r="R226" s="209"/>
      <c r="S226" s="209"/>
      <c r="T226" s="209"/>
      <c r="U226" s="209"/>
      <c r="V226" s="209"/>
      <c r="W226" s="209"/>
      <c r="X226" s="209"/>
      <c r="Y226" s="209"/>
      <c r="Z226" s="209"/>
      <c r="AA226" s="209"/>
      <c r="AB226" s="209"/>
      <c r="AC226" s="209"/>
      <c r="AD226" s="209"/>
      <c r="AE226" s="209"/>
      <c r="AF226" s="209"/>
      <c r="AG226" s="209"/>
      <c r="AH226" s="209"/>
      <c r="AI226" s="209"/>
      <c r="AJ226" s="209"/>
      <c r="AK226" s="209"/>
      <c r="AL226" s="462"/>
      <c r="AM226" s="462"/>
      <c r="AN226" s="462"/>
      <c r="AO226" s="209"/>
      <c r="AP226" s="209"/>
      <c r="AQ226" s="209"/>
      <c r="AR226" s="209"/>
      <c r="AS226" s="209"/>
      <c r="AT226" s="209"/>
      <c r="AU226" s="209"/>
      <c r="AV226" s="209"/>
      <c r="AW226" s="209"/>
      <c r="AX226" s="209"/>
      <c r="AY226" s="209"/>
      <c r="AZ226" s="209"/>
      <c r="BA226" s="209"/>
      <c r="BB226" s="209"/>
      <c r="BC226" s="209"/>
      <c r="BD226" s="209"/>
      <c r="BE226" s="209"/>
      <c r="BF226" s="209"/>
      <c r="BG226" s="209"/>
      <c r="BH226" s="209"/>
      <c r="BI226" s="209"/>
      <c r="BJ226" s="209"/>
      <c r="BK226" s="209"/>
      <c r="BL226" s="209"/>
    </row>
    <row r="227" spans="1:64" ht="13.5" customHeight="1">
      <c r="A227" s="462"/>
      <c r="B227" s="462"/>
      <c r="C227" s="462"/>
      <c r="D227" s="462"/>
      <c r="E227" s="462"/>
      <c r="F227" s="462"/>
      <c r="G227" s="209"/>
      <c r="H227" s="462"/>
      <c r="I227" s="209"/>
      <c r="J227" s="209"/>
      <c r="K227" s="209"/>
      <c r="L227" s="209"/>
      <c r="M227" s="209"/>
      <c r="N227" s="209"/>
      <c r="O227" s="209"/>
      <c r="P227" s="462"/>
      <c r="Q227" s="209"/>
      <c r="R227" s="209"/>
      <c r="S227" s="209"/>
      <c r="T227" s="209"/>
      <c r="U227" s="209"/>
      <c r="V227" s="209"/>
      <c r="W227" s="209"/>
      <c r="X227" s="209"/>
      <c r="Y227" s="209"/>
      <c r="Z227" s="209"/>
      <c r="AA227" s="209"/>
      <c r="AB227" s="209"/>
      <c r="AC227" s="209"/>
      <c r="AD227" s="209"/>
      <c r="AE227" s="209"/>
      <c r="AF227" s="209"/>
      <c r="AG227" s="209"/>
      <c r="AH227" s="209"/>
      <c r="AI227" s="209"/>
      <c r="AJ227" s="209"/>
      <c r="AK227" s="209"/>
      <c r="AL227" s="462"/>
      <c r="AM227" s="462"/>
      <c r="AN227" s="462"/>
      <c r="AO227" s="209"/>
      <c r="AP227" s="209"/>
      <c r="AQ227" s="209"/>
      <c r="AR227" s="209"/>
      <c r="AS227" s="209"/>
      <c r="AT227" s="209"/>
      <c r="AU227" s="209"/>
      <c r="AV227" s="209"/>
      <c r="AW227" s="209"/>
      <c r="AX227" s="209"/>
      <c r="AY227" s="209"/>
      <c r="AZ227" s="209"/>
      <c r="BA227" s="209"/>
      <c r="BB227" s="209"/>
      <c r="BC227" s="209"/>
      <c r="BD227" s="209"/>
      <c r="BE227" s="209"/>
      <c r="BF227" s="209"/>
      <c r="BG227" s="209"/>
      <c r="BH227" s="209"/>
      <c r="BI227" s="209"/>
      <c r="BJ227" s="209"/>
      <c r="BK227" s="209"/>
      <c r="BL227" s="209"/>
    </row>
    <row r="228" spans="1:64" ht="13.5" customHeight="1">
      <c r="A228" s="462"/>
      <c r="B228" s="462"/>
      <c r="C228" s="462"/>
      <c r="D228" s="462"/>
      <c r="E228" s="462"/>
      <c r="F228" s="462"/>
      <c r="G228" s="209"/>
      <c r="H228" s="462"/>
      <c r="I228" s="209"/>
      <c r="J228" s="209"/>
      <c r="K228" s="209"/>
      <c r="L228" s="209"/>
      <c r="M228" s="209"/>
      <c r="N228" s="209"/>
      <c r="O228" s="209"/>
      <c r="P228" s="462"/>
      <c r="Q228" s="209"/>
      <c r="R228" s="209"/>
      <c r="S228" s="209"/>
      <c r="T228" s="209"/>
      <c r="U228" s="209"/>
      <c r="V228" s="209"/>
      <c r="W228" s="209"/>
      <c r="X228" s="209"/>
      <c r="Y228" s="209"/>
      <c r="Z228" s="209"/>
      <c r="AA228" s="209"/>
      <c r="AB228" s="209"/>
      <c r="AC228" s="209"/>
      <c r="AD228" s="209"/>
      <c r="AE228" s="209"/>
      <c r="AF228" s="209"/>
      <c r="AG228" s="209"/>
      <c r="AH228" s="209"/>
      <c r="AI228" s="209"/>
      <c r="AJ228" s="209"/>
      <c r="AK228" s="209"/>
      <c r="AL228" s="462"/>
      <c r="AM228" s="462"/>
      <c r="AN228" s="462"/>
      <c r="AO228" s="209"/>
      <c r="AP228" s="209"/>
      <c r="AQ228" s="209"/>
      <c r="AR228" s="209"/>
      <c r="AS228" s="209"/>
      <c r="AT228" s="209"/>
      <c r="AU228" s="209"/>
      <c r="AV228" s="209"/>
      <c r="AW228" s="209"/>
      <c r="AX228" s="209"/>
      <c r="AY228" s="209"/>
      <c r="AZ228" s="209"/>
      <c r="BA228" s="209"/>
      <c r="BB228" s="209"/>
      <c r="BC228" s="209"/>
      <c r="BD228" s="209"/>
      <c r="BE228" s="209"/>
      <c r="BF228" s="209"/>
      <c r="BG228" s="209"/>
      <c r="BH228" s="209"/>
      <c r="BI228" s="209"/>
      <c r="BJ228" s="209"/>
      <c r="BK228" s="209"/>
      <c r="BL228" s="209"/>
    </row>
    <row r="229" spans="1:64" ht="13.5" customHeight="1">
      <c r="A229" s="462"/>
      <c r="B229" s="462"/>
      <c r="C229" s="462"/>
      <c r="D229" s="462"/>
      <c r="E229" s="462"/>
      <c r="F229" s="462"/>
      <c r="G229" s="209"/>
      <c r="H229" s="462"/>
      <c r="I229" s="209"/>
      <c r="J229" s="209"/>
      <c r="K229" s="209"/>
      <c r="L229" s="209"/>
      <c r="M229" s="209"/>
      <c r="N229" s="209"/>
      <c r="O229" s="209"/>
      <c r="P229" s="462"/>
      <c r="Q229" s="209"/>
      <c r="R229" s="209"/>
      <c r="S229" s="209"/>
      <c r="T229" s="209"/>
      <c r="U229" s="209"/>
      <c r="V229" s="209"/>
      <c r="W229" s="209"/>
      <c r="X229" s="209"/>
      <c r="Y229" s="209"/>
      <c r="Z229" s="209"/>
      <c r="AA229" s="209"/>
      <c r="AB229" s="209"/>
      <c r="AC229" s="209"/>
      <c r="AD229" s="209"/>
      <c r="AE229" s="209"/>
      <c r="AF229" s="209"/>
      <c r="AG229" s="209"/>
      <c r="AH229" s="209"/>
      <c r="AI229" s="209"/>
      <c r="AJ229" s="209"/>
      <c r="AK229" s="209"/>
      <c r="AL229" s="462"/>
      <c r="AM229" s="462"/>
      <c r="AN229" s="462"/>
      <c r="AO229" s="209"/>
      <c r="AP229" s="209"/>
      <c r="AQ229" s="209"/>
      <c r="AR229" s="209"/>
      <c r="AS229" s="209"/>
      <c r="AT229" s="209"/>
      <c r="AU229" s="209"/>
      <c r="AV229" s="209"/>
      <c r="AW229" s="209"/>
      <c r="AX229" s="209"/>
      <c r="AY229" s="209"/>
      <c r="AZ229" s="209"/>
      <c r="BA229" s="209"/>
      <c r="BB229" s="209"/>
      <c r="BC229" s="209"/>
      <c r="BD229" s="209"/>
      <c r="BE229" s="209"/>
      <c r="BF229" s="209"/>
      <c r="BG229" s="209"/>
      <c r="BH229" s="209"/>
      <c r="BI229" s="209"/>
      <c r="BJ229" s="209"/>
      <c r="BK229" s="209"/>
      <c r="BL229" s="209"/>
    </row>
    <row r="230" spans="1:64" ht="13.5" customHeight="1">
      <c r="A230" s="462"/>
      <c r="B230" s="462"/>
      <c r="C230" s="462"/>
      <c r="D230" s="462"/>
      <c r="E230" s="462"/>
      <c r="F230" s="462"/>
      <c r="G230" s="209"/>
      <c r="H230" s="462"/>
      <c r="I230" s="209"/>
      <c r="J230" s="209"/>
      <c r="K230" s="209"/>
      <c r="L230" s="209"/>
      <c r="M230" s="209"/>
      <c r="N230" s="209"/>
      <c r="O230" s="209"/>
      <c r="P230" s="462"/>
      <c r="Q230" s="209"/>
      <c r="R230" s="209"/>
      <c r="S230" s="209"/>
      <c r="T230" s="209"/>
      <c r="U230" s="209"/>
      <c r="V230" s="209"/>
      <c r="W230" s="209"/>
      <c r="X230" s="209"/>
      <c r="Y230" s="209"/>
      <c r="Z230" s="209"/>
      <c r="AA230" s="209"/>
      <c r="AB230" s="209"/>
      <c r="AC230" s="209"/>
      <c r="AD230" s="209"/>
      <c r="AE230" s="209"/>
      <c r="AF230" s="209"/>
      <c r="AG230" s="209"/>
      <c r="AH230" s="209"/>
      <c r="AI230" s="209"/>
      <c r="AJ230" s="209"/>
      <c r="AK230" s="209"/>
      <c r="AL230" s="462"/>
      <c r="AM230" s="462"/>
      <c r="AN230" s="462"/>
      <c r="AO230" s="209"/>
      <c r="AP230" s="209"/>
      <c r="AQ230" s="209"/>
      <c r="AR230" s="209"/>
      <c r="AS230" s="209"/>
      <c r="AT230" s="209"/>
      <c r="AU230" s="209"/>
      <c r="AV230" s="209"/>
      <c r="AW230" s="209"/>
      <c r="AX230" s="209"/>
      <c r="AY230" s="209"/>
      <c r="AZ230" s="209"/>
      <c r="BA230" s="209"/>
      <c r="BB230" s="209"/>
      <c r="BC230" s="209"/>
      <c r="BD230" s="209"/>
      <c r="BE230" s="209"/>
      <c r="BF230" s="209"/>
      <c r="BG230" s="209"/>
      <c r="BH230" s="209"/>
      <c r="BI230" s="209"/>
      <c r="BJ230" s="209"/>
      <c r="BK230" s="209"/>
      <c r="BL230" s="209"/>
    </row>
    <row r="231" spans="1:64" ht="13.5" customHeight="1">
      <c r="A231" s="462"/>
      <c r="B231" s="462"/>
      <c r="C231" s="462"/>
      <c r="D231" s="462"/>
      <c r="E231" s="462"/>
      <c r="F231" s="462"/>
      <c r="G231" s="209"/>
      <c r="H231" s="462"/>
      <c r="I231" s="209"/>
      <c r="J231" s="209"/>
      <c r="K231" s="209"/>
      <c r="L231" s="209"/>
      <c r="M231" s="209"/>
      <c r="N231" s="209"/>
      <c r="O231" s="209"/>
      <c r="P231" s="462"/>
      <c r="Q231" s="209"/>
      <c r="R231" s="209"/>
      <c r="S231" s="209"/>
      <c r="T231" s="209"/>
      <c r="U231" s="209"/>
      <c r="V231" s="209"/>
      <c r="W231" s="209"/>
      <c r="X231" s="209"/>
      <c r="Y231" s="209"/>
      <c r="Z231" s="209"/>
      <c r="AA231" s="209"/>
      <c r="AB231" s="209"/>
      <c r="AC231" s="209"/>
      <c r="AD231" s="209"/>
      <c r="AE231" s="209"/>
      <c r="AF231" s="209"/>
      <c r="AG231" s="209"/>
      <c r="AH231" s="209"/>
      <c r="AI231" s="209"/>
      <c r="AJ231" s="209"/>
      <c r="AK231" s="209"/>
      <c r="AL231" s="462"/>
      <c r="AM231" s="462"/>
      <c r="AN231" s="462"/>
      <c r="AO231" s="209"/>
      <c r="AP231" s="209"/>
      <c r="AQ231" s="209"/>
      <c r="AR231" s="209"/>
      <c r="AS231" s="209"/>
      <c r="AT231" s="209"/>
      <c r="AU231" s="209"/>
      <c r="AV231" s="209"/>
      <c r="AW231" s="209"/>
      <c r="AX231" s="209"/>
      <c r="AY231" s="209"/>
      <c r="AZ231" s="209"/>
      <c r="BA231" s="209"/>
      <c r="BB231" s="209"/>
      <c r="BC231" s="209"/>
      <c r="BD231" s="209"/>
      <c r="BE231" s="209"/>
      <c r="BF231" s="209"/>
      <c r="BG231" s="209"/>
      <c r="BH231" s="209"/>
      <c r="BI231" s="209"/>
      <c r="BJ231" s="209"/>
      <c r="BK231" s="209"/>
      <c r="BL231" s="209"/>
    </row>
    <row r="232" spans="1:64" ht="13.5" customHeight="1">
      <c r="A232" s="462"/>
      <c r="B232" s="462"/>
      <c r="C232" s="462"/>
      <c r="D232" s="462"/>
      <c r="E232" s="462"/>
      <c r="F232" s="462"/>
      <c r="G232" s="209"/>
      <c r="H232" s="462"/>
      <c r="I232" s="209"/>
      <c r="J232" s="209"/>
      <c r="K232" s="209"/>
      <c r="L232" s="209"/>
      <c r="M232" s="209"/>
      <c r="N232" s="209"/>
      <c r="O232" s="209"/>
      <c r="P232" s="462"/>
      <c r="Q232" s="209"/>
      <c r="R232" s="209"/>
      <c r="S232" s="209"/>
      <c r="T232" s="209"/>
      <c r="U232" s="209"/>
      <c r="V232" s="209"/>
      <c r="W232" s="209"/>
      <c r="X232" s="209"/>
      <c r="Y232" s="209"/>
      <c r="Z232" s="209"/>
      <c r="AA232" s="209"/>
      <c r="AB232" s="209"/>
      <c r="AC232" s="209"/>
      <c r="AD232" s="209"/>
      <c r="AE232" s="209"/>
      <c r="AF232" s="209"/>
      <c r="AG232" s="209"/>
      <c r="AH232" s="209"/>
      <c r="AI232" s="209"/>
      <c r="AJ232" s="209"/>
      <c r="AK232" s="209"/>
      <c r="AL232" s="462"/>
      <c r="AM232" s="462"/>
      <c r="AN232" s="462"/>
      <c r="AO232" s="209"/>
      <c r="AP232" s="209"/>
      <c r="AQ232" s="209"/>
      <c r="AR232" s="209"/>
      <c r="AS232" s="209"/>
      <c r="AT232" s="209"/>
      <c r="AU232" s="209"/>
      <c r="AV232" s="209"/>
      <c r="AW232" s="209"/>
      <c r="AX232" s="209"/>
      <c r="AY232" s="209"/>
      <c r="AZ232" s="209"/>
      <c r="BA232" s="209"/>
      <c r="BB232" s="209"/>
      <c r="BC232" s="209"/>
      <c r="BD232" s="209"/>
      <c r="BE232" s="209"/>
      <c r="BF232" s="209"/>
      <c r="BG232" s="209"/>
      <c r="BH232" s="209"/>
      <c r="BI232" s="209"/>
      <c r="BJ232" s="209"/>
      <c r="BK232" s="209"/>
      <c r="BL232" s="209"/>
    </row>
    <row r="233" spans="1:64" ht="13.5" customHeight="1">
      <c r="A233" s="462"/>
      <c r="B233" s="462"/>
      <c r="C233" s="462"/>
      <c r="D233" s="462"/>
      <c r="E233" s="462"/>
      <c r="F233" s="462"/>
      <c r="G233" s="209"/>
      <c r="H233" s="462"/>
      <c r="I233" s="209"/>
      <c r="J233" s="209"/>
      <c r="K233" s="209"/>
      <c r="L233" s="209"/>
      <c r="M233" s="209"/>
      <c r="N233" s="209"/>
      <c r="O233" s="209"/>
      <c r="P233" s="462"/>
      <c r="Q233" s="209"/>
      <c r="R233" s="209"/>
      <c r="S233" s="209"/>
      <c r="T233" s="209"/>
      <c r="U233" s="209"/>
      <c r="V233" s="209"/>
      <c r="W233" s="209"/>
      <c r="X233" s="209"/>
      <c r="Y233" s="209"/>
      <c r="Z233" s="209"/>
      <c r="AA233" s="209"/>
      <c r="AB233" s="209"/>
      <c r="AC233" s="209"/>
      <c r="AD233" s="209"/>
      <c r="AE233" s="209"/>
      <c r="AF233" s="209"/>
      <c r="AG233" s="209"/>
      <c r="AH233" s="209"/>
      <c r="AI233" s="209"/>
      <c r="AJ233" s="209"/>
      <c r="AK233" s="209"/>
      <c r="AL233" s="462"/>
      <c r="AM233" s="462"/>
      <c r="AN233" s="462"/>
      <c r="AO233" s="209"/>
      <c r="AP233" s="209"/>
      <c r="AQ233" s="209"/>
      <c r="AR233" s="209"/>
      <c r="AS233" s="209"/>
      <c r="AT233" s="209"/>
      <c r="AU233" s="209"/>
      <c r="AV233" s="209"/>
      <c r="AW233" s="209"/>
      <c r="AX233" s="209"/>
      <c r="AY233" s="209"/>
      <c r="AZ233" s="209"/>
      <c r="BA233" s="209"/>
      <c r="BB233" s="209"/>
      <c r="BC233" s="209"/>
      <c r="BD233" s="209"/>
      <c r="BE233" s="209"/>
      <c r="BF233" s="209"/>
      <c r="BG233" s="209"/>
      <c r="BH233" s="209"/>
      <c r="BI233" s="209"/>
      <c r="BJ233" s="209"/>
      <c r="BK233" s="209"/>
      <c r="BL233" s="209"/>
    </row>
    <row r="234" spans="1:64" ht="13.5" customHeight="1">
      <c r="A234" s="462"/>
      <c r="B234" s="462"/>
      <c r="C234" s="462"/>
      <c r="D234" s="462"/>
      <c r="E234" s="462"/>
      <c r="F234" s="462"/>
      <c r="G234" s="209"/>
      <c r="H234" s="462"/>
      <c r="I234" s="209"/>
      <c r="J234" s="209"/>
      <c r="K234" s="209"/>
      <c r="L234" s="209"/>
      <c r="M234" s="209"/>
      <c r="N234" s="209"/>
      <c r="O234" s="209"/>
      <c r="P234" s="462"/>
      <c r="Q234" s="209"/>
      <c r="R234" s="209"/>
      <c r="S234" s="209"/>
      <c r="T234" s="209"/>
      <c r="U234" s="209"/>
      <c r="V234" s="209"/>
      <c r="W234" s="209"/>
      <c r="X234" s="209"/>
      <c r="Y234" s="209"/>
      <c r="Z234" s="209"/>
      <c r="AA234" s="209"/>
      <c r="AB234" s="209"/>
      <c r="AC234" s="209"/>
      <c r="AD234" s="209"/>
      <c r="AE234" s="209"/>
      <c r="AF234" s="209"/>
      <c r="AG234" s="209"/>
      <c r="AH234" s="209"/>
      <c r="AI234" s="209"/>
      <c r="AJ234" s="209"/>
      <c r="AK234" s="209"/>
      <c r="AL234" s="462"/>
      <c r="AM234" s="462"/>
      <c r="AN234" s="462"/>
      <c r="AO234" s="209"/>
      <c r="AP234" s="209"/>
      <c r="AQ234" s="209"/>
      <c r="AR234" s="209"/>
      <c r="AS234" s="209"/>
      <c r="AT234" s="209"/>
      <c r="AU234" s="209"/>
      <c r="AV234" s="209"/>
      <c r="AW234" s="209"/>
      <c r="AX234" s="209"/>
      <c r="AY234" s="209"/>
      <c r="AZ234" s="209"/>
      <c r="BA234" s="209"/>
      <c r="BB234" s="209"/>
      <c r="BC234" s="209"/>
      <c r="BD234" s="209"/>
      <c r="BE234" s="209"/>
      <c r="BF234" s="209"/>
      <c r="BG234" s="209"/>
      <c r="BH234" s="209"/>
      <c r="BI234" s="209"/>
      <c r="BJ234" s="209"/>
      <c r="BK234" s="209"/>
      <c r="BL234" s="209"/>
    </row>
    <row r="235" spans="1:64" ht="13.5" customHeight="1">
      <c r="A235" s="462"/>
      <c r="B235" s="462"/>
      <c r="C235" s="462"/>
      <c r="D235" s="462"/>
      <c r="E235" s="462"/>
      <c r="F235" s="462"/>
      <c r="G235" s="209"/>
      <c r="H235" s="462"/>
      <c r="I235" s="209"/>
      <c r="J235" s="209"/>
      <c r="K235" s="209"/>
      <c r="L235" s="209"/>
      <c r="M235" s="209"/>
      <c r="N235" s="209"/>
      <c r="O235" s="209"/>
      <c r="P235" s="462"/>
      <c r="Q235" s="209"/>
      <c r="R235" s="209"/>
      <c r="S235" s="209"/>
      <c r="T235" s="209"/>
      <c r="U235" s="209"/>
      <c r="V235" s="209"/>
      <c r="W235" s="209"/>
      <c r="X235" s="209"/>
      <c r="Y235" s="209"/>
      <c r="Z235" s="209"/>
      <c r="AA235" s="209"/>
      <c r="AB235" s="209"/>
      <c r="AC235" s="209"/>
      <c r="AD235" s="209"/>
      <c r="AE235" s="209"/>
      <c r="AF235" s="209"/>
      <c r="AG235" s="209"/>
      <c r="AH235" s="209"/>
      <c r="AI235" s="209"/>
      <c r="AJ235" s="209"/>
      <c r="AK235" s="209"/>
      <c r="AL235" s="462"/>
      <c r="AM235" s="462"/>
      <c r="AN235" s="462"/>
      <c r="AO235" s="209"/>
      <c r="AP235" s="209"/>
      <c r="AQ235" s="209"/>
      <c r="AR235" s="209"/>
      <c r="AS235" s="209"/>
      <c r="AT235" s="209"/>
      <c r="AU235" s="209"/>
      <c r="AV235" s="209"/>
      <c r="AW235" s="209"/>
      <c r="AX235" s="209"/>
      <c r="AY235" s="209"/>
      <c r="AZ235" s="209"/>
      <c r="BA235" s="209"/>
      <c r="BB235" s="209"/>
      <c r="BC235" s="209"/>
      <c r="BD235" s="209"/>
      <c r="BE235" s="209"/>
      <c r="BF235" s="209"/>
      <c r="BG235" s="209"/>
      <c r="BH235" s="209"/>
      <c r="BI235" s="209"/>
      <c r="BJ235" s="209"/>
      <c r="BK235" s="209"/>
      <c r="BL235" s="209"/>
    </row>
    <row r="236" spans="1:64" ht="13.5" customHeight="1">
      <c r="A236" s="462"/>
      <c r="B236" s="462"/>
      <c r="C236" s="462"/>
      <c r="D236" s="462"/>
      <c r="E236" s="462"/>
      <c r="F236" s="462"/>
      <c r="G236" s="209"/>
      <c r="H236" s="462"/>
      <c r="I236" s="209"/>
      <c r="J236" s="209"/>
      <c r="K236" s="209"/>
      <c r="L236" s="209"/>
      <c r="M236" s="209"/>
      <c r="N236" s="209"/>
      <c r="O236" s="209"/>
      <c r="P236" s="462"/>
      <c r="Q236" s="209"/>
      <c r="R236" s="209"/>
      <c r="S236" s="209"/>
      <c r="T236" s="209"/>
      <c r="U236" s="209"/>
      <c r="V236" s="209"/>
      <c r="W236" s="209"/>
      <c r="X236" s="209"/>
      <c r="Y236" s="209"/>
      <c r="Z236" s="209"/>
      <c r="AA236" s="209"/>
      <c r="AB236" s="209"/>
      <c r="AC236" s="209"/>
      <c r="AD236" s="209"/>
      <c r="AE236" s="209"/>
      <c r="AF236" s="209"/>
      <c r="AG236" s="209"/>
      <c r="AH236" s="209"/>
      <c r="AI236" s="209"/>
      <c r="AJ236" s="209"/>
      <c r="AK236" s="209"/>
      <c r="AL236" s="462"/>
      <c r="AM236" s="462"/>
      <c r="AN236" s="462"/>
      <c r="AO236" s="209"/>
      <c r="AP236" s="209"/>
      <c r="AQ236" s="209"/>
      <c r="AR236" s="209"/>
      <c r="AS236" s="209"/>
      <c r="AT236" s="209"/>
      <c r="AU236" s="209"/>
      <c r="AV236" s="209"/>
      <c r="AW236" s="209"/>
      <c r="AX236" s="209"/>
      <c r="AY236" s="209"/>
      <c r="AZ236" s="209"/>
      <c r="BA236" s="209"/>
      <c r="BB236" s="209"/>
      <c r="BC236" s="209"/>
      <c r="BD236" s="209"/>
      <c r="BE236" s="209"/>
      <c r="BF236" s="209"/>
      <c r="BG236" s="209"/>
      <c r="BH236" s="209"/>
      <c r="BI236" s="209"/>
      <c r="BJ236" s="209"/>
      <c r="BK236" s="209"/>
      <c r="BL236" s="209"/>
    </row>
    <row r="237" spans="1:64" ht="13.5" customHeight="1">
      <c r="A237" s="462"/>
      <c r="B237" s="462"/>
      <c r="C237" s="462"/>
      <c r="D237" s="462"/>
      <c r="E237" s="462"/>
      <c r="F237" s="462"/>
      <c r="G237" s="209"/>
      <c r="H237" s="462"/>
      <c r="I237" s="209"/>
      <c r="J237" s="209"/>
      <c r="K237" s="209"/>
      <c r="L237" s="209"/>
      <c r="M237" s="209"/>
      <c r="N237" s="209"/>
      <c r="O237" s="209"/>
      <c r="P237" s="462"/>
      <c r="Q237" s="209"/>
      <c r="R237" s="209"/>
      <c r="S237" s="209"/>
      <c r="T237" s="209"/>
      <c r="U237" s="209"/>
      <c r="V237" s="209"/>
      <c r="W237" s="209"/>
      <c r="X237" s="209"/>
      <c r="Y237" s="209"/>
      <c r="Z237" s="209"/>
      <c r="AA237" s="209"/>
      <c r="AB237" s="209"/>
      <c r="AC237" s="209"/>
      <c r="AD237" s="209"/>
      <c r="AE237" s="209"/>
      <c r="AF237" s="209"/>
      <c r="AG237" s="209"/>
      <c r="AH237" s="209"/>
      <c r="AI237" s="209"/>
      <c r="AJ237" s="209"/>
      <c r="AK237" s="209"/>
      <c r="AL237" s="462"/>
      <c r="AM237" s="462"/>
      <c r="AN237" s="462"/>
      <c r="AO237" s="209"/>
      <c r="AP237" s="209"/>
      <c r="AQ237" s="209"/>
      <c r="AR237" s="209"/>
      <c r="AS237" s="209"/>
      <c r="AT237" s="209"/>
      <c r="AU237" s="209"/>
      <c r="AV237" s="209"/>
      <c r="AW237" s="209"/>
      <c r="AX237" s="209"/>
      <c r="AY237" s="209"/>
      <c r="AZ237" s="209"/>
      <c r="BA237" s="209"/>
      <c r="BB237" s="209"/>
      <c r="BC237" s="209"/>
      <c r="BD237" s="209"/>
      <c r="BE237" s="209"/>
      <c r="BF237" s="209"/>
      <c r="BG237" s="209"/>
      <c r="BH237" s="209"/>
      <c r="BI237" s="209"/>
      <c r="BJ237" s="209"/>
      <c r="BK237" s="209"/>
      <c r="BL237" s="209"/>
    </row>
    <row r="238" spans="1:64" ht="13.5" customHeight="1">
      <c r="A238" s="462"/>
      <c r="B238" s="462"/>
      <c r="C238" s="462"/>
      <c r="D238" s="462"/>
      <c r="E238" s="462"/>
      <c r="F238" s="462"/>
      <c r="G238" s="209"/>
      <c r="H238" s="462"/>
      <c r="I238" s="209"/>
      <c r="J238" s="209"/>
      <c r="K238" s="209"/>
      <c r="L238" s="209"/>
      <c r="M238" s="209"/>
      <c r="N238" s="209"/>
      <c r="O238" s="209"/>
      <c r="P238" s="462"/>
      <c r="Q238" s="209"/>
      <c r="R238" s="209"/>
      <c r="S238" s="209"/>
      <c r="T238" s="209"/>
      <c r="U238" s="209"/>
      <c r="V238" s="209"/>
      <c r="W238" s="209"/>
      <c r="X238" s="209"/>
      <c r="Y238" s="209"/>
      <c r="Z238" s="209"/>
      <c r="AA238" s="209"/>
      <c r="AB238" s="209"/>
      <c r="AC238" s="209"/>
      <c r="AD238" s="209"/>
      <c r="AE238" s="209"/>
      <c r="AF238" s="209"/>
      <c r="AG238" s="209"/>
      <c r="AH238" s="209"/>
      <c r="AI238" s="209"/>
      <c r="AJ238" s="209"/>
      <c r="AK238" s="209"/>
      <c r="AL238" s="462"/>
      <c r="AM238" s="462"/>
      <c r="AN238" s="462"/>
      <c r="AO238" s="209"/>
      <c r="AP238" s="209"/>
      <c r="AQ238" s="209"/>
      <c r="AR238" s="209"/>
      <c r="AS238" s="209"/>
      <c r="AT238" s="209"/>
      <c r="AU238" s="209"/>
      <c r="AV238" s="209"/>
      <c r="AW238" s="209"/>
      <c r="AX238" s="209"/>
      <c r="AY238" s="209"/>
      <c r="AZ238" s="209"/>
      <c r="BA238" s="209"/>
      <c r="BB238" s="209"/>
      <c r="BC238" s="209"/>
      <c r="BD238" s="209"/>
      <c r="BE238" s="209"/>
      <c r="BF238" s="209"/>
      <c r="BG238" s="209"/>
      <c r="BH238" s="209"/>
      <c r="BI238" s="209"/>
      <c r="BJ238" s="209"/>
      <c r="BK238" s="209"/>
      <c r="BL238" s="209"/>
    </row>
    <row r="239" spans="1:64" ht="13.5" customHeight="1">
      <c r="A239" s="462"/>
      <c r="B239" s="462"/>
      <c r="C239" s="462"/>
      <c r="D239" s="462"/>
      <c r="E239" s="462"/>
      <c r="F239" s="462"/>
      <c r="G239" s="209"/>
      <c r="H239" s="462"/>
      <c r="I239" s="209"/>
      <c r="J239" s="209"/>
      <c r="K239" s="209"/>
      <c r="L239" s="209"/>
      <c r="M239" s="209"/>
      <c r="N239" s="209"/>
      <c r="O239" s="209"/>
      <c r="P239" s="462"/>
      <c r="Q239" s="209"/>
      <c r="R239" s="209"/>
      <c r="S239" s="209"/>
      <c r="T239" s="209"/>
      <c r="U239" s="209"/>
      <c r="V239" s="209"/>
      <c r="W239" s="209"/>
      <c r="X239" s="209"/>
      <c r="Y239" s="209"/>
      <c r="Z239" s="209"/>
      <c r="AA239" s="209"/>
      <c r="AB239" s="209"/>
      <c r="AC239" s="209"/>
      <c r="AD239" s="209"/>
      <c r="AE239" s="209"/>
      <c r="AF239" s="209"/>
      <c r="AG239" s="209"/>
      <c r="AH239" s="209"/>
      <c r="AI239" s="209"/>
      <c r="AJ239" s="209"/>
      <c r="AK239" s="209"/>
      <c r="AL239" s="462"/>
      <c r="AM239" s="462"/>
      <c r="AN239" s="462"/>
      <c r="AO239" s="209"/>
      <c r="AP239" s="209"/>
      <c r="AQ239" s="209"/>
      <c r="AR239" s="209"/>
      <c r="AS239" s="209"/>
      <c r="AT239" s="209"/>
      <c r="AU239" s="209"/>
      <c r="AV239" s="209"/>
      <c r="AW239" s="209"/>
      <c r="AX239" s="209"/>
      <c r="AY239" s="209"/>
      <c r="AZ239" s="209"/>
      <c r="BA239" s="209"/>
      <c r="BB239" s="209"/>
      <c r="BC239" s="209"/>
      <c r="BD239" s="209"/>
      <c r="BE239" s="209"/>
      <c r="BF239" s="209"/>
      <c r="BG239" s="209"/>
      <c r="BH239" s="209"/>
      <c r="BI239" s="209"/>
      <c r="BJ239" s="209"/>
      <c r="BK239" s="209"/>
      <c r="BL239" s="209"/>
    </row>
    <row r="240" spans="1:64" ht="13.5" customHeight="1">
      <c r="A240" s="462"/>
      <c r="B240" s="462"/>
      <c r="C240" s="462"/>
      <c r="D240" s="462"/>
      <c r="E240" s="462"/>
      <c r="F240" s="462"/>
      <c r="G240" s="209"/>
      <c r="H240" s="462"/>
      <c r="I240" s="209"/>
      <c r="J240" s="209"/>
      <c r="K240" s="209"/>
      <c r="L240" s="209"/>
      <c r="M240" s="209"/>
      <c r="N240" s="209"/>
      <c r="O240" s="209"/>
      <c r="P240" s="462"/>
      <c r="Q240" s="209"/>
      <c r="R240" s="209"/>
      <c r="S240" s="209"/>
      <c r="T240" s="209"/>
      <c r="U240" s="209"/>
      <c r="V240" s="209"/>
      <c r="W240" s="209"/>
      <c r="X240" s="209"/>
      <c r="Y240" s="209"/>
      <c r="Z240" s="209"/>
      <c r="AA240" s="209"/>
      <c r="AB240" s="209"/>
      <c r="AC240" s="209"/>
      <c r="AD240" s="209"/>
      <c r="AE240" s="209"/>
      <c r="AF240" s="209"/>
      <c r="AG240" s="209"/>
      <c r="AH240" s="209"/>
      <c r="AI240" s="209"/>
      <c r="AJ240" s="209"/>
      <c r="AK240" s="209"/>
      <c r="AL240" s="462"/>
      <c r="AM240" s="462"/>
      <c r="AN240" s="462"/>
      <c r="AO240" s="209"/>
      <c r="AP240" s="209"/>
      <c r="AQ240" s="209"/>
      <c r="AR240" s="209"/>
      <c r="AS240" s="209"/>
      <c r="AT240" s="209"/>
      <c r="AU240" s="209"/>
      <c r="AV240" s="209"/>
      <c r="AW240" s="209"/>
      <c r="AX240" s="209"/>
      <c r="AY240" s="209"/>
      <c r="AZ240" s="209"/>
      <c r="BA240" s="209"/>
      <c r="BB240" s="209"/>
      <c r="BC240" s="209"/>
      <c r="BD240" s="209"/>
      <c r="BE240" s="209"/>
      <c r="BF240" s="209"/>
      <c r="BG240" s="209"/>
      <c r="BH240" s="209"/>
      <c r="BI240" s="209"/>
      <c r="BJ240" s="209"/>
      <c r="BK240" s="209"/>
      <c r="BL240" s="209"/>
    </row>
    <row r="241" spans="1:64" ht="13.5" customHeight="1">
      <c r="A241" s="462"/>
      <c r="B241" s="462"/>
      <c r="C241" s="462"/>
      <c r="D241" s="462"/>
      <c r="E241" s="462"/>
      <c r="F241" s="462"/>
      <c r="G241" s="209"/>
      <c r="H241" s="462"/>
      <c r="I241" s="209"/>
      <c r="J241" s="209"/>
      <c r="K241" s="209"/>
      <c r="L241" s="209"/>
      <c r="M241" s="209"/>
      <c r="N241" s="209"/>
      <c r="O241" s="209"/>
      <c r="P241" s="462"/>
      <c r="Q241" s="209"/>
      <c r="R241" s="209"/>
      <c r="S241" s="209"/>
      <c r="T241" s="209"/>
      <c r="U241" s="209"/>
      <c r="V241" s="209"/>
      <c r="W241" s="209"/>
      <c r="X241" s="209"/>
      <c r="Y241" s="209"/>
      <c r="Z241" s="209"/>
      <c r="AA241" s="209"/>
      <c r="AB241" s="209"/>
      <c r="AC241" s="209"/>
      <c r="AD241" s="209"/>
      <c r="AE241" s="209"/>
      <c r="AF241" s="209"/>
      <c r="AG241" s="209"/>
      <c r="AH241" s="209"/>
      <c r="AI241" s="209"/>
      <c r="AJ241" s="209"/>
      <c r="AK241" s="209"/>
      <c r="AL241" s="462"/>
      <c r="AM241" s="462"/>
      <c r="AN241" s="462"/>
      <c r="AO241" s="209"/>
      <c r="AP241" s="209"/>
      <c r="AQ241" s="209"/>
      <c r="AR241" s="209"/>
      <c r="AS241" s="209"/>
      <c r="AT241" s="209"/>
      <c r="AU241" s="209"/>
      <c r="AV241" s="209"/>
      <c r="AW241" s="209"/>
      <c r="AX241" s="209"/>
      <c r="AY241" s="209"/>
      <c r="AZ241" s="209"/>
      <c r="BA241" s="209"/>
      <c r="BB241" s="209"/>
      <c r="BC241" s="209"/>
      <c r="BD241" s="209"/>
      <c r="BE241" s="209"/>
      <c r="BF241" s="209"/>
      <c r="BG241" s="209"/>
      <c r="BH241" s="209"/>
      <c r="BI241" s="209"/>
      <c r="BJ241" s="209"/>
      <c r="BK241" s="209"/>
      <c r="BL241" s="209"/>
    </row>
    <row r="242" spans="1:64" ht="13.5" customHeight="1">
      <c r="A242" s="462"/>
      <c r="B242" s="462"/>
      <c r="C242" s="462"/>
      <c r="D242" s="462"/>
      <c r="E242" s="462"/>
      <c r="F242" s="462"/>
      <c r="G242" s="209"/>
      <c r="H242" s="462"/>
      <c r="I242" s="209"/>
      <c r="J242" s="209"/>
      <c r="K242" s="209"/>
      <c r="L242" s="209"/>
      <c r="M242" s="209"/>
      <c r="N242" s="209"/>
      <c r="O242" s="209"/>
      <c r="P242" s="462"/>
      <c r="Q242" s="209"/>
      <c r="R242" s="209"/>
      <c r="S242" s="209"/>
      <c r="T242" s="209"/>
      <c r="U242" s="209"/>
      <c r="V242" s="209"/>
      <c r="W242" s="209"/>
      <c r="X242" s="209"/>
      <c r="Y242" s="209"/>
      <c r="Z242" s="209"/>
      <c r="AA242" s="209"/>
      <c r="AB242" s="209"/>
      <c r="AC242" s="209"/>
      <c r="AD242" s="209"/>
      <c r="AE242" s="209"/>
      <c r="AF242" s="209"/>
      <c r="AG242" s="209"/>
      <c r="AH242" s="209"/>
      <c r="AI242" s="209"/>
      <c r="AJ242" s="209"/>
      <c r="AK242" s="209"/>
      <c r="AL242" s="462"/>
      <c r="AM242" s="462"/>
      <c r="AN242" s="462"/>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c r="BI242" s="209"/>
      <c r="BJ242" s="209"/>
      <c r="BK242" s="209"/>
      <c r="BL242" s="209"/>
    </row>
    <row r="243" spans="1:64" ht="13.5" customHeight="1">
      <c r="A243" s="462"/>
      <c r="B243" s="462"/>
      <c r="C243" s="462"/>
      <c r="D243" s="462"/>
      <c r="E243" s="462"/>
      <c r="F243" s="462"/>
      <c r="G243" s="209"/>
      <c r="H243" s="462"/>
      <c r="I243" s="209"/>
      <c r="J243" s="209"/>
      <c r="K243" s="209"/>
      <c r="L243" s="209"/>
      <c r="M243" s="209"/>
      <c r="N243" s="209"/>
      <c r="O243" s="209"/>
      <c r="P243" s="462"/>
      <c r="Q243" s="209"/>
      <c r="R243" s="209"/>
      <c r="S243" s="209"/>
      <c r="T243" s="209"/>
      <c r="U243" s="209"/>
      <c r="V243" s="209"/>
      <c r="W243" s="209"/>
      <c r="X243" s="209"/>
      <c r="Y243" s="209"/>
      <c r="Z243" s="209"/>
      <c r="AA243" s="209"/>
      <c r="AB243" s="209"/>
      <c r="AC243" s="209"/>
      <c r="AD243" s="209"/>
      <c r="AE243" s="209"/>
      <c r="AF243" s="209"/>
      <c r="AG243" s="209"/>
      <c r="AH243" s="209"/>
      <c r="AI243" s="209"/>
      <c r="AJ243" s="209"/>
      <c r="AK243" s="209"/>
      <c r="AL243" s="462"/>
      <c r="AM243" s="462"/>
      <c r="AN243" s="462"/>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c r="BI243" s="209"/>
      <c r="BJ243" s="209"/>
      <c r="BK243" s="209"/>
      <c r="BL243" s="209"/>
    </row>
    <row r="244" spans="1:64" ht="13.5" customHeight="1">
      <c r="A244" s="462"/>
      <c r="B244" s="462"/>
      <c r="C244" s="462"/>
      <c r="D244" s="462"/>
      <c r="E244" s="462"/>
      <c r="F244" s="462"/>
      <c r="G244" s="209"/>
      <c r="H244" s="462"/>
      <c r="I244" s="209"/>
      <c r="J244" s="209"/>
      <c r="K244" s="209"/>
      <c r="L244" s="209"/>
      <c r="M244" s="209"/>
      <c r="N244" s="209"/>
      <c r="O244" s="209"/>
      <c r="P244" s="462"/>
      <c r="Q244" s="209"/>
      <c r="R244" s="209"/>
      <c r="S244" s="209"/>
      <c r="T244" s="209"/>
      <c r="U244" s="209"/>
      <c r="V244" s="209"/>
      <c r="W244" s="209"/>
      <c r="X244" s="209"/>
      <c r="Y244" s="209"/>
      <c r="Z244" s="209"/>
      <c r="AA244" s="209"/>
      <c r="AB244" s="209"/>
      <c r="AC244" s="209"/>
      <c r="AD244" s="209"/>
      <c r="AE244" s="209"/>
      <c r="AF244" s="209"/>
      <c r="AG244" s="209"/>
      <c r="AH244" s="209"/>
      <c r="AI244" s="209"/>
      <c r="AJ244" s="209"/>
      <c r="AK244" s="209"/>
      <c r="AL244" s="462"/>
      <c r="AM244" s="462"/>
      <c r="AN244" s="462"/>
      <c r="AO244" s="209"/>
      <c r="AP244" s="209"/>
      <c r="AQ244" s="209"/>
      <c r="AR244" s="209"/>
      <c r="AS244" s="209"/>
      <c r="AT244" s="209"/>
      <c r="AU244" s="209"/>
      <c r="AV244" s="209"/>
      <c r="AW244" s="209"/>
      <c r="AX244" s="209"/>
      <c r="AY244" s="209"/>
      <c r="AZ244" s="209"/>
      <c r="BA244" s="209"/>
      <c r="BB244" s="209"/>
      <c r="BC244" s="209"/>
      <c r="BD244" s="209"/>
      <c r="BE244" s="209"/>
      <c r="BF244" s="209"/>
      <c r="BG244" s="209"/>
      <c r="BH244" s="209"/>
      <c r="BI244" s="209"/>
      <c r="BJ244" s="209"/>
      <c r="BK244" s="209"/>
      <c r="BL244" s="209"/>
    </row>
    <row r="245" spans="1:64" ht="13.5" customHeight="1">
      <c r="A245" s="462"/>
      <c r="B245" s="462"/>
      <c r="C245" s="462"/>
      <c r="D245" s="462"/>
      <c r="E245" s="462"/>
      <c r="F245" s="462"/>
      <c r="G245" s="209"/>
      <c r="H245" s="462"/>
      <c r="I245" s="209"/>
      <c r="J245" s="209"/>
      <c r="K245" s="209"/>
      <c r="L245" s="209"/>
      <c r="M245" s="209"/>
      <c r="N245" s="209"/>
      <c r="O245" s="209"/>
      <c r="P245" s="462"/>
      <c r="Q245" s="209"/>
      <c r="R245" s="209"/>
      <c r="S245" s="209"/>
      <c r="T245" s="209"/>
      <c r="U245" s="209"/>
      <c r="V245" s="209"/>
      <c r="W245" s="209"/>
      <c r="X245" s="209"/>
      <c r="Y245" s="209"/>
      <c r="Z245" s="209"/>
      <c r="AA245" s="209"/>
      <c r="AB245" s="209"/>
      <c r="AC245" s="209"/>
      <c r="AD245" s="209"/>
      <c r="AE245" s="209"/>
      <c r="AF245" s="209"/>
      <c r="AG245" s="209"/>
      <c r="AH245" s="209"/>
      <c r="AI245" s="209"/>
      <c r="AJ245" s="209"/>
      <c r="AK245" s="209"/>
      <c r="AL245" s="462"/>
      <c r="AM245" s="462"/>
      <c r="AN245" s="462"/>
      <c r="AO245" s="209"/>
      <c r="AP245" s="209"/>
      <c r="AQ245" s="209"/>
      <c r="AR245" s="209"/>
      <c r="AS245" s="209"/>
      <c r="AT245" s="209"/>
      <c r="AU245" s="209"/>
      <c r="AV245" s="209"/>
      <c r="AW245" s="209"/>
      <c r="AX245" s="209"/>
      <c r="AY245" s="209"/>
      <c r="AZ245" s="209"/>
      <c r="BA245" s="209"/>
      <c r="BB245" s="209"/>
      <c r="BC245" s="209"/>
      <c r="BD245" s="209"/>
      <c r="BE245" s="209"/>
      <c r="BF245" s="209"/>
      <c r="BG245" s="209"/>
      <c r="BH245" s="209"/>
      <c r="BI245" s="209"/>
      <c r="BJ245" s="209"/>
      <c r="BK245" s="209"/>
      <c r="BL245" s="209"/>
    </row>
    <row r="246" spans="1:64" ht="13.5" customHeight="1">
      <c r="A246" s="462"/>
      <c r="B246" s="462"/>
      <c r="C246" s="462"/>
      <c r="D246" s="462"/>
      <c r="E246" s="462"/>
      <c r="F246" s="462"/>
      <c r="G246" s="209"/>
      <c r="H246" s="462"/>
      <c r="I246" s="209"/>
      <c r="J246" s="209"/>
      <c r="K246" s="209"/>
      <c r="L246" s="209"/>
      <c r="M246" s="209"/>
      <c r="N246" s="209"/>
      <c r="O246" s="209"/>
      <c r="P246" s="462"/>
      <c r="Q246" s="209"/>
      <c r="R246" s="209"/>
      <c r="S246" s="209"/>
      <c r="T246" s="209"/>
      <c r="U246" s="209"/>
      <c r="V246" s="209"/>
      <c r="W246" s="209"/>
      <c r="X246" s="209"/>
      <c r="Y246" s="209"/>
      <c r="Z246" s="209"/>
      <c r="AA246" s="209"/>
      <c r="AB246" s="209"/>
      <c r="AC246" s="209"/>
      <c r="AD246" s="209"/>
      <c r="AE246" s="209"/>
      <c r="AF246" s="209"/>
      <c r="AG246" s="209"/>
      <c r="AH246" s="209"/>
      <c r="AI246" s="209"/>
      <c r="AJ246" s="209"/>
      <c r="AK246" s="209"/>
      <c r="AL246" s="462"/>
      <c r="AM246" s="462"/>
      <c r="AN246" s="462"/>
      <c r="AO246" s="209"/>
      <c r="AP246" s="209"/>
      <c r="AQ246" s="209"/>
      <c r="AR246" s="209"/>
      <c r="AS246" s="209"/>
      <c r="AT246" s="209"/>
      <c r="AU246" s="209"/>
      <c r="AV246" s="209"/>
      <c r="AW246" s="209"/>
      <c r="AX246" s="209"/>
      <c r="AY246" s="209"/>
      <c r="AZ246" s="209"/>
      <c r="BA246" s="209"/>
      <c r="BB246" s="209"/>
      <c r="BC246" s="209"/>
      <c r="BD246" s="209"/>
      <c r="BE246" s="209"/>
      <c r="BF246" s="209"/>
      <c r="BG246" s="209"/>
      <c r="BH246" s="209"/>
      <c r="BI246" s="209"/>
      <c r="BJ246" s="209"/>
      <c r="BK246" s="209"/>
      <c r="BL246" s="209"/>
    </row>
    <row r="247" spans="1:64" ht="13.5" customHeight="1">
      <c r="A247" s="462"/>
      <c r="B247" s="462"/>
      <c r="C247" s="462"/>
      <c r="D247" s="462"/>
      <c r="E247" s="462"/>
      <c r="F247" s="462"/>
      <c r="G247" s="209"/>
      <c r="H247" s="462"/>
      <c r="I247" s="209"/>
      <c r="J247" s="209"/>
      <c r="K247" s="209"/>
      <c r="L247" s="209"/>
      <c r="M247" s="209"/>
      <c r="N247" s="209"/>
      <c r="O247" s="209"/>
      <c r="P247" s="462"/>
      <c r="Q247" s="209"/>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462"/>
      <c r="AM247" s="462"/>
      <c r="AN247" s="462"/>
      <c r="AO247" s="209"/>
      <c r="AP247" s="209"/>
      <c r="AQ247" s="209"/>
      <c r="AR247" s="209"/>
      <c r="AS247" s="209"/>
      <c r="AT247" s="209"/>
      <c r="AU247" s="209"/>
      <c r="AV247" s="209"/>
      <c r="AW247" s="209"/>
      <c r="AX247" s="209"/>
      <c r="AY247" s="209"/>
      <c r="AZ247" s="209"/>
      <c r="BA247" s="209"/>
      <c r="BB247" s="209"/>
      <c r="BC247" s="209"/>
      <c r="BD247" s="209"/>
      <c r="BE247" s="209"/>
      <c r="BF247" s="209"/>
      <c r="BG247" s="209"/>
      <c r="BH247" s="209"/>
      <c r="BI247" s="209"/>
      <c r="BJ247" s="209"/>
      <c r="BK247" s="209"/>
      <c r="BL247" s="209"/>
    </row>
    <row r="248" spans="1:64" ht="13.5" customHeight="1">
      <c r="A248" s="462"/>
      <c r="B248" s="462"/>
      <c r="C248" s="462"/>
      <c r="D248" s="462"/>
      <c r="E248" s="462"/>
      <c r="F248" s="462"/>
      <c r="G248" s="209"/>
      <c r="H248" s="462"/>
      <c r="I248" s="209"/>
      <c r="J248" s="209"/>
      <c r="K248" s="209"/>
      <c r="L248" s="209"/>
      <c r="M248" s="209"/>
      <c r="N248" s="209"/>
      <c r="O248" s="209"/>
      <c r="P248" s="462"/>
      <c r="Q248" s="209"/>
      <c r="R248" s="209"/>
      <c r="S248" s="209"/>
      <c r="T248" s="209"/>
      <c r="U248" s="209"/>
      <c r="V248" s="209"/>
      <c r="W248" s="209"/>
      <c r="X248" s="209"/>
      <c r="Y248" s="209"/>
      <c r="Z248" s="209"/>
      <c r="AA248" s="209"/>
      <c r="AB248" s="209"/>
      <c r="AC248" s="209"/>
      <c r="AD248" s="209"/>
      <c r="AE248" s="209"/>
      <c r="AF248" s="209"/>
      <c r="AG248" s="209"/>
      <c r="AH248" s="209"/>
      <c r="AI248" s="209"/>
      <c r="AJ248" s="209"/>
      <c r="AK248" s="209"/>
      <c r="AL248" s="462"/>
      <c r="AM248" s="462"/>
      <c r="AN248" s="462"/>
      <c r="AO248" s="209"/>
      <c r="AP248" s="209"/>
      <c r="AQ248" s="209"/>
      <c r="AR248" s="209"/>
      <c r="AS248" s="209"/>
      <c r="AT248" s="209"/>
      <c r="AU248" s="209"/>
      <c r="AV248" s="209"/>
      <c r="AW248" s="209"/>
      <c r="AX248" s="209"/>
      <c r="AY248" s="209"/>
      <c r="AZ248" s="209"/>
      <c r="BA248" s="209"/>
      <c r="BB248" s="209"/>
      <c r="BC248" s="209"/>
      <c r="BD248" s="209"/>
      <c r="BE248" s="209"/>
      <c r="BF248" s="209"/>
      <c r="BG248" s="209"/>
      <c r="BH248" s="209"/>
      <c r="BI248" s="209"/>
      <c r="BJ248" s="209"/>
      <c r="BK248" s="209"/>
      <c r="BL248" s="209"/>
    </row>
    <row r="249" spans="1:64" ht="13.5" customHeight="1">
      <c r="A249" s="462"/>
      <c r="B249" s="462"/>
      <c r="C249" s="462"/>
      <c r="D249" s="462"/>
      <c r="E249" s="462"/>
      <c r="F249" s="462"/>
      <c r="G249" s="209"/>
      <c r="H249" s="462"/>
      <c r="I249" s="209"/>
      <c r="J249" s="209"/>
      <c r="K249" s="209"/>
      <c r="L249" s="209"/>
      <c r="M249" s="209"/>
      <c r="N249" s="209"/>
      <c r="O249" s="209"/>
      <c r="P249" s="462"/>
      <c r="Q249" s="209"/>
      <c r="R249" s="209"/>
      <c r="S249" s="209"/>
      <c r="T249" s="209"/>
      <c r="U249" s="209"/>
      <c r="V249" s="209"/>
      <c r="W249" s="209"/>
      <c r="X249" s="209"/>
      <c r="Y249" s="209"/>
      <c r="Z249" s="209"/>
      <c r="AA249" s="209"/>
      <c r="AB249" s="209"/>
      <c r="AC249" s="209"/>
      <c r="AD249" s="209"/>
      <c r="AE249" s="209"/>
      <c r="AF249" s="209"/>
      <c r="AG249" s="209"/>
      <c r="AH249" s="209"/>
      <c r="AI249" s="209"/>
      <c r="AJ249" s="209"/>
      <c r="AK249" s="209"/>
      <c r="AL249" s="462"/>
      <c r="AM249" s="462"/>
      <c r="AN249" s="462"/>
      <c r="AO249" s="209"/>
      <c r="AP249" s="209"/>
      <c r="AQ249" s="209"/>
      <c r="AR249" s="209"/>
      <c r="AS249" s="209"/>
      <c r="AT249" s="209"/>
      <c r="AU249" s="209"/>
      <c r="AV249" s="209"/>
      <c r="AW249" s="209"/>
      <c r="AX249" s="209"/>
      <c r="AY249" s="209"/>
      <c r="AZ249" s="209"/>
      <c r="BA249" s="209"/>
      <c r="BB249" s="209"/>
      <c r="BC249" s="209"/>
      <c r="BD249" s="209"/>
      <c r="BE249" s="209"/>
      <c r="BF249" s="209"/>
      <c r="BG249" s="209"/>
      <c r="BH249" s="209"/>
      <c r="BI249" s="209"/>
      <c r="BJ249" s="209"/>
      <c r="BK249" s="209"/>
      <c r="BL249" s="209"/>
    </row>
    <row r="250" spans="1:64" ht="13.5" customHeight="1">
      <c r="A250" s="462"/>
      <c r="B250" s="462"/>
      <c r="C250" s="462"/>
      <c r="D250" s="462"/>
      <c r="E250" s="462"/>
      <c r="F250" s="462"/>
      <c r="G250" s="209"/>
      <c r="H250" s="462"/>
      <c r="I250" s="209"/>
      <c r="J250" s="209"/>
      <c r="K250" s="209"/>
      <c r="L250" s="209"/>
      <c r="M250" s="209"/>
      <c r="N250" s="209"/>
      <c r="O250" s="209"/>
      <c r="P250" s="462"/>
      <c r="Q250" s="209"/>
      <c r="R250" s="209"/>
      <c r="S250" s="209"/>
      <c r="T250" s="209"/>
      <c r="U250" s="209"/>
      <c r="V250" s="209"/>
      <c r="W250" s="209"/>
      <c r="X250" s="209"/>
      <c r="Y250" s="209"/>
      <c r="Z250" s="209"/>
      <c r="AA250" s="209"/>
      <c r="AB250" s="209"/>
      <c r="AC250" s="209"/>
      <c r="AD250" s="209"/>
      <c r="AE250" s="209"/>
      <c r="AF250" s="209"/>
      <c r="AG250" s="209"/>
      <c r="AH250" s="209"/>
      <c r="AI250" s="209"/>
      <c r="AJ250" s="209"/>
      <c r="AK250" s="209"/>
      <c r="AL250" s="462"/>
      <c r="AM250" s="462"/>
      <c r="AN250" s="462"/>
      <c r="AO250" s="209"/>
      <c r="AP250" s="209"/>
      <c r="AQ250" s="209"/>
      <c r="AR250" s="209"/>
      <c r="AS250" s="209"/>
      <c r="AT250" s="209"/>
      <c r="AU250" s="209"/>
      <c r="AV250" s="209"/>
      <c r="AW250" s="209"/>
      <c r="AX250" s="209"/>
      <c r="AY250" s="209"/>
      <c r="AZ250" s="209"/>
      <c r="BA250" s="209"/>
      <c r="BB250" s="209"/>
      <c r="BC250" s="209"/>
      <c r="BD250" s="209"/>
      <c r="BE250" s="209"/>
      <c r="BF250" s="209"/>
      <c r="BG250" s="209"/>
      <c r="BH250" s="209"/>
      <c r="BI250" s="209"/>
      <c r="BJ250" s="209"/>
      <c r="BK250" s="209"/>
      <c r="BL250" s="209"/>
    </row>
    <row r="251" spans="1:64" ht="13.5" customHeight="1">
      <c r="A251" s="462"/>
      <c r="B251" s="462"/>
      <c r="C251" s="462"/>
      <c r="D251" s="462"/>
      <c r="E251" s="462"/>
      <c r="F251" s="462"/>
      <c r="G251" s="209"/>
      <c r="H251" s="462"/>
      <c r="I251" s="209"/>
      <c r="J251" s="209"/>
      <c r="K251" s="209"/>
      <c r="L251" s="209"/>
      <c r="M251" s="209"/>
      <c r="N251" s="209"/>
      <c r="O251" s="209"/>
      <c r="P251" s="462"/>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462"/>
      <c r="AM251" s="462"/>
      <c r="AN251" s="462"/>
      <c r="AO251" s="209"/>
      <c r="AP251" s="209"/>
      <c r="AQ251" s="209"/>
      <c r="AR251" s="209"/>
      <c r="AS251" s="209"/>
      <c r="AT251" s="209"/>
      <c r="AU251" s="209"/>
      <c r="AV251" s="209"/>
      <c r="AW251" s="209"/>
      <c r="AX251" s="209"/>
      <c r="AY251" s="209"/>
      <c r="AZ251" s="209"/>
      <c r="BA251" s="209"/>
      <c r="BB251" s="209"/>
      <c r="BC251" s="209"/>
      <c r="BD251" s="209"/>
      <c r="BE251" s="209"/>
      <c r="BF251" s="209"/>
      <c r="BG251" s="209"/>
      <c r="BH251" s="209"/>
      <c r="BI251" s="209"/>
      <c r="BJ251" s="209"/>
      <c r="BK251" s="209"/>
      <c r="BL251" s="209"/>
    </row>
    <row r="252" spans="1:64" ht="13.5" customHeight="1">
      <c r="A252" s="462"/>
      <c r="B252" s="462"/>
      <c r="C252" s="462"/>
      <c r="D252" s="462"/>
      <c r="E252" s="462"/>
      <c r="F252" s="462"/>
      <c r="G252" s="209"/>
      <c r="H252" s="462"/>
      <c r="I252" s="209"/>
      <c r="J252" s="209"/>
      <c r="K252" s="209"/>
      <c r="L252" s="209"/>
      <c r="M252" s="209"/>
      <c r="N252" s="209"/>
      <c r="O252" s="209"/>
      <c r="P252" s="462"/>
      <c r="Q252" s="209"/>
      <c r="R252" s="209"/>
      <c r="S252" s="209"/>
      <c r="T252" s="209"/>
      <c r="U252" s="209"/>
      <c r="V252" s="209"/>
      <c r="W252" s="209"/>
      <c r="X252" s="209"/>
      <c r="Y252" s="209"/>
      <c r="Z252" s="209"/>
      <c r="AA252" s="209"/>
      <c r="AB252" s="209"/>
      <c r="AC252" s="209"/>
      <c r="AD252" s="209"/>
      <c r="AE252" s="209"/>
      <c r="AF252" s="209"/>
      <c r="AG252" s="209"/>
      <c r="AH252" s="209"/>
      <c r="AI252" s="209"/>
      <c r="AJ252" s="209"/>
      <c r="AK252" s="209"/>
      <c r="AL252" s="462"/>
      <c r="AM252" s="462"/>
      <c r="AN252" s="462"/>
      <c r="AO252" s="209"/>
      <c r="AP252" s="209"/>
      <c r="AQ252" s="209"/>
      <c r="AR252" s="209"/>
      <c r="AS252" s="209"/>
      <c r="AT252" s="209"/>
      <c r="AU252" s="209"/>
      <c r="AV252" s="209"/>
      <c r="AW252" s="209"/>
      <c r="AX252" s="209"/>
      <c r="AY252" s="209"/>
      <c r="AZ252" s="209"/>
      <c r="BA252" s="209"/>
      <c r="BB252" s="209"/>
      <c r="BC252" s="209"/>
      <c r="BD252" s="209"/>
      <c r="BE252" s="209"/>
      <c r="BF252" s="209"/>
      <c r="BG252" s="209"/>
      <c r="BH252" s="209"/>
      <c r="BI252" s="209"/>
      <c r="BJ252" s="209"/>
      <c r="BK252" s="209"/>
      <c r="BL252" s="209"/>
    </row>
    <row r="253" spans="1:64" ht="13.5" customHeight="1">
      <c r="A253" s="462"/>
      <c r="B253" s="462"/>
      <c r="C253" s="462"/>
      <c r="D253" s="462"/>
      <c r="E253" s="462"/>
      <c r="F253" s="462"/>
      <c r="G253" s="209"/>
      <c r="H253" s="462"/>
      <c r="I253" s="209"/>
      <c r="J253" s="209"/>
      <c r="K253" s="209"/>
      <c r="L253" s="209"/>
      <c r="M253" s="209"/>
      <c r="N253" s="209"/>
      <c r="O253" s="209"/>
      <c r="P253" s="462"/>
      <c r="Q253" s="209"/>
      <c r="R253" s="209"/>
      <c r="S253" s="209"/>
      <c r="T253" s="209"/>
      <c r="U253" s="209"/>
      <c r="V253" s="209"/>
      <c r="W253" s="209"/>
      <c r="X253" s="209"/>
      <c r="Y253" s="209"/>
      <c r="Z253" s="209"/>
      <c r="AA253" s="209"/>
      <c r="AB253" s="209"/>
      <c r="AC253" s="209"/>
      <c r="AD253" s="209"/>
      <c r="AE253" s="209"/>
      <c r="AF253" s="209"/>
      <c r="AG253" s="209"/>
      <c r="AH253" s="209"/>
      <c r="AI253" s="209"/>
      <c r="AJ253" s="209"/>
      <c r="AK253" s="209"/>
      <c r="AL253" s="462"/>
      <c r="AM253" s="462"/>
      <c r="AN253" s="462"/>
      <c r="AO253" s="209"/>
      <c r="AP253" s="209"/>
      <c r="AQ253" s="209"/>
      <c r="AR253" s="209"/>
      <c r="AS253" s="209"/>
      <c r="AT253" s="209"/>
      <c r="AU253" s="209"/>
      <c r="AV253" s="209"/>
      <c r="AW253" s="209"/>
      <c r="AX253" s="209"/>
      <c r="AY253" s="209"/>
      <c r="AZ253" s="209"/>
      <c r="BA253" s="209"/>
      <c r="BB253" s="209"/>
      <c r="BC253" s="209"/>
      <c r="BD253" s="209"/>
      <c r="BE253" s="209"/>
      <c r="BF253" s="209"/>
      <c r="BG253" s="209"/>
      <c r="BH253" s="209"/>
      <c r="BI253" s="209"/>
      <c r="BJ253" s="209"/>
      <c r="BK253" s="209"/>
      <c r="BL253" s="209"/>
    </row>
    <row r="254" spans="1:64" ht="13.5" customHeight="1">
      <c r="A254" s="462"/>
      <c r="B254" s="462"/>
      <c r="C254" s="462"/>
      <c r="D254" s="462"/>
      <c r="E254" s="462"/>
      <c r="F254" s="462"/>
      <c r="G254" s="209"/>
      <c r="H254" s="462"/>
      <c r="I254" s="209"/>
      <c r="J254" s="209"/>
      <c r="K254" s="209"/>
      <c r="L254" s="209"/>
      <c r="M254" s="209"/>
      <c r="N254" s="209"/>
      <c r="O254" s="209"/>
      <c r="P254" s="462"/>
      <c r="Q254" s="209"/>
      <c r="R254" s="209"/>
      <c r="S254" s="209"/>
      <c r="T254" s="209"/>
      <c r="U254" s="209"/>
      <c r="V254" s="209"/>
      <c r="W254" s="209"/>
      <c r="X254" s="209"/>
      <c r="Y254" s="209"/>
      <c r="Z254" s="209"/>
      <c r="AA254" s="209"/>
      <c r="AB254" s="209"/>
      <c r="AC254" s="209"/>
      <c r="AD254" s="209"/>
      <c r="AE254" s="209"/>
      <c r="AF254" s="209"/>
      <c r="AG254" s="209"/>
      <c r="AH254" s="209"/>
      <c r="AI254" s="209"/>
      <c r="AJ254" s="209"/>
      <c r="AK254" s="209"/>
      <c r="AL254" s="462"/>
      <c r="AM254" s="462"/>
      <c r="AN254" s="462"/>
      <c r="AO254" s="209"/>
      <c r="AP254" s="209"/>
      <c r="AQ254" s="209"/>
      <c r="AR254" s="209"/>
      <c r="AS254" s="209"/>
      <c r="AT254" s="209"/>
      <c r="AU254" s="209"/>
      <c r="AV254" s="209"/>
      <c r="AW254" s="209"/>
      <c r="AX254" s="209"/>
      <c r="AY254" s="209"/>
      <c r="AZ254" s="209"/>
      <c r="BA254" s="209"/>
      <c r="BB254" s="209"/>
      <c r="BC254" s="209"/>
      <c r="BD254" s="209"/>
      <c r="BE254" s="209"/>
      <c r="BF254" s="209"/>
      <c r="BG254" s="209"/>
      <c r="BH254" s="209"/>
      <c r="BI254" s="209"/>
      <c r="BJ254" s="209"/>
      <c r="BK254" s="209"/>
      <c r="BL254" s="209"/>
    </row>
    <row r="255" spans="1:64" ht="13.5" customHeight="1">
      <c r="A255" s="462"/>
      <c r="B255" s="462"/>
      <c r="C255" s="462"/>
      <c r="D255" s="462"/>
      <c r="E255" s="462"/>
      <c r="F255" s="462"/>
      <c r="G255" s="209"/>
      <c r="H255" s="462"/>
      <c r="I255" s="209"/>
      <c r="J255" s="209"/>
      <c r="K255" s="209"/>
      <c r="L255" s="209"/>
      <c r="M255" s="209"/>
      <c r="N255" s="209"/>
      <c r="O255" s="209"/>
      <c r="P255" s="462"/>
      <c r="Q255" s="209"/>
      <c r="R255" s="209"/>
      <c r="S255" s="209"/>
      <c r="T255" s="209"/>
      <c r="U255" s="209"/>
      <c r="V255" s="209"/>
      <c r="W255" s="209"/>
      <c r="X255" s="209"/>
      <c r="Y255" s="209"/>
      <c r="Z255" s="209"/>
      <c r="AA255" s="209"/>
      <c r="AB255" s="209"/>
      <c r="AC255" s="209"/>
      <c r="AD255" s="209"/>
      <c r="AE255" s="209"/>
      <c r="AF255" s="209"/>
      <c r="AG255" s="209"/>
      <c r="AH255" s="209"/>
      <c r="AI255" s="209"/>
      <c r="AJ255" s="209"/>
      <c r="AK255" s="209"/>
      <c r="AL255" s="462"/>
      <c r="AM255" s="462"/>
      <c r="AN255" s="462"/>
      <c r="AO255" s="209"/>
      <c r="AP255" s="209"/>
      <c r="AQ255" s="209"/>
      <c r="AR255" s="209"/>
      <c r="AS255" s="209"/>
      <c r="AT255" s="209"/>
      <c r="AU255" s="209"/>
      <c r="AV255" s="209"/>
      <c r="AW255" s="209"/>
      <c r="AX255" s="209"/>
      <c r="AY255" s="209"/>
      <c r="AZ255" s="209"/>
      <c r="BA255" s="209"/>
      <c r="BB255" s="209"/>
      <c r="BC255" s="209"/>
      <c r="BD255" s="209"/>
      <c r="BE255" s="209"/>
      <c r="BF255" s="209"/>
      <c r="BG255" s="209"/>
      <c r="BH255" s="209"/>
      <c r="BI255" s="209"/>
      <c r="BJ255" s="209"/>
      <c r="BK255" s="209"/>
      <c r="BL255" s="209"/>
    </row>
    <row r="256" spans="1:64" ht="13.5" customHeight="1">
      <c r="A256" s="462"/>
      <c r="B256" s="462"/>
      <c r="C256" s="462"/>
      <c r="D256" s="462"/>
      <c r="E256" s="462"/>
      <c r="F256" s="462"/>
      <c r="G256" s="209"/>
      <c r="H256" s="462"/>
      <c r="I256" s="209"/>
      <c r="J256" s="209"/>
      <c r="K256" s="209"/>
      <c r="L256" s="209"/>
      <c r="M256" s="209"/>
      <c r="N256" s="209"/>
      <c r="O256" s="209"/>
      <c r="P256" s="462"/>
      <c r="Q256" s="209"/>
      <c r="R256" s="209"/>
      <c r="S256" s="209"/>
      <c r="T256" s="209"/>
      <c r="U256" s="209"/>
      <c r="V256" s="209"/>
      <c r="W256" s="209"/>
      <c r="X256" s="209"/>
      <c r="Y256" s="209"/>
      <c r="Z256" s="209"/>
      <c r="AA256" s="209"/>
      <c r="AB256" s="209"/>
      <c r="AC256" s="209"/>
      <c r="AD256" s="209"/>
      <c r="AE256" s="209"/>
      <c r="AF256" s="209"/>
      <c r="AG256" s="209"/>
      <c r="AH256" s="209"/>
      <c r="AI256" s="209"/>
      <c r="AJ256" s="209"/>
      <c r="AK256" s="209"/>
      <c r="AL256" s="462"/>
      <c r="AM256" s="462"/>
      <c r="AN256" s="462"/>
      <c r="AO256" s="209"/>
      <c r="AP256" s="209"/>
      <c r="AQ256" s="209"/>
      <c r="AR256" s="209"/>
      <c r="AS256" s="209"/>
      <c r="AT256" s="209"/>
      <c r="AU256" s="209"/>
      <c r="AV256" s="209"/>
      <c r="AW256" s="209"/>
      <c r="AX256" s="209"/>
      <c r="AY256" s="209"/>
      <c r="AZ256" s="209"/>
      <c r="BA256" s="209"/>
      <c r="BB256" s="209"/>
      <c r="BC256" s="209"/>
      <c r="BD256" s="209"/>
      <c r="BE256" s="209"/>
      <c r="BF256" s="209"/>
      <c r="BG256" s="209"/>
      <c r="BH256" s="209"/>
      <c r="BI256" s="209"/>
      <c r="BJ256" s="209"/>
      <c r="BK256" s="209"/>
      <c r="BL256" s="209"/>
    </row>
    <row r="257" spans="1:64" ht="13.5" customHeight="1">
      <c r="A257" s="462"/>
      <c r="B257" s="462"/>
      <c r="C257" s="462"/>
      <c r="D257" s="462"/>
      <c r="E257" s="462"/>
      <c r="F257" s="462"/>
      <c r="G257" s="209"/>
      <c r="H257" s="462"/>
      <c r="I257" s="209"/>
      <c r="J257" s="209"/>
      <c r="K257" s="209"/>
      <c r="L257" s="209"/>
      <c r="M257" s="209"/>
      <c r="N257" s="209"/>
      <c r="O257" s="209"/>
      <c r="P257" s="462"/>
      <c r="Q257" s="209"/>
      <c r="R257" s="209"/>
      <c r="S257" s="209"/>
      <c r="T257" s="209"/>
      <c r="U257" s="209"/>
      <c r="V257" s="209"/>
      <c r="W257" s="209"/>
      <c r="X257" s="209"/>
      <c r="Y257" s="209"/>
      <c r="Z257" s="209"/>
      <c r="AA257" s="209"/>
      <c r="AB257" s="209"/>
      <c r="AC257" s="209"/>
      <c r="AD257" s="209"/>
      <c r="AE257" s="209"/>
      <c r="AF257" s="209"/>
      <c r="AG257" s="209"/>
      <c r="AH257" s="209"/>
      <c r="AI257" s="209"/>
      <c r="AJ257" s="209"/>
      <c r="AK257" s="209"/>
      <c r="AL257" s="462"/>
      <c r="AM257" s="462"/>
      <c r="AN257" s="462"/>
      <c r="AO257" s="209"/>
      <c r="AP257" s="209"/>
      <c r="AQ257" s="209"/>
      <c r="AR257" s="209"/>
      <c r="AS257" s="209"/>
      <c r="AT257" s="209"/>
      <c r="AU257" s="209"/>
      <c r="AV257" s="209"/>
      <c r="AW257" s="209"/>
      <c r="AX257" s="209"/>
      <c r="AY257" s="209"/>
      <c r="AZ257" s="209"/>
      <c r="BA257" s="209"/>
      <c r="BB257" s="209"/>
      <c r="BC257" s="209"/>
      <c r="BD257" s="209"/>
      <c r="BE257" s="209"/>
      <c r="BF257" s="209"/>
      <c r="BG257" s="209"/>
      <c r="BH257" s="209"/>
      <c r="BI257" s="209"/>
      <c r="BJ257" s="209"/>
      <c r="BK257" s="209"/>
      <c r="BL257" s="209"/>
    </row>
    <row r="258" spans="1:64" ht="13.5" customHeight="1">
      <c r="A258" s="462"/>
      <c r="B258" s="462"/>
      <c r="C258" s="462"/>
      <c r="D258" s="462"/>
      <c r="E258" s="462"/>
      <c r="F258" s="462"/>
      <c r="G258" s="209"/>
      <c r="H258" s="462"/>
      <c r="I258" s="209"/>
      <c r="J258" s="209"/>
      <c r="K258" s="209"/>
      <c r="L258" s="209"/>
      <c r="M258" s="209"/>
      <c r="N258" s="209"/>
      <c r="O258" s="209"/>
      <c r="P258" s="462"/>
      <c r="Q258" s="209"/>
      <c r="R258" s="209"/>
      <c r="S258" s="209"/>
      <c r="T258" s="209"/>
      <c r="U258" s="209"/>
      <c r="V258" s="209"/>
      <c r="W258" s="209"/>
      <c r="X258" s="209"/>
      <c r="Y258" s="209"/>
      <c r="Z258" s="209"/>
      <c r="AA258" s="209"/>
      <c r="AB258" s="209"/>
      <c r="AC258" s="209"/>
      <c r="AD258" s="209"/>
      <c r="AE258" s="209"/>
      <c r="AF258" s="209"/>
      <c r="AG258" s="209"/>
      <c r="AH258" s="209"/>
      <c r="AI258" s="209"/>
      <c r="AJ258" s="209"/>
      <c r="AK258" s="209"/>
      <c r="AL258" s="462"/>
      <c r="AM258" s="462"/>
      <c r="AN258" s="462"/>
      <c r="AO258" s="209"/>
      <c r="AP258" s="209"/>
      <c r="AQ258" s="209"/>
      <c r="AR258" s="209"/>
      <c r="AS258" s="209"/>
      <c r="AT258" s="209"/>
      <c r="AU258" s="209"/>
      <c r="AV258" s="209"/>
      <c r="AW258" s="209"/>
      <c r="AX258" s="209"/>
      <c r="AY258" s="209"/>
      <c r="AZ258" s="209"/>
      <c r="BA258" s="209"/>
      <c r="BB258" s="209"/>
      <c r="BC258" s="209"/>
      <c r="BD258" s="209"/>
      <c r="BE258" s="209"/>
      <c r="BF258" s="209"/>
      <c r="BG258" s="209"/>
      <c r="BH258" s="209"/>
      <c r="BI258" s="209"/>
      <c r="BJ258" s="209"/>
      <c r="BK258" s="209"/>
      <c r="BL258" s="209"/>
    </row>
    <row r="259" spans="1:64" ht="13.5" customHeight="1">
      <c r="A259" s="462"/>
      <c r="B259" s="462"/>
      <c r="C259" s="462"/>
      <c r="D259" s="462"/>
      <c r="E259" s="462"/>
      <c r="F259" s="462"/>
      <c r="G259" s="209"/>
      <c r="H259" s="462"/>
      <c r="I259" s="209"/>
      <c r="J259" s="209"/>
      <c r="K259" s="209"/>
      <c r="L259" s="209"/>
      <c r="M259" s="209"/>
      <c r="N259" s="209"/>
      <c r="O259" s="209"/>
      <c r="P259" s="462"/>
      <c r="Q259" s="209"/>
      <c r="R259" s="209"/>
      <c r="S259" s="209"/>
      <c r="T259" s="209"/>
      <c r="U259" s="209"/>
      <c r="V259" s="209"/>
      <c r="W259" s="209"/>
      <c r="X259" s="209"/>
      <c r="Y259" s="209"/>
      <c r="Z259" s="209"/>
      <c r="AA259" s="209"/>
      <c r="AB259" s="209"/>
      <c r="AC259" s="209"/>
      <c r="AD259" s="209"/>
      <c r="AE259" s="209"/>
      <c r="AF259" s="209"/>
      <c r="AG259" s="209"/>
      <c r="AH259" s="209"/>
      <c r="AI259" s="209"/>
      <c r="AJ259" s="209"/>
      <c r="AK259" s="209"/>
      <c r="AL259" s="462"/>
      <c r="AM259" s="462"/>
      <c r="AN259" s="462"/>
      <c r="AO259" s="209"/>
      <c r="AP259" s="209"/>
      <c r="AQ259" s="209"/>
      <c r="AR259" s="209"/>
      <c r="AS259" s="209"/>
      <c r="AT259" s="209"/>
      <c r="AU259" s="209"/>
      <c r="AV259" s="209"/>
      <c r="AW259" s="209"/>
      <c r="AX259" s="209"/>
      <c r="AY259" s="209"/>
      <c r="AZ259" s="209"/>
      <c r="BA259" s="209"/>
      <c r="BB259" s="209"/>
      <c r="BC259" s="209"/>
      <c r="BD259" s="209"/>
      <c r="BE259" s="209"/>
      <c r="BF259" s="209"/>
      <c r="BG259" s="209"/>
      <c r="BH259" s="209"/>
      <c r="BI259" s="209"/>
      <c r="BJ259" s="209"/>
      <c r="BK259" s="209"/>
      <c r="BL259" s="209"/>
    </row>
    <row r="260" spans="1:64" ht="13.5" customHeight="1">
      <c r="A260" s="462"/>
      <c r="B260" s="462"/>
      <c r="C260" s="462"/>
      <c r="D260" s="462"/>
      <c r="E260" s="462"/>
      <c r="F260" s="462"/>
      <c r="G260" s="209"/>
      <c r="H260" s="462"/>
      <c r="I260" s="209"/>
      <c r="J260" s="209"/>
      <c r="K260" s="209"/>
      <c r="L260" s="209"/>
      <c r="M260" s="209"/>
      <c r="N260" s="209"/>
      <c r="O260" s="209"/>
      <c r="P260" s="462"/>
      <c r="Q260" s="209"/>
      <c r="R260" s="209"/>
      <c r="S260" s="209"/>
      <c r="T260" s="209"/>
      <c r="U260" s="209"/>
      <c r="V260" s="209"/>
      <c r="W260" s="209"/>
      <c r="X260" s="209"/>
      <c r="Y260" s="209"/>
      <c r="Z260" s="209"/>
      <c r="AA260" s="209"/>
      <c r="AB260" s="209"/>
      <c r="AC260" s="209"/>
      <c r="AD260" s="209"/>
      <c r="AE260" s="209"/>
      <c r="AF260" s="209"/>
      <c r="AG260" s="209"/>
      <c r="AH260" s="209"/>
      <c r="AI260" s="209"/>
      <c r="AJ260" s="209"/>
      <c r="AK260" s="209"/>
      <c r="AL260" s="462"/>
      <c r="AM260" s="462"/>
      <c r="AN260" s="462"/>
      <c r="AO260" s="209"/>
      <c r="AP260" s="209"/>
      <c r="AQ260" s="209"/>
      <c r="AR260" s="209"/>
      <c r="AS260" s="209"/>
      <c r="AT260" s="209"/>
      <c r="AU260" s="209"/>
      <c r="AV260" s="209"/>
      <c r="AW260" s="209"/>
      <c r="AX260" s="209"/>
      <c r="AY260" s="209"/>
      <c r="AZ260" s="209"/>
      <c r="BA260" s="209"/>
      <c r="BB260" s="209"/>
      <c r="BC260" s="209"/>
      <c r="BD260" s="209"/>
      <c r="BE260" s="209"/>
      <c r="BF260" s="209"/>
      <c r="BG260" s="209"/>
      <c r="BH260" s="209"/>
      <c r="BI260" s="209"/>
      <c r="BJ260" s="209"/>
      <c r="BK260" s="209"/>
      <c r="BL260" s="209"/>
    </row>
    <row r="261" spans="1:64" ht="13.5" customHeight="1">
      <c r="A261" s="462"/>
      <c r="B261" s="462"/>
      <c r="C261" s="462"/>
      <c r="D261" s="462"/>
      <c r="E261" s="462"/>
      <c r="F261" s="462"/>
      <c r="G261" s="209"/>
      <c r="H261" s="462"/>
      <c r="I261" s="209"/>
      <c r="J261" s="209"/>
      <c r="K261" s="209"/>
      <c r="L261" s="209"/>
      <c r="M261" s="209"/>
      <c r="N261" s="209"/>
      <c r="O261" s="209"/>
      <c r="P261" s="462"/>
      <c r="Q261" s="209"/>
      <c r="R261" s="209"/>
      <c r="S261" s="209"/>
      <c r="T261" s="209"/>
      <c r="U261" s="209"/>
      <c r="V261" s="209"/>
      <c r="W261" s="209"/>
      <c r="X261" s="209"/>
      <c r="Y261" s="209"/>
      <c r="Z261" s="209"/>
      <c r="AA261" s="209"/>
      <c r="AB261" s="209"/>
      <c r="AC261" s="209"/>
      <c r="AD261" s="209"/>
      <c r="AE261" s="209"/>
      <c r="AF261" s="209"/>
      <c r="AG261" s="209"/>
      <c r="AH261" s="209"/>
      <c r="AI261" s="209"/>
      <c r="AJ261" s="209"/>
      <c r="AK261" s="209"/>
      <c r="AL261" s="462"/>
      <c r="AM261" s="462"/>
      <c r="AN261" s="462"/>
      <c r="AO261" s="209"/>
      <c r="AP261" s="209"/>
      <c r="AQ261" s="209"/>
      <c r="AR261" s="209"/>
      <c r="AS261" s="209"/>
      <c r="AT261" s="209"/>
      <c r="AU261" s="209"/>
      <c r="AV261" s="209"/>
      <c r="AW261" s="209"/>
      <c r="AX261" s="209"/>
      <c r="AY261" s="209"/>
      <c r="AZ261" s="209"/>
      <c r="BA261" s="209"/>
      <c r="BB261" s="209"/>
      <c r="BC261" s="209"/>
      <c r="BD261" s="209"/>
      <c r="BE261" s="209"/>
      <c r="BF261" s="209"/>
      <c r="BG261" s="209"/>
      <c r="BH261" s="209"/>
      <c r="BI261" s="209"/>
      <c r="BJ261" s="209"/>
      <c r="BK261" s="209"/>
      <c r="BL261" s="209"/>
    </row>
    <row r="262" spans="1:64" ht="13.5" customHeight="1">
      <c r="A262" s="462"/>
      <c r="B262" s="462"/>
      <c r="C262" s="462"/>
      <c r="D262" s="462"/>
      <c r="E262" s="462"/>
      <c r="F262" s="462"/>
      <c r="G262" s="209"/>
      <c r="H262" s="462"/>
      <c r="I262" s="209"/>
      <c r="J262" s="209"/>
      <c r="K262" s="209"/>
      <c r="L262" s="209"/>
      <c r="M262" s="209"/>
      <c r="N262" s="209"/>
      <c r="O262" s="209"/>
      <c r="P262" s="462"/>
      <c r="Q262" s="209"/>
      <c r="R262" s="209"/>
      <c r="S262" s="209"/>
      <c r="T262" s="209"/>
      <c r="U262" s="209"/>
      <c r="V262" s="209"/>
      <c r="W262" s="209"/>
      <c r="X262" s="209"/>
      <c r="Y262" s="209"/>
      <c r="Z262" s="209"/>
      <c r="AA262" s="209"/>
      <c r="AB262" s="209"/>
      <c r="AC262" s="209"/>
      <c r="AD262" s="209"/>
      <c r="AE262" s="209"/>
      <c r="AF262" s="209"/>
      <c r="AG262" s="209"/>
      <c r="AH262" s="209"/>
      <c r="AI262" s="209"/>
      <c r="AJ262" s="209"/>
      <c r="AK262" s="209"/>
      <c r="AL262" s="462"/>
      <c r="AM262" s="462"/>
      <c r="AN262" s="462"/>
      <c r="AO262" s="209"/>
      <c r="AP262" s="209"/>
      <c r="AQ262" s="209"/>
      <c r="AR262" s="209"/>
      <c r="AS262" s="209"/>
      <c r="AT262" s="209"/>
      <c r="AU262" s="209"/>
      <c r="AV262" s="209"/>
      <c r="AW262" s="209"/>
      <c r="AX262" s="209"/>
      <c r="AY262" s="209"/>
      <c r="AZ262" s="209"/>
      <c r="BA262" s="209"/>
      <c r="BB262" s="209"/>
      <c r="BC262" s="209"/>
      <c r="BD262" s="209"/>
      <c r="BE262" s="209"/>
      <c r="BF262" s="209"/>
      <c r="BG262" s="209"/>
      <c r="BH262" s="209"/>
      <c r="BI262" s="209"/>
      <c r="BJ262" s="209"/>
      <c r="BK262" s="209"/>
      <c r="BL262" s="209"/>
    </row>
    <row r="263" spans="1:64" ht="13.5" customHeight="1">
      <c r="A263" s="462"/>
      <c r="B263" s="462"/>
      <c r="C263" s="462"/>
      <c r="D263" s="462"/>
      <c r="E263" s="462"/>
      <c r="F263" s="462"/>
      <c r="G263" s="209"/>
      <c r="H263" s="462"/>
      <c r="I263" s="209"/>
      <c r="J263" s="209"/>
      <c r="K263" s="209"/>
      <c r="L263" s="209"/>
      <c r="M263" s="209"/>
      <c r="N263" s="209"/>
      <c r="O263" s="209"/>
      <c r="P263" s="462"/>
      <c r="Q263" s="209"/>
      <c r="R263" s="209"/>
      <c r="S263" s="209"/>
      <c r="T263" s="209"/>
      <c r="U263" s="209"/>
      <c r="V263" s="209"/>
      <c r="W263" s="209"/>
      <c r="X263" s="209"/>
      <c r="Y263" s="209"/>
      <c r="Z263" s="209"/>
      <c r="AA263" s="209"/>
      <c r="AB263" s="209"/>
      <c r="AC263" s="209"/>
      <c r="AD263" s="209"/>
      <c r="AE263" s="209"/>
      <c r="AF263" s="209"/>
      <c r="AG263" s="209"/>
      <c r="AH263" s="209"/>
      <c r="AI263" s="209"/>
      <c r="AJ263" s="209"/>
      <c r="AK263" s="209"/>
      <c r="AL263" s="462"/>
      <c r="AM263" s="462"/>
      <c r="AN263" s="462"/>
      <c r="AO263" s="209"/>
      <c r="AP263" s="209"/>
      <c r="AQ263" s="209"/>
      <c r="AR263" s="209"/>
      <c r="AS263" s="209"/>
      <c r="AT263" s="209"/>
      <c r="AU263" s="209"/>
      <c r="AV263" s="209"/>
      <c r="AW263" s="209"/>
      <c r="AX263" s="209"/>
      <c r="AY263" s="209"/>
      <c r="AZ263" s="209"/>
      <c r="BA263" s="209"/>
      <c r="BB263" s="209"/>
      <c r="BC263" s="209"/>
      <c r="BD263" s="209"/>
      <c r="BE263" s="209"/>
      <c r="BF263" s="209"/>
      <c r="BG263" s="209"/>
      <c r="BH263" s="209"/>
      <c r="BI263" s="209"/>
      <c r="BJ263" s="209"/>
      <c r="BK263" s="209"/>
      <c r="BL263" s="209"/>
    </row>
    <row r="264" spans="1:64" ht="13.5" customHeight="1">
      <c r="A264" s="462"/>
      <c r="B264" s="462"/>
      <c r="C264" s="462"/>
      <c r="D264" s="462"/>
      <c r="E264" s="462"/>
      <c r="F264" s="462"/>
      <c r="G264" s="209"/>
      <c r="H264" s="462"/>
      <c r="I264" s="209"/>
      <c r="J264" s="209"/>
      <c r="K264" s="209"/>
      <c r="L264" s="209"/>
      <c r="M264" s="209"/>
      <c r="N264" s="209"/>
      <c r="O264" s="209"/>
      <c r="P264" s="462"/>
      <c r="Q264" s="209"/>
      <c r="R264" s="209"/>
      <c r="S264" s="209"/>
      <c r="T264" s="209"/>
      <c r="U264" s="209"/>
      <c r="V264" s="209"/>
      <c r="W264" s="209"/>
      <c r="X264" s="209"/>
      <c r="Y264" s="209"/>
      <c r="Z264" s="209"/>
      <c r="AA264" s="209"/>
      <c r="AB264" s="209"/>
      <c r="AC264" s="209"/>
      <c r="AD264" s="209"/>
      <c r="AE264" s="209"/>
      <c r="AF264" s="209"/>
      <c r="AG264" s="209"/>
      <c r="AH264" s="209"/>
      <c r="AI264" s="209"/>
      <c r="AJ264" s="209"/>
      <c r="AK264" s="209"/>
      <c r="AL264" s="462"/>
      <c r="AM264" s="462"/>
      <c r="AN264" s="462"/>
      <c r="AO264" s="209"/>
      <c r="AP264" s="209"/>
      <c r="AQ264" s="209"/>
      <c r="AR264" s="209"/>
      <c r="AS264" s="209"/>
      <c r="AT264" s="209"/>
      <c r="AU264" s="209"/>
      <c r="AV264" s="209"/>
      <c r="AW264" s="209"/>
      <c r="AX264" s="209"/>
      <c r="AY264" s="209"/>
      <c r="AZ264" s="209"/>
      <c r="BA264" s="209"/>
      <c r="BB264" s="209"/>
      <c r="BC264" s="209"/>
      <c r="BD264" s="209"/>
      <c r="BE264" s="209"/>
      <c r="BF264" s="209"/>
      <c r="BG264" s="209"/>
      <c r="BH264" s="209"/>
      <c r="BI264" s="209"/>
      <c r="BJ264" s="209"/>
      <c r="BK264" s="209"/>
      <c r="BL264" s="209"/>
    </row>
    <row r="265" spans="1:64" ht="13.5" customHeight="1">
      <c r="A265" s="462"/>
      <c r="B265" s="462"/>
      <c r="C265" s="462"/>
      <c r="D265" s="462"/>
      <c r="E265" s="462"/>
      <c r="F265" s="462"/>
      <c r="G265" s="209"/>
      <c r="H265" s="462"/>
      <c r="I265" s="209"/>
      <c r="J265" s="209"/>
      <c r="K265" s="209"/>
      <c r="L265" s="209"/>
      <c r="M265" s="209"/>
      <c r="N265" s="209"/>
      <c r="O265" s="209"/>
      <c r="P265" s="462"/>
      <c r="Q265" s="209"/>
      <c r="R265" s="209"/>
      <c r="S265" s="209"/>
      <c r="T265" s="209"/>
      <c r="U265" s="209"/>
      <c r="V265" s="209"/>
      <c r="W265" s="209"/>
      <c r="X265" s="209"/>
      <c r="Y265" s="209"/>
      <c r="Z265" s="209"/>
      <c r="AA265" s="209"/>
      <c r="AB265" s="209"/>
      <c r="AC265" s="209"/>
      <c r="AD265" s="209"/>
      <c r="AE265" s="209"/>
      <c r="AF265" s="209"/>
      <c r="AG265" s="209"/>
      <c r="AH265" s="209"/>
      <c r="AI265" s="209"/>
      <c r="AJ265" s="209"/>
      <c r="AK265" s="209"/>
      <c r="AL265" s="462"/>
      <c r="AM265" s="462"/>
      <c r="AN265" s="462"/>
      <c r="AO265" s="209"/>
      <c r="AP265" s="209"/>
      <c r="AQ265" s="209"/>
      <c r="AR265" s="209"/>
      <c r="AS265" s="209"/>
      <c r="AT265" s="209"/>
      <c r="AU265" s="209"/>
      <c r="AV265" s="209"/>
      <c r="AW265" s="209"/>
      <c r="AX265" s="209"/>
      <c r="AY265" s="209"/>
      <c r="AZ265" s="209"/>
      <c r="BA265" s="209"/>
      <c r="BB265" s="209"/>
      <c r="BC265" s="209"/>
      <c r="BD265" s="209"/>
      <c r="BE265" s="209"/>
      <c r="BF265" s="209"/>
      <c r="BG265" s="209"/>
      <c r="BH265" s="209"/>
      <c r="BI265" s="209"/>
      <c r="BJ265" s="209"/>
      <c r="BK265" s="209"/>
      <c r="BL265" s="209"/>
    </row>
    <row r="266" spans="1:64" ht="13.5" customHeight="1">
      <c r="A266" s="462"/>
      <c r="B266" s="462"/>
      <c r="C266" s="462"/>
      <c r="D266" s="462"/>
      <c r="E266" s="462"/>
      <c r="F266" s="462"/>
      <c r="G266" s="209"/>
      <c r="H266" s="462"/>
      <c r="I266" s="209"/>
      <c r="J266" s="209"/>
      <c r="K266" s="209"/>
      <c r="L266" s="209"/>
      <c r="M266" s="209"/>
      <c r="N266" s="209"/>
      <c r="O266" s="209"/>
      <c r="P266" s="462"/>
      <c r="Q266" s="209"/>
      <c r="R266" s="209"/>
      <c r="S266" s="209"/>
      <c r="T266" s="209"/>
      <c r="U266" s="209"/>
      <c r="V266" s="209"/>
      <c r="W266" s="209"/>
      <c r="X266" s="209"/>
      <c r="Y266" s="209"/>
      <c r="Z266" s="209"/>
      <c r="AA266" s="209"/>
      <c r="AB266" s="209"/>
      <c r="AC266" s="209"/>
      <c r="AD266" s="209"/>
      <c r="AE266" s="209"/>
      <c r="AF266" s="209"/>
      <c r="AG266" s="209"/>
      <c r="AH266" s="209"/>
      <c r="AI266" s="209"/>
      <c r="AJ266" s="209"/>
      <c r="AK266" s="209"/>
      <c r="AL266" s="462"/>
      <c r="AM266" s="462"/>
      <c r="AN266" s="462"/>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c r="BI266" s="209"/>
      <c r="BJ266" s="209"/>
      <c r="BK266" s="209"/>
      <c r="BL266" s="209"/>
    </row>
    <row r="267" spans="1:64" ht="13.5" customHeight="1">
      <c r="A267" s="462"/>
      <c r="B267" s="462"/>
      <c r="C267" s="462"/>
      <c r="D267" s="462"/>
      <c r="E267" s="462"/>
      <c r="F267" s="462"/>
      <c r="G267" s="209"/>
      <c r="H267" s="462"/>
      <c r="I267" s="209"/>
      <c r="J267" s="209"/>
      <c r="K267" s="209"/>
      <c r="L267" s="209"/>
      <c r="M267" s="209"/>
      <c r="N267" s="209"/>
      <c r="O267" s="209"/>
      <c r="P267" s="462"/>
      <c r="Q267" s="209"/>
      <c r="R267" s="209"/>
      <c r="S267" s="209"/>
      <c r="T267" s="209"/>
      <c r="U267" s="209"/>
      <c r="V267" s="209"/>
      <c r="W267" s="209"/>
      <c r="X267" s="209"/>
      <c r="Y267" s="209"/>
      <c r="Z267" s="209"/>
      <c r="AA267" s="209"/>
      <c r="AB267" s="209"/>
      <c r="AC267" s="209"/>
      <c r="AD267" s="209"/>
      <c r="AE267" s="209"/>
      <c r="AF267" s="209"/>
      <c r="AG267" s="209"/>
      <c r="AH267" s="209"/>
      <c r="AI267" s="209"/>
      <c r="AJ267" s="209"/>
      <c r="AK267" s="209"/>
      <c r="AL267" s="462"/>
      <c r="AM267" s="462"/>
      <c r="AN267" s="462"/>
      <c r="AO267" s="209"/>
      <c r="AP267" s="209"/>
      <c r="AQ267" s="209"/>
      <c r="AR267" s="209"/>
      <c r="AS267" s="209"/>
      <c r="AT267" s="209"/>
      <c r="AU267" s="209"/>
      <c r="AV267" s="209"/>
      <c r="AW267" s="209"/>
      <c r="AX267" s="209"/>
      <c r="AY267" s="209"/>
      <c r="AZ267" s="209"/>
      <c r="BA267" s="209"/>
      <c r="BB267" s="209"/>
      <c r="BC267" s="209"/>
      <c r="BD267" s="209"/>
      <c r="BE267" s="209"/>
      <c r="BF267" s="209"/>
      <c r="BG267" s="209"/>
      <c r="BH267" s="209"/>
      <c r="BI267" s="209"/>
      <c r="BJ267" s="209"/>
      <c r="BK267" s="209"/>
      <c r="BL267" s="209"/>
    </row>
    <row r="268" spans="1:64" ht="13.5" customHeight="1">
      <c r="A268" s="462"/>
      <c r="B268" s="462"/>
      <c r="C268" s="462"/>
      <c r="D268" s="462"/>
      <c r="E268" s="462"/>
      <c r="F268" s="462"/>
      <c r="G268" s="209"/>
      <c r="H268" s="462"/>
      <c r="I268" s="209"/>
      <c r="J268" s="209"/>
      <c r="K268" s="209"/>
      <c r="L268" s="209"/>
      <c r="M268" s="209"/>
      <c r="N268" s="209"/>
      <c r="O268" s="209"/>
      <c r="P268" s="462"/>
      <c r="Q268" s="209"/>
      <c r="R268" s="209"/>
      <c r="S268" s="209"/>
      <c r="T268" s="209"/>
      <c r="U268" s="209"/>
      <c r="V268" s="209"/>
      <c r="W268" s="209"/>
      <c r="X268" s="209"/>
      <c r="Y268" s="209"/>
      <c r="Z268" s="209"/>
      <c r="AA268" s="209"/>
      <c r="AB268" s="209"/>
      <c r="AC268" s="209"/>
      <c r="AD268" s="209"/>
      <c r="AE268" s="209"/>
      <c r="AF268" s="209"/>
      <c r="AG268" s="209"/>
      <c r="AH268" s="209"/>
      <c r="AI268" s="209"/>
      <c r="AJ268" s="209"/>
      <c r="AK268" s="209"/>
      <c r="AL268" s="462"/>
      <c r="AM268" s="462"/>
      <c r="AN268" s="462"/>
      <c r="AO268" s="209"/>
      <c r="AP268" s="209"/>
      <c r="AQ268" s="209"/>
      <c r="AR268" s="209"/>
      <c r="AS268" s="209"/>
      <c r="AT268" s="209"/>
      <c r="AU268" s="209"/>
      <c r="AV268" s="209"/>
      <c r="AW268" s="209"/>
      <c r="AX268" s="209"/>
      <c r="AY268" s="209"/>
      <c r="AZ268" s="209"/>
      <c r="BA268" s="209"/>
      <c r="BB268" s="209"/>
      <c r="BC268" s="209"/>
      <c r="BD268" s="209"/>
      <c r="BE268" s="209"/>
      <c r="BF268" s="209"/>
      <c r="BG268" s="209"/>
      <c r="BH268" s="209"/>
      <c r="BI268" s="209"/>
      <c r="BJ268" s="209"/>
      <c r="BK268" s="209"/>
      <c r="BL268" s="209"/>
    </row>
    <row r="269" spans="1:64" ht="13.5" customHeight="1">
      <c r="A269" s="462"/>
      <c r="B269" s="462"/>
      <c r="C269" s="462"/>
      <c r="D269" s="462"/>
      <c r="E269" s="462"/>
      <c r="F269" s="462"/>
      <c r="G269" s="209"/>
      <c r="H269" s="462"/>
      <c r="I269" s="209"/>
      <c r="J269" s="209"/>
      <c r="K269" s="209"/>
      <c r="L269" s="209"/>
      <c r="M269" s="209"/>
      <c r="N269" s="209"/>
      <c r="O269" s="209"/>
      <c r="P269" s="462"/>
      <c r="Q269" s="209"/>
      <c r="R269" s="209"/>
      <c r="S269" s="209"/>
      <c r="T269" s="209"/>
      <c r="U269" s="209"/>
      <c r="V269" s="209"/>
      <c r="W269" s="209"/>
      <c r="X269" s="209"/>
      <c r="Y269" s="209"/>
      <c r="Z269" s="209"/>
      <c r="AA269" s="209"/>
      <c r="AB269" s="209"/>
      <c r="AC269" s="209"/>
      <c r="AD269" s="209"/>
      <c r="AE269" s="209"/>
      <c r="AF269" s="209"/>
      <c r="AG269" s="209"/>
      <c r="AH269" s="209"/>
      <c r="AI269" s="209"/>
      <c r="AJ269" s="209"/>
      <c r="AK269" s="209"/>
      <c r="AL269" s="462"/>
      <c r="AM269" s="462"/>
      <c r="AN269" s="462"/>
      <c r="AO269" s="209"/>
      <c r="AP269" s="209"/>
      <c r="AQ269" s="209"/>
      <c r="AR269" s="209"/>
      <c r="AS269" s="209"/>
      <c r="AT269" s="209"/>
      <c r="AU269" s="209"/>
      <c r="AV269" s="209"/>
      <c r="AW269" s="209"/>
      <c r="AX269" s="209"/>
      <c r="AY269" s="209"/>
      <c r="AZ269" s="209"/>
      <c r="BA269" s="209"/>
      <c r="BB269" s="209"/>
      <c r="BC269" s="209"/>
      <c r="BD269" s="209"/>
      <c r="BE269" s="209"/>
      <c r="BF269" s="209"/>
      <c r="BG269" s="209"/>
      <c r="BH269" s="209"/>
      <c r="BI269" s="209"/>
      <c r="BJ269" s="209"/>
      <c r="BK269" s="209"/>
      <c r="BL269" s="209"/>
    </row>
    <row r="270" spans="1:64" ht="13.5" customHeight="1">
      <c r="A270" s="462"/>
      <c r="B270" s="462"/>
      <c r="C270" s="462"/>
      <c r="D270" s="462"/>
      <c r="E270" s="462"/>
      <c r="F270" s="462"/>
      <c r="G270" s="209"/>
      <c r="H270" s="462"/>
      <c r="I270" s="209"/>
      <c r="J270" s="209"/>
      <c r="K270" s="209"/>
      <c r="L270" s="209"/>
      <c r="M270" s="209"/>
      <c r="N270" s="209"/>
      <c r="O270" s="209"/>
      <c r="P270" s="462"/>
      <c r="Q270" s="209"/>
      <c r="R270" s="209"/>
      <c r="S270" s="209"/>
      <c r="T270" s="209"/>
      <c r="U270" s="209"/>
      <c r="V270" s="209"/>
      <c r="W270" s="209"/>
      <c r="X270" s="209"/>
      <c r="Y270" s="209"/>
      <c r="Z270" s="209"/>
      <c r="AA270" s="209"/>
      <c r="AB270" s="209"/>
      <c r="AC270" s="209"/>
      <c r="AD270" s="209"/>
      <c r="AE270" s="209"/>
      <c r="AF270" s="209"/>
      <c r="AG270" s="209"/>
      <c r="AH270" s="209"/>
      <c r="AI270" s="209"/>
      <c r="AJ270" s="209"/>
      <c r="AK270" s="209"/>
      <c r="AL270" s="462"/>
      <c r="AM270" s="462"/>
      <c r="AN270" s="462"/>
      <c r="AO270" s="209"/>
      <c r="AP270" s="209"/>
      <c r="AQ270" s="209"/>
      <c r="AR270" s="209"/>
      <c r="AS270" s="209"/>
      <c r="AT270" s="209"/>
      <c r="AU270" s="209"/>
      <c r="AV270" s="209"/>
      <c r="AW270" s="209"/>
      <c r="AX270" s="209"/>
      <c r="AY270" s="209"/>
      <c r="AZ270" s="209"/>
      <c r="BA270" s="209"/>
      <c r="BB270" s="209"/>
      <c r="BC270" s="209"/>
      <c r="BD270" s="209"/>
      <c r="BE270" s="209"/>
      <c r="BF270" s="209"/>
      <c r="BG270" s="209"/>
      <c r="BH270" s="209"/>
      <c r="BI270" s="209"/>
      <c r="BJ270" s="209"/>
      <c r="BK270" s="209"/>
      <c r="BL270" s="209"/>
    </row>
    <row r="271" spans="1:64" ht="13.5" customHeight="1">
      <c r="A271" s="462"/>
      <c r="B271" s="462"/>
      <c r="C271" s="462"/>
      <c r="D271" s="462"/>
      <c r="E271" s="462"/>
      <c r="F271" s="462"/>
      <c r="G271" s="209"/>
      <c r="H271" s="462"/>
      <c r="I271" s="209"/>
      <c r="J271" s="209"/>
      <c r="K271" s="209"/>
      <c r="L271" s="209"/>
      <c r="M271" s="209"/>
      <c r="N271" s="209"/>
      <c r="O271" s="209"/>
      <c r="P271" s="462"/>
      <c r="Q271" s="209"/>
      <c r="R271" s="209"/>
      <c r="S271" s="209"/>
      <c r="T271" s="209"/>
      <c r="U271" s="209"/>
      <c r="V271" s="209"/>
      <c r="W271" s="209"/>
      <c r="X271" s="209"/>
      <c r="Y271" s="209"/>
      <c r="Z271" s="209"/>
      <c r="AA271" s="209"/>
      <c r="AB271" s="209"/>
      <c r="AC271" s="209"/>
      <c r="AD271" s="209"/>
      <c r="AE271" s="209"/>
      <c r="AF271" s="209"/>
      <c r="AG271" s="209"/>
      <c r="AH271" s="209"/>
      <c r="AI271" s="209"/>
      <c r="AJ271" s="209"/>
      <c r="AK271" s="209"/>
      <c r="AL271" s="462"/>
      <c r="AM271" s="462"/>
      <c r="AN271" s="462"/>
      <c r="AO271" s="209"/>
      <c r="AP271" s="209"/>
      <c r="AQ271" s="209"/>
      <c r="AR271" s="209"/>
      <c r="AS271" s="209"/>
      <c r="AT271" s="209"/>
      <c r="AU271" s="209"/>
      <c r="AV271" s="209"/>
      <c r="AW271" s="209"/>
      <c r="AX271" s="209"/>
      <c r="AY271" s="209"/>
      <c r="AZ271" s="209"/>
      <c r="BA271" s="209"/>
      <c r="BB271" s="209"/>
      <c r="BC271" s="209"/>
      <c r="BD271" s="209"/>
      <c r="BE271" s="209"/>
      <c r="BF271" s="209"/>
      <c r="BG271" s="209"/>
      <c r="BH271" s="209"/>
      <c r="BI271" s="209"/>
      <c r="BJ271" s="209"/>
      <c r="BK271" s="209"/>
      <c r="BL271" s="209"/>
    </row>
    <row r="272" spans="1:64" ht="13.5" customHeight="1">
      <c r="A272" s="462"/>
      <c r="B272" s="462"/>
      <c r="C272" s="462"/>
      <c r="D272" s="462"/>
      <c r="E272" s="462"/>
      <c r="F272" s="462"/>
      <c r="G272" s="209"/>
      <c r="H272" s="462"/>
      <c r="I272" s="209"/>
      <c r="J272" s="209"/>
      <c r="K272" s="209"/>
      <c r="L272" s="209"/>
      <c r="M272" s="209"/>
      <c r="N272" s="209"/>
      <c r="O272" s="209"/>
      <c r="P272" s="462"/>
      <c r="Q272" s="209"/>
      <c r="R272" s="209"/>
      <c r="S272" s="209"/>
      <c r="T272" s="209"/>
      <c r="U272" s="209"/>
      <c r="V272" s="209"/>
      <c r="W272" s="209"/>
      <c r="X272" s="209"/>
      <c r="Y272" s="209"/>
      <c r="Z272" s="209"/>
      <c r="AA272" s="209"/>
      <c r="AB272" s="209"/>
      <c r="AC272" s="209"/>
      <c r="AD272" s="209"/>
      <c r="AE272" s="209"/>
      <c r="AF272" s="209"/>
      <c r="AG272" s="209"/>
      <c r="AH272" s="209"/>
      <c r="AI272" s="209"/>
      <c r="AJ272" s="209"/>
      <c r="AK272" s="209"/>
      <c r="AL272" s="462"/>
      <c r="AM272" s="462"/>
      <c r="AN272" s="462"/>
      <c r="AO272" s="209"/>
      <c r="AP272" s="209"/>
      <c r="AQ272" s="209"/>
      <c r="AR272" s="209"/>
      <c r="AS272" s="209"/>
      <c r="AT272" s="209"/>
      <c r="AU272" s="209"/>
      <c r="AV272" s="209"/>
      <c r="AW272" s="209"/>
      <c r="AX272" s="209"/>
      <c r="AY272" s="209"/>
      <c r="AZ272" s="209"/>
      <c r="BA272" s="209"/>
      <c r="BB272" s="209"/>
      <c r="BC272" s="209"/>
      <c r="BD272" s="209"/>
      <c r="BE272" s="209"/>
      <c r="BF272" s="209"/>
      <c r="BG272" s="209"/>
      <c r="BH272" s="209"/>
      <c r="BI272" s="209"/>
      <c r="BJ272" s="209"/>
      <c r="BK272" s="209"/>
      <c r="BL272" s="209"/>
    </row>
    <row r="273" spans="1:64" ht="13.5" customHeight="1">
      <c r="A273" s="462"/>
      <c r="B273" s="462"/>
      <c r="C273" s="462"/>
      <c r="D273" s="462"/>
      <c r="E273" s="462"/>
      <c r="F273" s="462"/>
      <c r="G273" s="209"/>
      <c r="H273" s="462"/>
      <c r="I273" s="209"/>
      <c r="J273" s="209"/>
      <c r="K273" s="209"/>
      <c r="L273" s="209"/>
      <c r="M273" s="209"/>
      <c r="N273" s="209"/>
      <c r="O273" s="209"/>
      <c r="P273" s="462"/>
      <c r="Q273" s="209"/>
      <c r="R273" s="209"/>
      <c r="S273" s="209"/>
      <c r="T273" s="209"/>
      <c r="U273" s="209"/>
      <c r="V273" s="209"/>
      <c r="W273" s="209"/>
      <c r="X273" s="209"/>
      <c r="Y273" s="209"/>
      <c r="Z273" s="209"/>
      <c r="AA273" s="209"/>
      <c r="AB273" s="209"/>
      <c r="AC273" s="209"/>
      <c r="AD273" s="209"/>
      <c r="AE273" s="209"/>
      <c r="AF273" s="209"/>
      <c r="AG273" s="209"/>
      <c r="AH273" s="209"/>
      <c r="AI273" s="209"/>
      <c r="AJ273" s="209"/>
      <c r="AK273" s="209"/>
      <c r="AL273" s="462"/>
      <c r="AM273" s="462"/>
      <c r="AN273" s="462"/>
      <c r="AO273" s="209"/>
      <c r="AP273" s="209"/>
      <c r="AQ273" s="209"/>
      <c r="AR273" s="209"/>
      <c r="AS273" s="209"/>
      <c r="AT273" s="209"/>
      <c r="AU273" s="209"/>
      <c r="AV273" s="209"/>
      <c r="AW273" s="209"/>
      <c r="AX273" s="209"/>
      <c r="AY273" s="209"/>
      <c r="AZ273" s="209"/>
      <c r="BA273" s="209"/>
      <c r="BB273" s="209"/>
      <c r="BC273" s="209"/>
      <c r="BD273" s="209"/>
      <c r="BE273" s="209"/>
      <c r="BF273" s="209"/>
      <c r="BG273" s="209"/>
      <c r="BH273" s="209"/>
      <c r="BI273" s="209"/>
      <c r="BJ273" s="209"/>
      <c r="BK273" s="209"/>
      <c r="BL273" s="209"/>
    </row>
    <row r="274" spans="1:64" ht="13.5" customHeight="1">
      <c r="A274" s="462"/>
      <c r="B274" s="462"/>
      <c r="C274" s="462"/>
      <c r="D274" s="462"/>
      <c r="E274" s="462"/>
      <c r="F274" s="462"/>
      <c r="G274" s="209"/>
      <c r="H274" s="462"/>
      <c r="I274" s="209"/>
      <c r="J274" s="209"/>
      <c r="K274" s="209"/>
      <c r="L274" s="209"/>
      <c r="M274" s="209"/>
      <c r="N274" s="209"/>
      <c r="O274" s="209"/>
      <c r="P274" s="462"/>
      <c r="Q274" s="209"/>
      <c r="R274" s="209"/>
      <c r="S274" s="209"/>
      <c r="T274" s="209"/>
      <c r="U274" s="209"/>
      <c r="V274" s="209"/>
      <c r="W274" s="209"/>
      <c r="X274" s="209"/>
      <c r="Y274" s="209"/>
      <c r="Z274" s="209"/>
      <c r="AA274" s="209"/>
      <c r="AB274" s="209"/>
      <c r="AC274" s="209"/>
      <c r="AD274" s="209"/>
      <c r="AE274" s="209"/>
      <c r="AF274" s="209"/>
      <c r="AG274" s="209"/>
      <c r="AH274" s="209"/>
      <c r="AI274" s="209"/>
      <c r="AJ274" s="209"/>
      <c r="AK274" s="209"/>
      <c r="AL274" s="462"/>
      <c r="AM274" s="462"/>
      <c r="AN274" s="462"/>
      <c r="AO274" s="209"/>
      <c r="AP274" s="209"/>
      <c r="AQ274" s="209"/>
      <c r="AR274" s="209"/>
      <c r="AS274" s="209"/>
      <c r="AT274" s="209"/>
      <c r="AU274" s="209"/>
      <c r="AV274" s="209"/>
      <c r="AW274" s="209"/>
      <c r="AX274" s="209"/>
      <c r="AY274" s="209"/>
      <c r="AZ274" s="209"/>
      <c r="BA274" s="209"/>
      <c r="BB274" s="209"/>
      <c r="BC274" s="209"/>
      <c r="BD274" s="209"/>
      <c r="BE274" s="209"/>
      <c r="BF274" s="209"/>
      <c r="BG274" s="209"/>
      <c r="BH274" s="209"/>
      <c r="BI274" s="209"/>
      <c r="BJ274" s="209"/>
      <c r="BK274" s="209"/>
      <c r="BL274" s="209"/>
    </row>
    <row r="275" spans="1:64" ht="13.5" customHeight="1">
      <c r="A275" s="462"/>
      <c r="B275" s="462"/>
      <c r="C275" s="462"/>
      <c r="D275" s="462"/>
      <c r="E275" s="462"/>
      <c r="F275" s="462"/>
      <c r="G275" s="209"/>
      <c r="H275" s="462"/>
      <c r="I275" s="209"/>
      <c r="J275" s="209"/>
      <c r="K275" s="209"/>
      <c r="L275" s="209"/>
      <c r="M275" s="209"/>
      <c r="N275" s="209"/>
      <c r="O275" s="209"/>
      <c r="P275" s="462"/>
      <c r="Q275" s="209"/>
      <c r="R275" s="209"/>
      <c r="S275" s="209"/>
      <c r="T275" s="209"/>
      <c r="U275" s="209"/>
      <c r="V275" s="209"/>
      <c r="W275" s="209"/>
      <c r="X275" s="209"/>
      <c r="Y275" s="209"/>
      <c r="Z275" s="209"/>
      <c r="AA275" s="209"/>
      <c r="AB275" s="209"/>
      <c r="AC275" s="209"/>
      <c r="AD275" s="209"/>
      <c r="AE275" s="209"/>
      <c r="AF275" s="209"/>
      <c r="AG275" s="209"/>
      <c r="AH275" s="209"/>
      <c r="AI275" s="209"/>
      <c r="AJ275" s="209"/>
      <c r="AK275" s="209"/>
      <c r="AL275" s="462"/>
      <c r="AM275" s="462"/>
      <c r="AN275" s="462"/>
      <c r="AO275" s="209"/>
      <c r="AP275" s="209"/>
      <c r="AQ275" s="209"/>
      <c r="AR275" s="209"/>
      <c r="AS275" s="209"/>
      <c r="AT275" s="209"/>
      <c r="AU275" s="209"/>
      <c r="AV275" s="209"/>
      <c r="AW275" s="209"/>
      <c r="AX275" s="209"/>
      <c r="AY275" s="209"/>
      <c r="AZ275" s="209"/>
      <c r="BA275" s="209"/>
      <c r="BB275" s="209"/>
      <c r="BC275" s="209"/>
      <c r="BD275" s="209"/>
      <c r="BE275" s="209"/>
      <c r="BF275" s="209"/>
      <c r="BG275" s="209"/>
      <c r="BH275" s="209"/>
      <c r="BI275" s="209"/>
      <c r="BJ275" s="209"/>
      <c r="BK275" s="209"/>
      <c r="BL275" s="209"/>
    </row>
    <row r="276" spans="1:64" ht="13.5" customHeight="1">
      <c r="A276" s="462"/>
      <c r="B276" s="462"/>
      <c r="C276" s="462"/>
      <c r="D276" s="462"/>
      <c r="E276" s="462"/>
      <c r="F276" s="462"/>
      <c r="G276" s="209"/>
      <c r="H276" s="462"/>
      <c r="I276" s="209"/>
      <c r="J276" s="209"/>
      <c r="K276" s="209"/>
      <c r="L276" s="209"/>
      <c r="M276" s="209"/>
      <c r="N276" s="209"/>
      <c r="O276" s="209"/>
      <c r="P276" s="462"/>
      <c r="Q276" s="209"/>
      <c r="R276" s="209"/>
      <c r="S276" s="209"/>
      <c r="T276" s="209"/>
      <c r="U276" s="209"/>
      <c r="V276" s="209"/>
      <c r="W276" s="209"/>
      <c r="X276" s="209"/>
      <c r="Y276" s="209"/>
      <c r="Z276" s="209"/>
      <c r="AA276" s="209"/>
      <c r="AB276" s="209"/>
      <c r="AC276" s="209"/>
      <c r="AD276" s="209"/>
      <c r="AE276" s="209"/>
      <c r="AF276" s="209"/>
      <c r="AG276" s="209"/>
      <c r="AH276" s="209"/>
      <c r="AI276" s="209"/>
      <c r="AJ276" s="209"/>
      <c r="AK276" s="209"/>
      <c r="AL276" s="462"/>
      <c r="AM276" s="462"/>
      <c r="AN276" s="462"/>
      <c r="AO276" s="209"/>
      <c r="AP276" s="209"/>
      <c r="AQ276" s="209"/>
      <c r="AR276" s="209"/>
      <c r="AS276" s="209"/>
      <c r="AT276" s="209"/>
      <c r="AU276" s="209"/>
      <c r="AV276" s="209"/>
      <c r="AW276" s="209"/>
      <c r="AX276" s="209"/>
      <c r="AY276" s="209"/>
      <c r="AZ276" s="209"/>
      <c r="BA276" s="209"/>
      <c r="BB276" s="209"/>
      <c r="BC276" s="209"/>
      <c r="BD276" s="209"/>
      <c r="BE276" s="209"/>
      <c r="BF276" s="209"/>
      <c r="BG276" s="209"/>
      <c r="BH276" s="209"/>
      <c r="BI276" s="209"/>
      <c r="BJ276" s="209"/>
      <c r="BK276" s="209"/>
      <c r="BL276" s="209"/>
    </row>
    <row r="277" spans="1:64" ht="13.5" customHeight="1">
      <c r="A277" s="462"/>
      <c r="B277" s="462"/>
      <c r="C277" s="462"/>
      <c r="D277" s="462"/>
      <c r="E277" s="462"/>
      <c r="F277" s="462"/>
      <c r="G277" s="209"/>
      <c r="H277" s="462"/>
      <c r="I277" s="209"/>
      <c r="J277" s="209"/>
      <c r="K277" s="209"/>
      <c r="L277" s="209"/>
      <c r="M277" s="209"/>
      <c r="N277" s="209"/>
      <c r="O277" s="209"/>
      <c r="P277" s="462"/>
      <c r="Q277" s="209"/>
      <c r="R277" s="209"/>
      <c r="S277" s="209"/>
      <c r="T277" s="209"/>
      <c r="U277" s="209"/>
      <c r="V277" s="209"/>
      <c r="W277" s="209"/>
      <c r="X277" s="209"/>
      <c r="Y277" s="209"/>
      <c r="Z277" s="209"/>
      <c r="AA277" s="209"/>
      <c r="AB277" s="209"/>
      <c r="AC277" s="209"/>
      <c r="AD277" s="209"/>
      <c r="AE277" s="209"/>
      <c r="AF277" s="209"/>
      <c r="AG277" s="209"/>
      <c r="AH277" s="209"/>
      <c r="AI277" s="209"/>
      <c r="AJ277" s="209"/>
      <c r="AK277" s="209"/>
      <c r="AL277" s="462"/>
      <c r="AM277" s="462"/>
      <c r="AN277" s="462"/>
      <c r="AO277" s="209"/>
      <c r="AP277" s="209"/>
      <c r="AQ277" s="209"/>
      <c r="AR277" s="209"/>
      <c r="AS277" s="209"/>
      <c r="AT277" s="209"/>
      <c r="AU277" s="209"/>
      <c r="AV277" s="209"/>
      <c r="AW277" s="209"/>
      <c r="AX277" s="209"/>
      <c r="AY277" s="209"/>
      <c r="AZ277" s="209"/>
      <c r="BA277" s="209"/>
      <c r="BB277" s="209"/>
      <c r="BC277" s="209"/>
      <c r="BD277" s="209"/>
      <c r="BE277" s="209"/>
      <c r="BF277" s="209"/>
      <c r="BG277" s="209"/>
      <c r="BH277" s="209"/>
      <c r="BI277" s="209"/>
      <c r="BJ277" s="209"/>
      <c r="BK277" s="209"/>
      <c r="BL277" s="209"/>
    </row>
    <row r="278" spans="1:64" ht="13.5" customHeight="1">
      <c r="A278" s="462"/>
      <c r="B278" s="462"/>
      <c r="C278" s="462"/>
      <c r="D278" s="462"/>
      <c r="E278" s="462"/>
      <c r="F278" s="462"/>
      <c r="G278" s="209"/>
      <c r="H278" s="462"/>
      <c r="I278" s="209"/>
      <c r="J278" s="209"/>
      <c r="K278" s="209"/>
      <c r="L278" s="209"/>
      <c r="M278" s="209"/>
      <c r="N278" s="209"/>
      <c r="O278" s="209"/>
      <c r="P278" s="462"/>
      <c r="Q278" s="209"/>
      <c r="R278" s="209"/>
      <c r="S278" s="209"/>
      <c r="T278" s="209"/>
      <c r="U278" s="209"/>
      <c r="V278" s="209"/>
      <c r="W278" s="209"/>
      <c r="X278" s="209"/>
      <c r="Y278" s="209"/>
      <c r="Z278" s="209"/>
      <c r="AA278" s="209"/>
      <c r="AB278" s="209"/>
      <c r="AC278" s="209"/>
      <c r="AD278" s="209"/>
      <c r="AE278" s="209"/>
      <c r="AF278" s="209"/>
      <c r="AG278" s="209"/>
      <c r="AH278" s="209"/>
      <c r="AI278" s="209"/>
      <c r="AJ278" s="209"/>
      <c r="AK278" s="209"/>
      <c r="AL278" s="462"/>
      <c r="AM278" s="462"/>
      <c r="AN278" s="462"/>
      <c r="AO278" s="209"/>
      <c r="AP278" s="209"/>
      <c r="AQ278" s="209"/>
      <c r="AR278" s="209"/>
      <c r="AS278" s="209"/>
      <c r="AT278" s="209"/>
      <c r="AU278" s="209"/>
      <c r="AV278" s="209"/>
      <c r="AW278" s="209"/>
      <c r="AX278" s="209"/>
      <c r="AY278" s="209"/>
      <c r="AZ278" s="209"/>
      <c r="BA278" s="209"/>
      <c r="BB278" s="209"/>
      <c r="BC278" s="209"/>
      <c r="BD278" s="209"/>
      <c r="BE278" s="209"/>
      <c r="BF278" s="209"/>
      <c r="BG278" s="209"/>
      <c r="BH278" s="209"/>
      <c r="BI278" s="209"/>
      <c r="BJ278" s="209"/>
      <c r="BK278" s="209"/>
      <c r="BL278" s="209"/>
    </row>
    <row r="279" spans="1:64" ht="13.5" customHeight="1">
      <c r="A279" s="462"/>
      <c r="B279" s="462"/>
      <c r="C279" s="462"/>
      <c r="D279" s="462"/>
      <c r="E279" s="462"/>
      <c r="F279" s="462"/>
      <c r="G279" s="209"/>
      <c r="H279" s="462"/>
      <c r="I279" s="209"/>
      <c r="J279" s="209"/>
      <c r="K279" s="209"/>
      <c r="L279" s="209"/>
      <c r="M279" s="209"/>
      <c r="N279" s="209"/>
      <c r="O279" s="209"/>
      <c r="P279" s="462"/>
      <c r="Q279" s="209"/>
      <c r="R279" s="209"/>
      <c r="S279" s="209"/>
      <c r="T279" s="209"/>
      <c r="U279" s="209"/>
      <c r="V279" s="209"/>
      <c r="W279" s="209"/>
      <c r="X279" s="209"/>
      <c r="Y279" s="209"/>
      <c r="Z279" s="209"/>
      <c r="AA279" s="209"/>
      <c r="AB279" s="209"/>
      <c r="AC279" s="209"/>
      <c r="AD279" s="209"/>
      <c r="AE279" s="209"/>
      <c r="AF279" s="209"/>
      <c r="AG279" s="209"/>
      <c r="AH279" s="209"/>
      <c r="AI279" s="209"/>
      <c r="AJ279" s="209"/>
      <c r="AK279" s="209"/>
      <c r="AL279" s="462"/>
      <c r="AM279" s="462"/>
      <c r="AN279" s="462"/>
      <c r="AO279" s="209"/>
      <c r="AP279" s="209"/>
      <c r="AQ279" s="209"/>
      <c r="AR279" s="209"/>
      <c r="AS279" s="209"/>
      <c r="AT279" s="209"/>
      <c r="AU279" s="209"/>
      <c r="AV279" s="209"/>
      <c r="AW279" s="209"/>
      <c r="AX279" s="209"/>
      <c r="AY279" s="209"/>
      <c r="AZ279" s="209"/>
      <c r="BA279" s="209"/>
      <c r="BB279" s="209"/>
      <c r="BC279" s="209"/>
      <c r="BD279" s="209"/>
      <c r="BE279" s="209"/>
      <c r="BF279" s="209"/>
      <c r="BG279" s="209"/>
      <c r="BH279" s="209"/>
      <c r="BI279" s="209"/>
      <c r="BJ279" s="209"/>
      <c r="BK279" s="209"/>
      <c r="BL279" s="209"/>
    </row>
    <row r="280" spans="1:64" ht="13.5" customHeight="1">
      <c r="A280" s="462"/>
      <c r="B280" s="462"/>
      <c r="C280" s="462"/>
      <c r="D280" s="462"/>
      <c r="E280" s="462"/>
      <c r="F280" s="462"/>
      <c r="G280" s="209"/>
      <c r="H280" s="462"/>
      <c r="I280" s="209"/>
      <c r="J280" s="209"/>
      <c r="K280" s="209"/>
      <c r="L280" s="209"/>
      <c r="M280" s="209"/>
      <c r="N280" s="209"/>
      <c r="O280" s="209"/>
      <c r="P280" s="462"/>
      <c r="Q280" s="209"/>
      <c r="R280" s="209"/>
      <c r="S280" s="209"/>
      <c r="T280" s="209"/>
      <c r="U280" s="209"/>
      <c r="V280" s="209"/>
      <c r="W280" s="209"/>
      <c r="X280" s="209"/>
      <c r="Y280" s="209"/>
      <c r="Z280" s="209"/>
      <c r="AA280" s="209"/>
      <c r="AB280" s="209"/>
      <c r="AC280" s="209"/>
      <c r="AD280" s="209"/>
      <c r="AE280" s="209"/>
      <c r="AF280" s="209"/>
      <c r="AG280" s="209"/>
      <c r="AH280" s="209"/>
      <c r="AI280" s="209"/>
      <c r="AJ280" s="209"/>
      <c r="AK280" s="209"/>
      <c r="AL280" s="462"/>
      <c r="AM280" s="462"/>
      <c r="AN280" s="462"/>
      <c r="AO280" s="209"/>
      <c r="AP280" s="209"/>
      <c r="AQ280" s="209"/>
      <c r="AR280" s="209"/>
      <c r="AS280" s="209"/>
      <c r="AT280" s="209"/>
      <c r="AU280" s="209"/>
      <c r="AV280" s="209"/>
      <c r="AW280" s="209"/>
      <c r="AX280" s="209"/>
      <c r="AY280" s="209"/>
      <c r="AZ280" s="209"/>
      <c r="BA280" s="209"/>
      <c r="BB280" s="209"/>
      <c r="BC280" s="209"/>
      <c r="BD280" s="209"/>
      <c r="BE280" s="209"/>
      <c r="BF280" s="209"/>
      <c r="BG280" s="209"/>
      <c r="BH280" s="209"/>
      <c r="BI280" s="209"/>
      <c r="BJ280" s="209"/>
      <c r="BK280" s="209"/>
      <c r="BL280" s="209"/>
    </row>
    <row r="281" spans="1:64" ht="13.5" customHeight="1">
      <c r="A281" s="462"/>
      <c r="B281" s="462"/>
      <c r="C281" s="462"/>
      <c r="D281" s="462"/>
      <c r="E281" s="462"/>
      <c r="F281" s="462"/>
      <c r="G281" s="209"/>
      <c r="H281" s="462"/>
      <c r="I281" s="209"/>
      <c r="J281" s="209"/>
      <c r="K281" s="209"/>
      <c r="L281" s="209"/>
      <c r="M281" s="209"/>
      <c r="N281" s="209"/>
      <c r="O281" s="209"/>
      <c r="P281" s="462"/>
      <c r="Q281" s="209"/>
      <c r="R281" s="209"/>
      <c r="S281" s="209"/>
      <c r="T281" s="209"/>
      <c r="U281" s="209"/>
      <c r="V281" s="209"/>
      <c r="W281" s="209"/>
      <c r="X281" s="209"/>
      <c r="Y281" s="209"/>
      <c r="Z281" s="209"/>
      <c r="AA281" s="209"/>
      <c r="AB281" s="209"/>
      <c r="AC281" s="209"/>
      <c r="AD281" s="209"/>
      <c r="AE281" s="209"/>
      <c r="AF281" s="209"/>
      <c r="AG281" s="209"/>
      <c r="AH281" s="209"/>
      <c r="AI281" s="209"/>
      <c r="AJ281" s="209"/>
      <c r="AK281" s="209"/>
      <c r="AL281" s="462"/>
      <c r="AM281" s="462"/>
      <c r="AN281" s="462"/>
      <c r="AO281" s="209"/>
      <c r="AP281" s="209"/>
      <c r="AQ281" s="209"/>
      <c r="AR281" s="209"/>
      <c r="AS281" s="209"/>
      <c r="AT281" s="209"/>
      <c r="AU281" s="209"/>
      <c r="AV281" s="209"/>
      <c r="AW281" s="209"/>
      <c r="AX281" s="209"/>
      <c r="AY281" s="209"/>
      <c r="AZ281" s="209"/>
      <c r="BA281" s="209"/>
      <c r="BB281" s="209"/>
      <c r="BC281" s="209"/>
      <c r="BD281" s="209"/>
      <c r="BE281" s="209"/>
      <c r="BF281" s="209"/>
      <c r="BG281" s="209"/>
      <c r="BH281" s="209"/>
      <c r="BI281" s="209"/>
      <c r="BJ281" s="209"/>
      <c r="BK281" s="209"/>
      <c r="BL281" s="209"/>
    </row>
    <row r="282" spans="1:64" ht="13.5" customHeight="1">
      <c r="A282" s="462"/>
      <c r="B282" s="462"/>
      <c r="C282" s="462"/>
      <c r="D282" s="462"/>
      <c r="E282" s="462"/>
      <c r="F282" s="462"/>
      <c r="G282" s="209"/>
      <c r="H282" s="462"/>
      <c r="I282" s="209"/>
      <c r="J282" s="209"/>
      <c r="K282" s="209"/>
      <c r="L282" s="209"/>
      <c r="M282" s="209"/>
      <c r="N282" s="209"/>
      <c r="O282" s="209"/>
      <c r="P282" s="462"/>
      <c r="Q282" s="209"/>
      <c r="R282" s="209"/>
      <c r="S282" s="209"/>
      <c r="T282" s="209"/>
      <c r="U282" s="209"/>
      <c r="V282" s="209"/>
      <c r="W282" s="209"/>
      <c r="X282" s="209"/>
      <c r="Y282" s="209"/>
      <c r="Z282" s="209"/>
      <c r="AA282" s="209"/>
      <c r="AB282" s="209"/>
      <c r="AC282" s="209"/>
      <c r="AD282" s="209"/>
      <c r="AE282" s="209"/>
      <c r="AF282" s="209"/>
      <c r="AG282" s="209"/>
      <c r="AH282" s="209"/>
      <c r="AI282" s="209"/>
      <c r="AJ282" s="209"/>
      <c r="AK282" s="209"/>
      <c r="AL282" s="462"/>
      <c r="AM282" s="462"/>
      <c r="AN282" s="462"/>
      <c r="AO282" s="209"/>
      <c r="AP282" s="209"/>
      <c r="AQ282" s="209"/>
      <c r="AR282" s="209"/>
      <c r="AS282" s="209"/>
      <c r="AT282" s="209"/>
      <c r="AU282" s="209"/>
      <c r="AV282" s="209"/>
      <c r="AW282" s="209"/>
      <c r="AX282" s="209"/>
      <c r="AY282" s="209"/>
      <c r="AZ282" s="209"/>
      <c r="BA282" s="209"/>
      <c r="BB282" s="209"/>
      <c r="BC282" s="209"/>
      <c r="BD282" s="209"/>
      <c r="BE282" s="209"/>
      <c r="BF282" s="209"/>
      <c r="BG282" s="209"/>
      <c r="BH282" s="209"/>
      <c r="BI282" s="209"/>
      <c r="BJ282" s="209"/>
      <c r="BK282" s="209"/>
      <c r="BL282" s="209"/>
    </row>
    <row r="283" spans="1:64" ht="13.5" customHeight="1">
      <c r="A283" s="462"/>
      <c r="B283" s="462"/>
      <c r="C283" s="462"/>
      <c r="D283" s="462"/>
      <c r="E283" s="462"/>
      <c r="F283" s="462"/>
      <c r="G283" s="209"/>
      <c r="H283" s="462"/>
      <c r="I283" s="209"/>
      <c r="J283" s="209"/>
      <c r="K283" s="209"/>
      <c r="L283" s="209"/>
      <c r="M283" s="209"/>
      <c r="N283" s="209"/>
      <c r="O283" s="209"/>
      <c r="P283" s="462"/>
      <c r="Q283" s="209"/>
      <c r="R283" s="209"/>
      <c r="S283" s="209"/>
      <c r="T283" s="209"/>
      <c r="U283" s="209"/>
      <c r="V283" s="209"/>
      <c r="W283" s="209"/>
      <c r="X283" s="209"/>
      <c r="Y283" s="209"/>
      <c r="Z283" s="209"/>
      <c r="AA283" s="209"/>
      <c r="AB283" s="209"/>
      <c r="AC283" s="209"/>
      <c r="AD283" s="209"/>
      <c r="AE283" s="209"/>
      <c r="AF283" s="209"/>
      <c r="AG283" s="209"/>
      <c r="AH283" s="209"/>
      <c r="AI283" s="209"/>
      <c r="AJ283" s="209"/>
      <c r="AK283" s="209"/>
      <c r="AL283" s="462"/>
      <c r="AM283" s="462"/>
      <c r="AN283" s="462"/>
      <c r="AO283" s="209"/>
      <c r="AP283" s="209"/>
      <c r="AQ283" s="209"/>
      <c r="AR283" s="209"/>
      <c r="AS283" s="209"/>
      <c r="AT283" s="209"/>
      <c r="AU283" s="209"/>
      <c r="AV283" s="209"/>
      <c r="AW283" s="209"/>
      <c r="AX283" s="209"/>
      <c r="AY283" s="209"/>
      <c r="AZ283" s="209"/>
      <c r="BA283" s="209"/>
      <c r="BB283" s="209"/>
      <c r="BC283" s="209"/>
      <c r="BD283" s="209"/>
      <c r="BE283" s="209"/>
      <c r="BF283" s="209"/>
      <c r="BG283" s="209"/>
      <c r="BH283" s="209"/>
      <c r="BI283" s="209"/>
      <c r="BJ283" s="209"/>
      <c r="BK283" s="209"/>
      <c r="BL283" s="209"/>
    </row>
    <row r="284" spans="1:64" ht="13.5" customHeight="1">
      <c r="A284" s="462"/>
      <c r="B284" s="462"/>
      <c r="C284" s="462"/>
      <c r="D284" s="462"/>
      <c r="E284" s="462"/>
      <c r="F284" s="462"/>
      <c r="G284" s="209"/>
      <c r="H284" s="462"/>
      <c r="I284" s="209"/>
      <c r="J284" s="209"/>
      <c r="K284" s="209"/>
      <c r="L284" s="209"/>
      <c r="M284" s="209"/>
      <c r="N284" s="209"/>
      <c r="O284" s="209"/>
      <c r="P284" s="462"/>
      <c r="Q284" s="209"/>
      <c r="R284" s="209"/>
      <c r="S284" s="209"/>
      <c r="T284" s="209"/>
      <c r="U284" s="209"/>
      <c r="V284" s="209"/>
      <c r="W284" s="209"/>
      <c r="X284" s="209"/>
      <c r="Y284" s="209"/>
      <c r="Z284" s="209"/>
      <c r="AA284" s="209"/>
      <c r="AB284" s="209"/>
      <c r="AC284" s="209"/>
      <c r="AD284" s="209"/>
      <c r="AE284" s="209"/>
      <c r="AF284" s="209"/>
      <c r="AG284" s="209"/>
      <c r="AH284" s="209"/>
      <c r="AI284" s="209"/>
      <c r="AJ284" s="209"/>
      <c r="AK284" s="209"/>
      <c r="AL284" s="462"/>
      <c r="AM284" s="462"/>
      <c r="AN284" s="462"/>
      <c r="AO284" s="209"/>
      <c r="AP284" s="209"/>
      <c r="AQ284" s="209"/>
      <c r="AR284" s="209"/>
      <c r="AS284" s="209"/>
      <c r="AT284" s="209"/>
      <c r="AU284" s="209"/>
      <c r="AV284" s="209"/>
      <c r="AW284" s="209"/>
      <c r="AX284" s="209"/>
      <c r="AY284" s="209"/>
      <c r="AZ284" s="209"/>
      <c r="BA284" s="209"/>
      <c r="BB284" s="209"/>
      <c r="BC284" s="209"/>
      <c r="BD284" s="209"/>
      <c r="BE284" s="209"/>
      <c r="BF284" s="209"/>
      <c r="BG284" s="209"/>
      <c r="BH284" s="209"/>
      <c r="BI284" s="209"/>
      <c r="BJ284" s="209"/>
      <c r="BK284" s="209"/>
      <c r="BL284" s="209"/>
    </row>
    <row r="285" spans="1:64" ht="13.5" customHeight="1">
      <c r="A285" s="462"/>
      <c r="B285" s="462"/>
      <c r="C285" s="462"/>
      <c r="D285" s="462"/>
      <c r="E285" s="462"/>
      <c r="F285" s="462"/>
      <c r="G285" s="209"/>
      <c r="H285" s="462"/>
      <c r="I285" s="209"/>
      <c r="J285" s="209"/>
      <c r="K285" s="209"/>
      <c r="L285" s="209"/>
      <c r="M285" s="209"/>
      <c r="N285" s="209"/>
      <c r="O285" s="209"/>
      <c r="P285" s="462"/>
      <c r="Q285" s="209"/>
      <c r="R285" s="209"/>
      <c r="S285" s="209"/>
      <c r="T285" s="209"/>
      <c r="U285" s="209"/>
      <c r="V285" s="209"/>
      <c r="W285" s="209"/>
      <c r="X285" s="209"/>
      <c r="Y285" s="209"/>
      <c r="Z285" s="209"/>
      <c r="AA285" s="209"/>
      <c r="AB285" s="209"/>
      <c r="AC285" s="209"/>
      <c r="AD285" s="209"/>
      <c r="AE285" s="209"/>
      <c r="AF285" s="209"/>
      <c r="AG285" s="209"/>
      <c r="AH285" s="209"/>
      <c r="AI285" s="209"/>
      <c r="AJ285" s="209"/>
      <c r="AK285" s="209"/>
      <c r="AL285" s="462"/>
      <c r="AM285" s="462"/>
      <c r="AN285" s="462"/>
      <c r="AO285" s="209"/>
      <c r="AP285" s="209"/>
      <c r="AQ285" s="209"/>
      <c r="AR285" s="209"/>
      <c r="AS285" s="209"/>
      <c r="AT285" s="209"/>
      <c r="AU285" s="209"/>
      <c r="AV285" s="209"/>
      <c r="AW285" s="209"/>
      <c r="AX285" s="209"/>
      <c r="AY285" s="209"/>
      <c r="AZ285" s="209"/>
      <c r="BA285" s="209"/>
      <c r="BB285" s="209"/>
      <c r="BC285" s="209"/>
      <c r="BD285" s="209"/>
      <c r="BE285" s="209"/>
      <c r="BF285" s="209"/>
      <c r="BG285" s="209"/>
      <c r="BH285" s="209"/>
      <c r="BI285" s="209"/>
      <c r="BJ285" s="209"/>
      <c r="BK285" s="209"/>
      <c r="BL285" s="209"/>
    </row>
    <row r="286" spans="1:64" ht="13.5" customHeight="1">
      <c r="A286" s="462"/>
      <c r="B286" s="462"/>
      <c r="C286" s="462"/>
      <c r="D286" s="462"/>
      <c r="E286" s="462"/>
      <c r="F286" s="462"/>
      <c r="G286" s="209"/>
      <c r="H286" s="462"/>
      <c r="I286" s="209"/>
      <c r="J286" s="209"/>
      <c r="K286" s="209"/>
      <c r="L286" s="209"/>
      <c r="M286" s="209"/>
      <c r="N286" s="209"/>
      <c r="O286" s="209"/>
      <c r="P286" s="462"/>
      <c r="Q286" s="209"/>
      <c r="R286" s="209"/>
      <c r="S286" s="209"/>
      <c r="T286" s="209"/>
      <c r="U286" s="209"/>
      <c r="V286" s="209"/>
      <c r="W286" s="209"/>
      <c r="X286" s="209"/>
      <c r="Y286" s="209"/>
      <c r="Z286" s="209"/>
      <c r="AA286" s="209"/>
      <c r="AB286" s="209"/>
      <c r="AC286" s="209"/>
      <c r="AD286" s="209"/>
      <c r="AE286" s="209"/>
      <c r="AF286" s="209"/>
      <c r="AG286" s="209"/>
      <c r="AH286" s="209"/>
      <c r="AI286" s="209"/>
      <c r="AJ286" s="209"/>
      <c r="AK286" s="209"/>
      <c r="AL286" s="462"/>
      <c r="AM286" s="462"/>
      <c r="AN286" s="462"/>
      <c r="AO286" s="209"/>
      <c r="AP286" s="209"/>
      <c r="AQ286" s="209"/>
      <c r="AR286" s="209"/>
      <c r="AS286" s="209"/>
      <c r="AT286" s="209"/>
      <c r="AU286" s="209"/>
      <c r="AV286" s="209"/>
      <c r="AW286" s="209"/>
      <c r="AX286" s="209"/>
      <c r="AY286" s="209"/>
      <c r="AZ286" s="209"/>
      <c r="BA286" s="209"/>
      <c r="BB286" s="209"/>
      <c r="BC286" s="209"/>
      <c r="BD286" s="209"/>
      <c r="BE286" s="209"/>
      <c r="BF286" s="209"/>
      <c r="BG286" s="209"/>
      <c r="BH286" s="209"/>
      <c r="BI286" s="209"/>
      <c r="BJ286" s="209"/>
      <c r="BK286" s="209"/>
      <c r="BL286" s="209"/>
    </row>
    <row r="287" spans="1:64" ht="13.5" customHeight="1">
      <c r="A287" s="462"/>
      <c r="B287" s="462"/>
      <c r="C287" s="462"/>
      <c r="D287" s="462"/>
      <c r="E287" s="462"/>
      <c r="F287" s="462"/>
      <c r="G287" s="209"/>
      <c r="H287" s="462"/>
      <c r="I287" s="209"/>
      <c r="J287" s="209"/>
      <c r="K287" s="209"/>
      <c r="L287" s="209"/>
      <c r="M287" s="209"/>
      <c r="N287" s="209"/>
      <c r="O287" s="209"/>
      <c r="P287" s="462"/>
      <c r="Q287" s="209"/>
      <c r="R287" s="209"/>
      <c r="S287" s="209"/>
      <c r="T287" s="209"/>
      <c r="U287" s="209"/>
      <c r="V287" s="209"/>
      <c r="W287" s="209"/>
      <c r="X287" s="209"/>
      <c r="Y287" s="209"/>
      <c r="Z287" s="209"/>
      <c r="AA287" s="209"/>
      <c r="AB287" s="209"/>
      <c r="AC287" s="209"/>
      <c r="AD287" s="209"/>
      <c r="AE287" s="209"/>
      <c r="AF287" s="209"/>
      <c r="AG287" s="209"/>
      <c r="AH287" s="209"/>
      <c r="AI287" s="209"/>
      <c r="AJ287" s="209"/>
      <c r="AK287" s="209"/>
      <c r="AL287" s="462"/>
      <c r="AM287" s="462"/>
      <c r="AN287" s="462"/>
      <c r="AO287" s="209"/>
      <c r="AP287" s="209"/>
      <c r="AQ287" s="209"/>
      <c r="AR287" s="209"/>
      <c r="AS287" s="209"/>
      <c r="AT287" s="209"/>
      <c r="AU287" s="209"/>
      <c r="AV287" s="209"/>
      <c r="AW287" s="209"/>
      <c r="AX287" s="209"/>
      <c r="AY287" s="209"/>
      <c r="AZ287" s="209"/>
      <c r="BA287" s="209"/>
      <c r="BB287" s="209"/>
      <c r="BC287" s="209"/>
      <c r="BD287" s="209"/>
      <c r="BE287" s="209"/>
      <c r="BF287" s="209"/>
      <c r="BG287" s="209"/>
      <c r="BH287" s="209"/>
      <c r="BI287" s="209"/>
      <c r="BJ287" s="209"/>
      <c r="BK287" s="209"/>
      <c r="BL287" s="209"/>
    </row>
    <row r="288" spans="1:64" ht="13.5" customHeight="1">
      <c r="A288" s="462"/>
      <c r="B288" s="462"/>
      <c r="C288" s="462"/>
      <c r="D288" s="462"/>
      <c r="E288" s="462"/>
      <c r="F288" s="462"/>
      <c r="G288" s="209"/>
      <c r="H288" s="462"/>
      <c r="I288" s="209"/>
      <c r="J288" s="209"/>
      <c r="K288" s="209"/>
      <c r="L288" s="209"/>
      <c r="M288" s="209"/>
      <c r="N288" s="209"/>
      <c r="O288" s="209"/>
      <c r="P288" s="462"/>
      <c r="Q288" s="209"/>
      <c r="R288" s="209"/>
      <c r="S288" s="209"/>
      <c r="T288" s="209"/>
      <c r="U288" s="209"/>
      <c r="V288" s="209"/>
      <c r="W288" s="209"/>
      <c r="X288" s="209"/>
      <c r="Y288" s="209"/>
      <c r="Z288" s="209"/>
      <c r="AA288" s="209"/>
      <c r="AB288" s="209"/>
      <c r="AC288" s="209"/>
      <c r="AD288" s="209"/>
      <c r="AE288" s="209"/>
      <c r="AF288" s="209"/>
      <c r="AG288" s="209"/>
      <c r="AH288" s="209"/>
      <c r="AI288" s="209"/>
      <c r="AJ288" s="209"/>
      <c r="AK288" s="209"/>
      <c r="AL288" s="462"/>
      <c r="AM288" s="462"/>
      <c r="AN288" s="462"/>
      <c r="AO288" s="209"/>
      <c r="AP288" s="209"/>
      <c r="AQ288" s="209"/>
      <c r="AR288" s="209"/>
      <c r="AS288" s="209"/>
      <c r="AT288" s="209"/>
      <c r="AU288" s="209"/>
      <c r="AV288" s="209"/>
      <c r="AW288" s="209"/>
      <c r="AX288" s="209"/>
      <c r="AY288" s="209"/>
      <c r="AZ288" s="209"/>
      <c r="BA288" s="209"/>
      <c r="BB288" s="209"/>
      <c r="BC288" s="209"/>
      <c r="BD288" s="209"/>
      <c r="BE288" s="209"/>
      <c r="BF288" s="209"/>
      <c r="BG288" s="209"/>
      <c r="BH288" s="209"/>
      <c r="BI288" s="209"/>
      <c r="BJ288" s="209"/>
      <c r="BK288" s="209"/>
      <c r="BL288" s="209"/>
    </row>
    <row r="289" spans="1:64" ht="13.5" customHeight="1">
      <c r="A289" s="462"/>
      <c r="B289" s="462"/>
      <c r="C289" s="462"/>
      <c r="D289" s="462"/>
      <c r="E289" s="462"/>
      <c r="F289" s="462"/>
      <c r="G289" s="209"/>
      <c r="H289" s="462"/>
      <c r="I289" s="209"/>
      <c r="J289" s="209"/>
      <c r="K289" s="209"/>
      <c r="L289" s="209"/>
      <c r="M289" s="209"/>
      <c r="N289" s="209"/>
      <c r="O289" s="209"/>
      <c r="P289" s="462"/>
      <c r="Q289" s="209"/>
      <c r="R289" s="209"/>
      <c r="S289" s="209"/>
      <c r="T289" s="209"/>
      <c r="U289" s="209"/>
      <c r="V289" s="209"/>
      <c r="W289" s="209"/>
      <c r="X289" s="209"/>
      <c r="Y289" s="209"/>
      <c r="Z289" s="209"/>
      <c r="AA289" s="209"/>
      <c r="AB289" s="209"/>
      <c r="AC289" s="209"/>
      <c r="AD289" s="209"/>
      <c r="AE289" s="209"/>
      <c r="AF289" s="209"/>
      <c r="AG289" s="209"/>
      <c r="AH289" s="209"/>
      <c r="AI289" s="209"/>
      <c r="AJ289" s="209"/>
      <c r="AK289" s="209"/>
      <c r="AL289" s="462"/>
      <c r="AM289" s="462"/>
      <c r="AN289" s="462"/>
      <c r="AO289" s="209"/>
      <c r="AP289" s="209"/>
      <c r="AQ289" s="209"/>
      <c r="AR289" s="209"/>
      <c r="AS289" s="209"/>
      <c r="AT289" s="209"/>
      <c r="AU289" s="209"/>
      <c r="AV289" s="209"/>
      <c r="AW289" s="209"/>
      <c r="AX289" s="209"/>
      <c r="AY289" s="209"/>
      <c r="AZ289" s="209"/>
      <c r="BA289" s="209"/>
      <c r="BB289" s="209"/>
      <c r="BC289" s="209"/>
      <c r="BD289" s="209"/>
      <c r="BE289" s="209"/>
      <c r="BF289" s="209"/>
      <c r="BG289" s="209"/>
      <c r="BH289" s="209"/>
      <c r="BI289" s="209"/>
      <c r="BJ289" s="209"/>
      <c r="BK289" s="209"/>
      <c r="BL289" s="209"/>
    </row>
    <row r="290" spans="1:64" ht="13.5" customHeight="1">
      <c r="A290" s="462"/>
      <c r="B290" s="462"/>
      <c r="C290" s="462"/>
      <c r="D290" s="462"/>
      <c r="E290" s="462"/>
      <c r="F290" s="462"/>
      <c r="G290" s="209"/>
      <c r="H290" s="462"/>
      <c r="I290" s="209"/>
      <c r="J290" s="209"/>
      <c r="K290" s="209"/>
      <c r="L290" s="209"/>
      <c r="M290" s="209"/>
      <c r="N290" s="209"/>
      <c r="O290" s="209"/>
      <c r="P290" s="462"/>
      <c r="Q290" s="209"/>
      <c r="R290" s="209"/>
      <c r="S290" s="209"/>
      <c r="T290" s="209"/>
      <c r="U290" s="209"/>
      <c r="V290" s="209"/>
      <c r="W290" s="209"/>
      <c r="X290" s="209"/>
      <c r="Y290" s="209"/>
      <c r="Z290" s="209"/>
      <c r="AA290" s="209"/>
      <c r="AB290" s="209"/>
      <c r="AC290" s="209"/>
      <c r="AD290" s="209"/>
      <c r="AE290" s="209"/>
      <c r="AF290" s="209"/>
      <c r="AG290" s="209"/>
      <c r="AH290" s="209"/>
      <c r="AI290" s="209"/>
      <c r="AJ290" s="209"/>
      <c r="AK290" s="209"/>
      <c r="AL290" s="462"/>
      <c r="AM290" s="462"/>
      <c r="AN290" s="462"/>
      <c r="AO290" s="209"/>
      <c r="AP290" s="209"/>
      <c r="AQ290" s="209"/>
      <c r="AR290" s="209"/>
      <c r="AS290" s="209"/>
      <c r="AT290" s="209"/>
      <c r="AU290" s="209"/>
      <c r="AV290" s="209"/>
      <c r="AW290" s="209"/>
      <c r="AX290" s="209"/>
      <c r="AY290" s="209"/>
      <c r="AZ290" s="209"/>
      <c r="BA290" s="209"/>
      <c r="BB290" s="209"/>
      <c r="BC290" s="209"/>
      <c r="BD290" s="209"/>
      <c r="BE290" s="209"/>
      <c r="BF290" s="209"/>
      <c r="BG290" s="209"/>
      <c r="BH290" s="209"/>
      <c r="BI290" s="209"/>
      <c r="BJ290" s="209"/>
      <c r="BK290" s="209"/>
      <c r="BL290" s="209"/>
    </row>
    <row r="291" spans="1:64" ht="13.5" customHeight="1">
      <c r="A291" s="462"/>
      <c r="B291" s="462"/>
      <c r="C291" s="462"/>
      <c r="D291" s="462"/>
      <c r="E291" s="462"/>
      <c r="F291" s="462"/>
      <c r="G291" s="209"/>
      <c r="H291" s="462"/>
      <c r="I291" s="209"/>
      <c r="J291" s="209"/>
      <c r="K291" s="209"/>
      <c r="L291" s="209"/>
      <c r="M291" s="209"/>
      <c r="N291" s="209"/>
      <c r="O291" s="209"/>
      <c r="P291" s="462"/>
      <c r="Q291" s="209"/>
      <c r="R291" s="209"/>
      <c r="S291" s="209"/>
      <c r="T291" s="209"/>
      <c r="U291" s="209"/>
      <c r="V291" s="209"/>
      <c r="W291" s="209"/>
      <c r="X291" s="209"/>
      <c r="Y291" s="209"/>
      <c r="Z291" s="209"/>
      <c r="AA291" s="209"/>
      <c r="AB291" s="209"/>
      <c r="AC291" s="209"/>
      <c r="AD291" s="209"/>
      <c r="AE291" s="209"/>
      <c r="AF291" s="209"/>
      <c r="AG291" s="209"/>
      <c r="AH291" s="209"/>
      <c r="AI291" s="209"/>
      <c r="AJ291" s="209"/>
      <c r="AK291" s="209"/>
      <c r="AL291" s="462"/>
      <c r="AM291" s="462"/>
      <c r="AN291" s="462"/>
      <c r="AO291" s="209"/>
      <c r="AP291" s="209"/>
      <c r="AQ291" s="209"/>
      <c r="AR291" s="209"/>
      <c r="AS291" s="209"/>
      <c r="AT291" s="209"/>
      <c r="AU291" s="209"/>
      <c r="AV291" s="209"/>
      <c r="AW291" s="209"/>
      <c r="AX291" s="209"/>
      <c r="AY291" s="209"/>
      <c r="AZ291" s="209"/>
      <c r="BA291" s="209"/>
      <c r="BB291" s="209"/>
      <c r="BC291" s="209"/>
      <c r="BD291" s="209"/>
      <c r="BE291" s="209"/>
      <c r="BF291" s="209"/>
      <c r="BG291" s="209"/>
      <c r="BH291" s="209"/>
      <c r="BI291" s="209"/>
      <c r="BJ291" s="209"/>
      <c r="BK291" s="209"/>
      <c r="BL291" s="209"/>
    </row>
    <row r="292" spans="1:64" ht="13.5" customHeight="1">
      <c r="A292" s="462"/>
      <c r="B292" s="462"/>
      <c r="C292" s="462"/>
      <c r="D292" s="462"/>
      <c r="E292" s="462"/>
      <c r="F292" s="462"/>
      <c r="G292" s="209"/>
      <c r="H292" s="462"/>
      <c r="I292" s="209"/>
      <c r="J292" s="209"/>
      <c r="K292" s="209"/>
      <c r="L292" s="209"/>
      <c r="M292" s="209"/>
      <c r="N292" s="209"/>
      <c r="O292" s="209"/>
      <c r="P292" s="462"/>
      <c r="Q292" s="209"/>
      <c r="R292" s="209"/>
      <c r="S292" s="209"/>
      <c r="T292" s="209"/>
      <c r="U292" s="209"/>
      <c r="V292" s="209"/>
      <c r="W292" s="209"/>
      <c r="X292" s="209"/>
      <c r="Y292" s="209"/>
      <c r="Z292" s="209"/>
      <c r="AA292" s="209"/>
      <c r="AB292" s="209"/>
      <c r="AC292" s="209"/>
      <c r="AD292" s="209"/>
      <c r="AE292" s="209"/>
      <c r="AF292" s="209"/>
      <c r="AG292" s="209"/>
      <c r="AH292" s="209"/>
      <c r="AI292" s="209"/>
      <c r="AJ292" s="209"/>
      <c r="AK292" s="209"/>
      <c r="AL292" s="462"/>
      <c r="AM292" s="462"/>
      <c r="AN292" s="462"/>
      <c r="AO292" s="209"/>
      <c r="AP292" s="209"/>
      <c r="AQ292" s="209"/>
      <c r="AR292" s="209"/>
      <c r="AS292" s="209"/>
      <c r="AT292" s="209"/>
      <c r="AU292" s="209"/>
      <c r="AV292" s="209"/>
      <c r="AW292" s="209"/>
      <c r="AX292" s="209"/>
      <c r="AY292" s="209"/>
      <c r="AZ292" s="209"/>
      <c r="BA292" s="209"/>
      <c r="BB292" s="209"/>
      <c r="BC292" s="209"/>
      <c r="BD292" s="209"/>
      <c r="BE292" s="209"/>
      <c r="BF292" s="209"/>
      <c r="BG292" s="209"/>
      <c r="BH292" s="209"/>
      <c r="BI292" s="209"/>
      <c r="BJ292" s="209"/>
      <c r="BK292" s="209"/>
      <c r="BL292" s="209"/>
    </row>
    <row r="293" spans="1:64" ht="13.5" customHeight="1">
      <c r="A293" s="462"/>
      <c r="B293" s="462"/>
      <c r="C293" s="462"/>
      <c r="D293" s="462"/>
      <c r="E293" s="462"/>
      <c r="F293" s="462"/>
      <c r="G293" s="209"/>
      <c r="H293" s="462"/>
      <c r="I293" s="209"/>
      <c r="J293" s="209"/>
      <c r="K293" s="209"/>
      <c r="L293" s="209"/>
      <c r="M293" s="209"/>
      <c r="N293" s="209"/>
      <c r="O293" s="209"/>
      <c r="P293" s="462"/>
      <c r="Q293" s="209"/>
      <c r="R293" s="209"/>
      <c r="S293" s="209"/>
      <c r="T293" s="209"/>
      <c r="U293" s="209"/>
      <c r="V293" s="209"/>
      <c r="W293" s="209"/>
      <c r="X293" s="209"/>
      <c r="Y293" s="209"/>
      <c r="Z293" s="209"/>
      <c r="AA293" s="209"/>
      <c r="AB293" s="209"/>
      <c r="AC293" s="209"/>
      <c r="AD293" s="209"/>
      <c r="AE293" s="209"/>
      <c r="AF293" s="209"/>
      <c r="AG293" s="209"/>
      <c r="AH293" s="209"/>
      <c r="AI293" s="209"/>
      <c r="AJ293" s="209"/>
      <c r="AK293" s="209"/>
      <c r="AL293" s="462"/>
      <c r="AM293" s="462"/>
      <c r="AN293" s="462"/>
      <c r="AO293" s="209"/>
      <c r="AP293" s="209"/>
      <c r="AQ293" s="209"/>
      <c r="AR293" s="209"/>
      <c r="AS293" s="209"/>
      <c r="AT293" s="209"/>
      <c r="AU293" s="209"/>
      <c r="AV293" s="209"/>
      <c r="AW293" s="209"/>
      <c r="AX293" s="209"/>
      <c r="AY293" s="209"/>
      <c r="AZ293" s="209"/>
      <c r="BA293" s="209"/>
      <c r="BB293" s="209"/>
      <c r="BC293" s="209"/>
      <c r="BD293" s="209"/>
      <c r="BE293" s="209"/>
      <c r="BF293" s="209"/>
      <c r="BG293" s="209"/>
      <c r="BH293" s="209"/>
      <c r="BI293" s="209"/>
      <c r="BJ293" s="209"/>
      <c r="BK293" s="209"/>
      <c r="BL293" s="209"/>
    </row>
    <row r="294" spans="1:64" ht="13.5" customHeight="1">
      <c r="A294" s="462"/>
      <c r="B294" s="462"/>
      <c r="C294" s="462"/>
      <c r="D294" s="462"/>
      <c r="E294" s="462"/>
      <c r="F294" s="462"/>
      <c r="G294" s="209"/>
      <c r="H294" s="462"/>
      <c r="I294" s="209"/>
      <c r="J294" s="209"/>
      <c r="K294" s="209"/>
      <c r="L294" s="209"/>
      <c r="M294" s="209"/>
      <c r="N294" s="209"/>
      <c r="O294" s="209"/>
      <c r="P294" s="462"/>
      <c r="Q294" s="209"/>
      <c r="R294" s="209"/>
      <c r="S294" s="209"/>
      <c r="T294" s="209"/>
      <c r="U294" s="209"/>
      <c r="V294" s="209"/>
      <c r="W294" s="209"/>
      <c r="X294" s="209"/>
      <c r="Y294" s="209"/>
      <c r="Z294" s="209"/>
      <c r="AA294" s="209"/>
      <c r="AB294" s="209"/>
      <c r="AC294" s="209"/>
      <c r="AD294" s="209"/>
      <c r="AE294" s="209"/>
      <c r="AF294" s="209"/>
      <c r="AG294" s="209"/>
      <c r="AH294" s="209"/>
      <c r="AI294" s="209"/>
      <c r="AJ294" s="209"/>
      <c r="AK294" s="209"/>
      <c r="AL294" s="462"/>
      <c r="AM294" s="462"/>
      <c r="AN294" s="462"/>
      <c r="AO294" s="209"/>
      <c r="AP294" s="209"/>
      <c r="AQ294" s="209"/>
      <c r="AR294" s="209"/>
      <c r="AS294" s="209"/>
      <c r="AT294" s="209"/>
      <c r="AU294" s="209"/>
      <c r="AV294" s="209"/>
      <c r="AW294" s="209"/>
      <c r="AX294" s="209"/>
      <c r="AY294" s="209"/>
      <c r="AZ294" s="209"/>
      <c r="BA294" s="209"/>
      <c r="BB294" s="209"/>
      <c r="BC294" s="209"/>
      <c r="BD294" s="209"/>
      <c r="BE294" s="209"/>
      <c r="BF294" s="209"/>
      <c r="BG294" s="209"/>
      <c r="BH294" s="209"/>
      <c r="BI294" s="209"/>
      <c r="BJ294" s="209"/>
      <c r="BK294" s="209"/>
      <c r="BL294" s="209"/>
    </row>
    <row r="295" spans="1:64" ht="13.5" customHeight="1">
      <c r="A295" s="462"/>
      <c r="B295" s="462"/>
      <c r="C295" s="462"/>
      <c r="D295" s="462"/>
      <c r="E295" s="462"/>
      <c r="F295" s="462"/>
      <c r="G295" s="209"/>
      <c r="H295" s="462"/>
      <c r="I295" s="209"/>
      <c r="J295" s="209"/>
      <c r="K295" s="209"/>
      <c r="L295" s="209"/>
      <c r="M295" s="209"/>
      <c r="N295" s="209"/>
      <c r="O295" s="209"/>
      <c r="P295" s="462"/>
      <c r="Q295" s="209"/>
      <c r="R295" s="209"/>
      <c r="S295" s="209"/>
      <c r="T295" s="209"/>
      <c r="U295" s="209"/>
      <c r="V295" s="209"/>
      <c r="W295" s="209"/>
      <c r="X295" s="209"/>
      <c r="Y295" s="209"/>
      <c r="Z295" s="209"/>
      <c r="AA295" s="209"/>
      <c r="AB295" s="209"/>
      <c r="AC295" s="209"/>
      <c r="AD295" s="209"/>
      <c r="AE295" s="209"/>
      <c r="AF295" s="209"/>
      <c r="AG295" s="209"/>
      <c r="AH295" s="209"/>
      <c r="AI295" s="209"/>
      <c r="AJ295" s="209"/>
      <c r="AK295" s="209"/>
      <c r="AL295" s="462"/>
      <c r="AM295" s="462"/>
      <c r="AN295" s="462"/>
      <c r="AO295" s="209"/>
      <c r="AP295" s="209"/>
      <c r="AQ295" s="209"/>
      <c r="AR295" s="209"/>
      <c r="AS295" s="209"/>
      <c r="AT295" s="209"/>
      <c r="AU295" s="209"/>
      <c r="AV295" s="209"/>
      <c r="AW295" s="209"/>
      <c r="AX295" s="209"/>
      <c r="AY295" s="209"/>
      <c r="AZ295" s="209"/>
      <c r="BA295" s="209"/>
      <c r="BB295" s="209"/>
      <c r="BC295" s="209"/>
      <c r="BD295" s="209"/>
      <c r="BE295" s="209"/>
      <c r="BF295" s="209"/>
      <c r="BG295" s="209"/>
      <c r="BH295" s="209"/>
      <c r="BI295" s="209"/>
      <c r="BJ295" s="209"/>
      <c r="BK295" s="209"/>
      <c r="BL295" s="209"/>
    </row>
    <row r="296" spans="1:64" ht="13.5" customHeight="1">
      <c r="A296" s="462"/>
      <c r="B296" s="462"/>
      <c r="C296" s="462"/>
      <c r="D296" s="462"/>
      <c r="E296" s="462"/>
      <c r="F296" s="462"/>
      <c r="G296" s="209"/>
      <c r="H296" s="462"/>
      <c r="I296" s="209"/>
      <c r="J296" s="209"/>
      <c r="K296" s="209"/>
      <c r="L296" s="209"/>
      <c r="M296" s="209"/>
      <c r="N296" s="209"/>
      <c r="O296" s="209"/>
      <c r="P296" s="462"/>
      <c r="Q296" s="209"/>
      <c r="R296" s="209"/>
      <c r="S296" s="209"/>
      <c r="T296" s="209"/>
      <c r="U296" s="209"/>
      <c r="V296" s="209"/>
      <c r="W296" s="209"/>
      <c r="X296" s="209"/>
      <c r="Y296" s="209"/>
      <c r="Z296" s="209"/>
      <c r="AA296" s="209"/>
      <c r="AB296" s="209"/>
      <c r="AC296" s="209"/>
      <c r="AD296" s="209"/>
      <c r="AE296" s="209"/>
      <c r="AF296" s="209"/>
      <c r="AG296" s="209"/>
      <c r="AH296" s="209"/>
      <c r="AI296" s="209"/>
      <c r="AJ296" s="209"/>
      <c r="AK296" s="209"/>
      <c r="AL296" s="462"/>
      <c r="AM296" s="462"/>
      <c r="AN296" s="462"/>
      <c r="AO296" s="209"/>
      <c r="AP296" s="209"/>
      <c r="AQ296" s="209"/>
      <c r="AR296" s="209"/>
      <c r="AS296" s="209"/>
      <c r="AT296" s="209"/>
      <c r="AU296" s="209"/>
      <c r="AV296" s="209"/>
      <c r="AW296" s="209"/>
      <c r="AX296" s="209"/>
      <c r="AY296" s="209"/>
      <c r="AZ296" s="209"/>
      <c r="BA296" s="209"/>
      <c r="BB296" s="209"/>
      <c r="BC296" s="209"/>
      <c r="BD296" s="209"/>
      <c r="BE296" s="209"/>
      <c r="BF296" s="209"/>
      <c r="BG296" s="209"/>
      <c r="BH296" s="209"/>
      <c r="BI296" s="209"/>
      <c r="BJ296" s="209"/>
      <c r="BK296" s="209"/>
      <c r="BL296" s="209"/>
    </row>
    <row r="297" spans="1:64" ht="13.5" customHeight="1">
      <c r="A297" s="462"/>
      <c r="B297" s="462"/>
      <c r="C297" s="462"/>
      <c r="D297" s="462"/>
      <c r="E297" s="462"/>
      <c r="F297" s="462"/>
      <c r="G297" s="209"/>
      <c r="H297" s="462"/>
      <c r="I297" s="209"/>
      <c r="J297" s="209"/>
      <c r="K297" s="209"/>
      <c r="L297" s="209"/>
      <c r="M297" s="209"/>
      <c r="N297" s="209"/>
      <c r="O297" s="209"/>
      <c r="P297" s="462"/>
      <c r="Q297" s="209"/>
      <c r="R297" s="209"/>
      <c r="S297" s="209"/>
      <c r="T297" s="209"/>
      <c r="U297" s="209"/>
      <c r="V297" s="209"/>
      <c r="W297" s="209"/>
      <c r="X297" s="209"/>
      <c r="Y297" s="209"/>
      <c r="Z297" s="209"/>
      <c r="AA297" s="209"/>
      <c r="AB297" s="209"/>
      <c r="AC297" s="209"/>
      <c r="AD297" s="209"/>
      <c r="AE297" s="209"/>
      <c r="AF297" s="209"/>
      <c r="AG297" s="209"/>
      <c r="AH297" s="209"/>
      <c r="AI297" s="209"/>
      <c r="AJ297" s="209"/>
      <c r="AK297" s="209"/>
      <c r="AL297" s="462"/>
      <c r="AM297" s="462"/>
      <c r="AN297" s="462"/>
      <c r="AO297" s="209"/>
      <c r="AP297" s="209"/>
      <c r="AQ297" s="209"/>
      <c r="AR297" s="209"/>
      <c r="AS297" s="209"/>
      <c r="AT297" s="209"/>
      <c r="AU297" s="209"/>
      <c r="AV297" s="209"/>
      <c r="AW297" s="209"/>
      <c r="AX297" s="209"/>
      <c r="AY297" s="209"/>
      <c r="AZ297" s="209"/>
      <c r="BA297" s="209"/>
      <c r="BB297" s="209"/>
      <c r="BC297" s="209"/>
      <c r="BD297" s="209"/>
      <c r="BE297" s="209"/>
      <c r="BF297" s="209"/>
      <c r="BG297" s="209"/>
      <c r="BH297" s="209"/>
      <c r="BI297" s="209"/>
      <c r="BJ297" s="209"/>
      <c r="BK297" s="209"/>
      <c r="BL297" s="209"/>
    </row>
    <row r="298" spans="1:64" ht="13.5" customHeight="1">
      <c r="A298" s="462"/>
      <c r="B298" s="462"/>
      <c r="C298" s="462"/>
      <c r="D298" s="462"/>
      <c r="E298" s="462"/>
      <c r="F298" s="462"/>
      <c r="G298" s="209"/>
      <c r="H298" s="462"/>
      <c r="I298" s="209"/>
      <c r="J298" s="209"/>
      <c r="K298" s="209"/>
      <c r="L298" s="209"/>
      <c r="M298" s="209"/>
      <c r="N298" s="209"/>
      <c r="O298" s="209"/>
      <c r="P298" s="462"/>
      <c r="Q298" s="209"/>
      <c r="R298" s="209"/>
      <c r="S298" s="209"/>
      <c r="T298" s="209"/>
      <c r="U298" s="209"/>
      <c r="V298" s="209"/>
      <c r="W298" s="209"/>
      <c r="X298" s="209"/>
      <c r="Y298" s="209"/>
      <c r="Z298" s="209"/>
      <c r="AA298" s="209"/>
      <c r="AB298" s="209"/>
      <c r="AC298" s="209"/>
      <c r="AD298" s="209"/>
      <c r="AE298" s="209"/>
      <c r="AF298" s="209"/>
      <c r="AG298" s="209"/>
      <c r="AH298" s="209"/>
      <c r="AI298" s="209"/>
      <c r="AJ298" s="209"/>
      <c r="AK298" s="209"/>
      <c r="AL298" s="462"/>
      <c r="AM298" s="462"/>
      <c r="AN298" s="462"/>
      <c r="AO298" s="209"/>
      <c r="AP298" s="209"/>
      <c r="AQ298" s="209"/>
      <c r="AR298" s="209"/>
      <c r="AS298" s="209"/>
      <c r="AT298" s="209"/>
      <c r="AU298" s="209"/>
      <c r="AV298" s="209"/>
      <c r="AW298" s="209"/>
      <c r="AX298" s="209"/>
      <c r="AY298" s="209"/>
      <c r="AZ298" s="209"/>
      <c r="BA298" s="209"/>
      <c r="BB298" s="209"/>
      <c r="BC298" s="209"/>
      <c r="BD298" s="209"/>
      <c r="BE298" s="209"/>
      <c r="BF298" s="209"/>
      <c r="BG298" s="209"/>
      <c r="BH298" s="209"/>
      <c r="BI298" s="209"/>
      <c r="BJ298" s="209"/>
      <c r="BK298" s="209"/>
      <c r="BL298" s="209"/>
    </row>
    <row r="299" spans="1:64" ht="13.5" customHeight="1">
      <c r="A299" s="462"/>
      <c r="B299" s="462"/>
      <c r="C299" s="462"/>
      <c r="D299" s="462"/>
      <c r="E299" s="462"/>
      <c r="F299" s="462"/>
      <c r="G299" s="209"/>
      <c r="H299" s="462"/>
      <c r="I299" s="209"/>
      <c r="J299" s="209"/>
      <c r="K299" s="209"/>
      <c r="L299" s="209"/>
      <c r="M299" s="209"/>
      <c r="N299" s="209"/>
      <c r="O299" s="209"/>
      <c r="P299" s="462"/>
      <c r="Q299" s="209"/>
      <c r="R299" s="209"/>
      <c r="S299" s="209"/>
      <c r="T299" s="209"/>
      <c r="U299" s="209"/>
      <c r="V299" s="209"/>
      <c r="W299" s="209"/>
      <c r="X299" s="209"/>
      <c r="Y299" s="209"/>
      <c r="Z299" s="209"/>
      <c r="AA299" s="209"/>
      <c r="AB299" s="209"/>
      <c r="AC299" s="209"/>
      <c r="AD299" s="209"/>
      <c r="AE299" s="209"/>
      <c r="AF299" s="209"/>
      <c r="AG299" s="209"/>
      <c r="AH299" s="209"/>
      <c r="AI299" s="209"/>
      <c r="AJ299" s="209"/>
      <c r="AK299" s="209"/>
      <c r="AL299" s="462"/>
      <c r="AM299" s="462"/>
      <c r="AN299" s="462"/>
      <c r="AO299" s="209"/>
      <c r="AP299" s="209"/>
      <c r="AQ299" s="209"/>
      <c r="AR299" s="209"/>
      <c r="AS299" s="209"/>
      <c r="AT299" s="209"/>
      <c r="AU299" s="209"/>
      <c r="AV299" s="209"/>
      <c r="AW299" s="209"/>
      <c r="AX299" s="209"/>
      <c r="AY299" s="209"/>
      <c r="AZ299" s="209"/>
      <c r="BA299" s="209"/>
      <c r="BB299" s="209"/>
      <c r="BC299" s="209"/>
      <c r="BD299" s="209"/>
      <c r="BE299" s="209"/>
      <c r="BF299" s="209"/>
      <c r="BG299" s="209"/>
      <c r="BH299" s="209"/>
      <c r="BI299" s="209"/>
      <c r="BJ299" s="209"/>
      <c r="BK299" s="209"/>
      <c r="BL299" s="209"/>
    </row>
    <row r="300" spans="1:64" ht="13.5" customHeight="1">
      <c r="A300" s="462"/>
      <c r="B300" s="462"/>
      <c r="C300" s="462"/>
      <c r="D300" s="462"/>
      <c r="E300" s="462"/>
      <c r="F300" s="462"/>
      <c r="G300" s="209"/>
      <c r="H300" s="462"/>
      <c r="I300" s="209"/>
      <c r="J300" s="209"/>
      <c r="K300" s="209"/>
      <c r="L300" s="209"/>
      <c r="M300" s="209"/>
      <c r="N300" s="209"/>
      <c r="O300" s="209"/>
      <c r="P300" s="462"/>
      <c r="Q300" s="209"/>
      <c r="R300" s="209"/>
      <c r="S300" s="209"/>
      <c r="T300" s="209"/>
      <c r="U300" s="209"/>
      <c r="V300" s="209"/>
      <c r="W300" s="209"/>
      <c r="X300" s="209"/>
      <c r="Y300" s="209"/>
      <c r="Z300" s="209"/>
      <c r="AA300" s="209"/>
      <c r="AB300" s="209"/>
      <c r="AC300" s="209"/>
      <c r="AD300" s="209"/>
      <c r="AE300" s="209"/>
      <c r="AF300" s="209"/>
      <c r="AG300" s="209"/>
      <c r="AH300" s="209"/>
      <c r="AI300" s="209"/>
      <c r="AJ300" s="209"/>
      <c r="AK300" s="209"/>
      <c r="AL300" s="462"/>
      <c r="AM300" s="462"/>
      <c r="AN300" s="462"/>
      <c r="AO300" s="209"/>
      <c r="AP300" s="209"/>
      <c r="AQ300" s="209"/>
      <c r="AR300" s="209"/>
      <c r="AS300" s="209"/>
      <c r="AT300" s="209"/>
      <c r="AU300" s="209"/>
      <c r="AV300" s="209"/>
      <c r="AW300" s="209"/>
      <c r="AX300" s="209"/>
      <c r="AY300" s="209"/>
      <c r="AZ300" s="209"/>
      <c r="BA300" s="209"/>
      <c r="BB300" s="209"/>
      <c r="BC300" s="209"/>
      <c r="BD300" s="209"/>
      <c r="BE300" s="209"/>
      <c r="BF300" s="209"/>
      <c r="BG300" s="209"/>
      <c r="BH300" s="209"/>
      <c r="BI300" s="209"/>
      <c r="BJ300" s="209"/>
      <c r="BK300" s="209"/>
      <c r="BL300" s="209"/>
    </row>
    <row r="301" spans="1:64" ht="13.5" customHeight="1">
      <c r="A301" s="462"/>
      <c r="B301" s="462"/>
      <c r="C301" s="462"/>
      <c r="D301" s="462"/>
      <c r="E301" s="462"/>
      <c r="F301" s="462"/>
      <c r="G301" s="209"/>
      <c r="H301" s="462"/>
      <c r="I301" s="209"/>
      <c r="J301" s="209"/>
      <c r="K301" s="209"/>
      <c r="L301" s="209"/>
      <c r="M301" s="209"/>
      <c r="N301" s="209"/>
      <c r="O301" s="209"/>
      <c r="P301" s="462"/>
      <c r="Q301" s="209"/>
      <c r="R301" s="209"/>
      <c r="S301" s="209"/>
      <c r="T301" s="209"/>
      <c r="U301" s="209"/>
      <c r="V301" s="209"/>
      <c r="W301" s="209"/>
      <c r="X301" s="209"/>
      <c r="Y301" s="209"/>
      <c r="Z301" s="209"/>
      <c r="AA301" s="209"/>
      <c r="AB301" s="209"/>
      <c r="AC301" s="209"/>
      <c r="AD301" s="209"/>
      <c r="AE301" s="209"/>
      <c r="AF301" s="209"/>
      <c r="AG301" s="209"/>
      <c r="AH301" s="209"/>
      <c r="AI301" s="209"/>
      <c r="AJ301" s="209"/>
      <c r="AK301" s="209"/>
      <c r="AL301" s="462"/>
      <c r="AM301" s="462"/>
      <c r="AN301" s="462"/>
      <c r="AO301" s="209"/>
      <c r="AP301" s="209"/>
      <c r="AQ301" s="209"/>
      <c r="AR301" s="209"/>
      <c r="AS301" s="209"/>
      <c r="AT301" s="209"/>
      <c r="AU301" s="209"/>
      <c r="AV301" s="209"/>
      <c r="AW301" s="209"/>
      <c r="AX301" s="209"/>
      <c r="AY301" s="209"/>
      <c r="AZ301" s="209"/>
      <c r="BA301" s="209"/>
      <c r="BB301" s="209"/>
      <c r="BC301" s="209"/>
      <c r="BD301" s="209"/>
      <c r="BE301" s="209"/>
      <c r="BF301" s="209"/>
      <c r="BG301" s="209"/>
      <c r="BH301" s="209"/>
      <c r="BI301" s="209"/>
      <c r="BJ301" s="209"/>
      <c r="BK301" s="209"/>
      <c r="BL301" s="209"/>
    </row>
    <row r="302" spans="1:64" ht="13.5" customHeight="1">
      <c r="A302" s="462"/>
      <c r="B302" s="462"/>
      <c r="C302" s="462"/>
      <c r="D302" s="462"/>
      <c r="E302" s="462"/>
      <c r="F302" s="462"/>
      <c r="G302" s="209"/>
      <c r="H302" s="462"/>
      <c r="I302" s="209"/>
      <c r="J302" s="209"/>
      <c r="K302" s="209"/>
      <c r="L302" s="209"/>
      <c r="M302" s="209"/>
      <c r="N302" s="209"/>
      <c r="O302" s="209"/>
      <c r="P302" s="462"/>
      <c r="Q302" s="209"/>
      <c r="R302" s="209"/>
      <c r="S302" s="209"/>
      <c r="T302" s="209"/>
      <c r="U302" s="209"/>
      <c r="V302" s="209"/>
      <c r="W302" s="209"/>
      <c r="X302" s="209"/>
      <c r="Y302" s="209"/>
      <c r="Z302" s="209"/>
      <c r="AA302" s="209"/>
      <c r="AB302" s="209"/>
      <c r="AC302" s="209"/>
      <c r="AD302" s="209"/>
      <c r="AE302" s="209"/>
      <c r="AF302" s="209"/>
      <c r="AG302" s="209"/>
      <c r="AH302" s="209"/>
      <c r="AI302" s="209"/>
      <c r="AJ302" s="209"/>
      <c r="AK302" s="209"/>
      <c r="AL302" s="462"/>
      <c r="AM302" s="462"/>
      <c r="AN302" s="462"/>
      <c r="AO302" s="209"/>
      <c r="AP302" s="209"/>
      <c r="AQ302" s="209"/>
      <c r="AR302" s="209"/>
      <c r="AS302" s="209"/>
      <c r="AT302" s="209"/>
      <c r="AU302" s="209"/>
      <c r="AV302" s="209"/>
      <c r="AW302" s="209"/>
      <c r="AX302" s="209"/>
      <c r="AY302" s="209"/>
      <c r="AZ302" s="209"/>
      <c r="BA302" s="209"/>
      <c r="BB302" s="209"/>
      <c r="BC302" s="209"/>
      <c r="BD302" s="209"/>
      <c r="BE302" s="209"/>
      <c r="BF302" s="209"/>
      <c r="BG302" s="209"/>
      <c r="BH302" s="209"/>
      <c r="BI302" s="209"/>
      <c r="BJ302" s="209"/>
      <c r="BK302" s="209"/>
      <c r="BL302" s="209"/>
    </row>
    <row r="303" spans="1:64" ht="13.5" customHeight="1">
      <c r="A303" s="462"/>
      <c r="B303" s="462"/>
      <c r="C303" s="462"/>
      <c r="D303" s="462"/>
      <c r="E303" s="462"/>
      <c r="F303" s="462"/>
      <c r="G303" s="209"/>
      <c r="H303" s="462"/>
      <c r="I303" s="209"/>
      <c r="J303" s="209"/>
      <c r="K303" s="209"/>
      <c r="L303" s="209"/>
      <c r="M303" s="209"/>
      <c r="N303" s="209"/>
      <c r="O303" s="209"/>
      <c r="P303" s="462"/>
      <c r="Q303" s="209"/>
      <c r="R303" s="209"/>
      <c r="S303" s="209"/>
      <c r="T303" s="209"/>
      <c r="U303" s="209"/>
      <c r="V303" s="209"/>
      <c r="W303" s="209"/>
      <c r="X303" s="209"/>
      <c r="Y303" s="209"/>
      <c r="Z303" s="209"/>
      <c r="AA303" s="209"/>
      <c r="AB303" s="209"/>
      <c r="AC303" s="209"/>
      <c r="AD303" s="209"/>
      <c r="AE303" s="209"/>
      <c r="AF303" s="209"/>
      <c r="AG303" s="209"/>
      <c r="AH303" s="209"/>
      <c r="AI303" s="209"/>
      <c r="AJ303" s="209"/>
      <c r="AK303" s="209"/>
      <c r="AL303" s="462"/>
      <c r="AM303" s="462"/>
      <c r="AN303" s="462"/>
      <c r="AO303" s="209"/>
      <c r="AP303" s="209"/>
      <c r="AQ303" s="209"/>
      <c r="AR303" s="209"/>
      <c r="AS303" s="209"/>
      <c r="AT303" s="209"/>
      <c r="AU303" s="209"/>
      <c r="AV303" s="209"/>
      <c r="AW303" s="209"/>
      <c r="AX303" s="209"/>
      <c r="AY303" s="209"/>
      <c r="AZ303" s="209"/>
      <c r="BA303" s="209"/>
      <c r="BB303" s="209"/>
      <c r="BC303" s="209"/>
      <c r="BD303" s="209"/>
      <c r="BE303" s="209"/>
      <c r="BF303" s="209"/>
      <c r="BG303" s="209"/>
      <c r="BH303" s="209"/>
      <c r="BI303" s="209"/>
      <c r="BJ303" s="209"/>
      <c r="BK303" s="209"/>
      <c r="BL303" s="209"/>
    </row>
    <row r="304" spans="1:64" ht="13.5" customHeight="1">
      <c r="A304" s="462"/>
      <c r="B304" s="462"/>
      <c r="C304" s="462"/>
      <c r="D304" s="462"/>
      <c r="E304" s="462"/>
      <c r="F304" s="462"/>
      <c r="G304" s="209"/>
      <c r="H304" s="462"/>
      <c r="I304" s="209"/>
      <c r="J304" s="209"/>
      <c r="K304" s="209"/>
      <c r="L304" s="209"/>
      <c r="M304" s="209"/>
      <c r="N304" s="209"/>
      <c r="O304" s="209"/>
      <c r="P304" s="462"/>
      <c r="Q304" s="209"/>
      <c r="R304" s="209"/>
      <c r="S304" s="209"/>
      <c r="T304" s="209"/>
      <c r="U304" s="209"/>
      <c r="V304" s="209"/>
      <c r="W304" s="209"/>
      <c r="X304" s="209"/>
      <c r="Y304" s="209"/>
      <c r="Z304" s="209"/>
      <c r="AA304" s="209"/>
      <c r="AB304" s="209"/>
      <c r="AC304" s="209"/>
      <c r="AD304" s="209"/>
      <c r="AE304" s="209"/>
      <c r="AF304" s="209"/>
      <c r="AG304" s="209"/>
      <c r="AH304" s="209"/>
      <c r="AI304" s="209"/>
      <c r="AJ304" s="209"/>
      <c r="AK304" s="209"/>
      <c r="AL304" s="462"/>
      <c r="AM304" s="462"/>
      <c r="AN304" s="462"/>
      <c r="AO304" s="209"/>
      <c r="AP304" s="209"/>
      <c r="AQ304" s="209"/>
      <c r="AR304" s="209"/>
      <c r="AS304" s="209"/>
      <c r="AT304" s="209"/>
      <c r="AU304" s="209"/>
      <c r="AV304" s="209"/>
      <c r="AW304" s="209"/>
      <c r="AX304" s="209"/>
      <c r="AY304" s="209"/>
      <c r="AZ304" s="209"/>
      <c r="BA304" s="209"/>
      <c r="BB304" s="209"/>
      <c r="BC304" s="209"/>
      <c r="BD304" s="209"/>
      <c r="BE304" s="209"/>
      <c r="BF304" s="209"/>
      <c r="BG304" s="209"/>
      <c r="BH304" s="209"/>
      <c r="BI304" s="209"/>
      <c r="BJ304" s="209"/>
      <c r="BK304" s="209"/>
      <c r="BL304" s="209"/>
    </row>
    <row r="305" spans="1:64" ht="13.5" customHeight="1">
      <c r="A305" s="462"/>
      <c r="B305" s="462"/>
      <c r="C305" s="462"/>
      <c r="D305" s="462"/>
      <c r="E305" s="462"/>
      <c r="F305" s="462"/>
      <c r="G305" s="209"/>
      <c r="H305" s="462"/>
      <c r="I305" s="209"/>
      <c r="J305" s="209"/>
      <c r="K305" s="209"/>
      <c r="L305" s="209"/>
      <c r="M305" s="209"/>
      <c r="N305" s="209"/>
      <c r="O305" s="209"/>
      <c r="P305" s="462"/>
      <c r="Q305" s="209"/>
      <c r="R305" s="209"/>
      <c r="S305" s="209"/>
      <c r="T305" s="209"/>
      <c r="U305" s="209"/>
      <c r="V305" s="209"/>
      <c r="W305" s="209"/>
      <c r="X305" s="209"/>
      <c r="Y305" s="209"/>
      <c r="Z305" s="209"/>
      <c r="AA305" s="209"/>
      <c r="AB305" s="209"/>
      <c r="AC305" s="209"/>
      <c r="AD305" s="209"/>
      <c r="AE305" s="209"/>
      <c r="AF305" s="209"/>
      <c r="AG305" s="209"/>
      <c r="AH305" s="209"/>
      <c r="AI305" s="209"/>
      <c r="AJ305" s="209"/>
      <c r="AK305" s="209"/>
      <c r="AL305" s="462"/>
      <c r="AM305" s="462"/>
      <c r="AN305" s="462"/>
      <c r="AO305" s="209"/>
      <c r="AP305" s="209"/>
      <c r="AQ305" s="209"/>
      <c r="AR305" s="209"/>
      <c r="AS305" s="209"/>
      <c r="AT305" s="209"/>
      <c r="AU305" s="209"/>
      <c r="AV305" s="209"/>
      <c r="AW305" s="209"/>
      <c r="AX305" s="209"/>
      <c r="AY305" s="209"/>
      <c r="AZ305" s="209"/>
      <c r="BA305" s="209"/>
      <c r="BB305" s="209"/>
      <c r="BC305" s="209"/>
      <c r="BD305" s="209"/>
      <c r="BE305" s="209"/>
      <c r="BF305" s="209"/>
      <c r="BG305" s="209"/>
      <c r="BH305" s="209"/>
      <c r="BI305" s="209"/>
      <c r="BJ305" s="209"/>
      <c r="BK305" s="209"/>
      <c r="BL305" s="209"/>
    </row>
    <row r="306" spans="1:64" ht="13.5" customHeight="1">
      <c r="A306" s="462"/>
      <c r="B306" s="462"/>
      <c r="C306" s="462"/>
      <c r="D306" s="462"/>
      <c r="E306" s="462"/>
      <c r="F306" s="462"/>
      <c r="G306" s="209"/>
      <c r="H306" s="462"/>
      <c r="I306" s="209"/>
      <c r="J306" s="209"/>
      <c r="K306" s="209"/>
      <c r="L306" s="209"/>
      <c r="M306" s="209"/>
      <c r="N306" s="209"/>
      <c r="O306" s="209"/>
      <c r="P306" s="462"/>
      <c r="Q306" s="209"/>
      <c r="R306" s="209"/>
      <c r="S306" s="209"/>
      <c r="T306" s="209"/>
      <c r="U306" s="209"/>
      <c r="V306" s="209"/>
      <c r="W306" s="209"/>
      <c r="X306" s="209"/>
      <c r="Y306" s="209"/>
      <c r="Z306" s="209"/>
      <c r="AA306" s="209"/>
      <c r="AB306" s="209"/>
      <c r="AC306" s="209"/>
      <c r="AD306" s="209"/>
      <c r="AE306" s="209"/>
      <c r="AF306" s="209"/>
      <c r="AG306" s="209"/>
      <c r="AH306" s="209"/>
      <c r="AI306" s="209"/>
      <c r="AJ306" s="209"/>
      <c r="AK306" s="209"/>
      <c r="AL306" s="462"/>
      <c r="AM306" s="462"/>
      <c r="AN306" s="462"/>
      <c r="AO306" s="209"/>
      <c r="AP306" s="209"/>
      <c r="AQ306" s="209"/>
      <c r="AR306" s="209"/>
      <c r="AS306" s="209"/>
      <c r="AT306" s="209"/>
      <c r="AU306" s="209"/>
      <c r="AV306" s="209"/>
      <c r="AW306" s="209"/>
      <c r="AX306" s="209"/>
      <c r="AY306" s="209"/>
      <c r="AZ306" s="209"/>
      <c r="BA306" s="209"/>
      <c r="BB306" s="209"/>
      <c r="BC306" s="209"/>
      <c r="BD306" s="209"/>
      <c r="BE306" s="209"/>
      <c r="BF306" s="209"/>
      <c r="BG306" s="209"/>
      <c r="BH306" s="209"/>
      <c r="BI306" s="209"/>
      <c r="BJ306" s="209"/>
      <c r="BK306" s="209"/>
      <c r="BL306" s="209"/>
    </row>
    <row r="307" spans="1:64" ht="13.5" customHeight="1">
      <c r="A307" s="462"/>
      <c r="B307" s="462"/>
      <c r="C307" s="462"/>
      <c r="D307" s="462"/>
      <c r="E307" s="462"/>
      <c r="F307" s="462"/>
      <c r="G307" s="209"/>
      <c r="H307" s="462"/>
      <c r="I307" s="209"/>
      <c r="J307" s="209"/>
      <c r="K307" s="209"/>
      <c r="L307" s="209"/>
      <c r="M307" s="209"/>
      <c r="N307" s="209"/>
      <c r="O307" s="209"/>
      <c r="P307" s="462"/>
      <c r="Q307" s="209"/>
      <c r="R307" s="209"/>
      <c r="S307" s="209"/>
      <c r="T307" s="209"/>
      <c r="U307" s="209"/>
      <c r="V307" s="209"/>
      <c r="W307" s="209"/>
      <c r="X307" s="209"/>
      <c r="Y307" s="209"/>
      <c r="Z307" s="209"/>
      <c r="AA307" s="209"/>
      <c r="AB307" s="209"/>
      <c r="AC307" s="209"/>
      <c r="AD307" s="209"/>
      <c r="AE307" s="209"/>
      <c r="AF307" s="209"/>
      <c r="AG307" s="209"/>
      <c r="AH307" s="209"/>
      <c r="AI307" s="209"/>
      <c r="AJ307" s="209"/>
      <c r="AK307" s="209"/>
      <c r="AL307" s="462"/>
      <c r="AM307" s="462"/>
      <c r="AN307" s="462"/>
      <c r="AO307" s="209"/>
      <c r="AP307" s="209"/>
      <c r="AQ307" s="209"/>
      <c r="AR307" s="209"/>
      <c r="AS307" s="209"/>
      <c r="AT307" s="209"/>
      <c r="AU307" s="209"/>
      <c r="AV307" s="209"/>
      <c r="AW307" s="209"/>
      <c r="AX307" s="209"/>
      <c r="AY307" s="209"/>
      <c r="AZ307" s="209"/>
      <c r="BA307" s="209"/>
      <c r="BB307" s="209"/>
      <c r="BC307" s="209"/>
      <c r="BD307" s="209"/>
      <c r="BE307" s="209"/>
      <c r="BF307" s="209"/>
      <c r="BG307" s="209"/>
      <c r="BH307" s="209"/>
      <c r="BI307" s="209"/>
      <c r="BJ307" s="209"/>
      <c r="BK307" s="209"/>
      <c r="BL307" s="209"/>
    </row>
    <row r="308" spans="1:64" ht="13.5" customHeight="1">
      <c r="A308" s="462"/>
      <c r="B308" s="462"/>
      <c r="C308" s="462"/>
      <c r="D308" s="462"/>
      <c r="E308" s="462"/>
      <c r="F308" s="462"/>
      <c r="G308" s="209"/>
      <c r="H308" s="462"/>
      <c r="I308" s="209"/>
      <c r="J308" s="209"/>
      <c r="K308" s="209"/>
      <c r="L308" s="209"/>
      <c r="M308" s="209"/>
      <c r="N308" s="209"/>
      <c r="O308" s="209"/>
      <c r="P308" s="462"/>
      <c r="Q308" s="209"/>
      <c r="R308" s="209"/>
      <c r="S308" s="209"/>
      <c r="T308" s="209"/>
      <c r="U308" s="209"/>
      <c r="V308" s="209"/>
      <c r="W308" s="209"/>
      <c r="X308" s="209"/>
      <c r="Y308" s="209"/>
      <c r="Z308" s="209"/>
      <c r="AA308" s="209"/>
      <c r="AB308" s="209"/>
      <c r="AC308" s="209"/>
      <c r="AD308" s="209"/>
      <c r="AE308" s="209"/>
      <c r="AF308" s="209"/>
      <c r="AG308" s="209"/>
      <c r="AH308" s="209"/>
      <c r="AI308" s="209"/>
      <c r="AJ308" s="209"/>
      <c r="AK308" s="209"/>
      <c r="AL308" s="462"/>
      <c r="AM308" s="462"/>
      <c r="AN308" s="462"/>
      <c r="AO308" s="209"/>
      <c r="AP308" s="209"/>
      <c r="AQ308" s="209"/>
      <c r="AR308" s="209"/>
      <c r="AS308" s="209"/>
      <c r="AT308" s="209"/>
      <c r="AU308" s="209"/>
      <c r="AV308" s="209"/>
      <c r="AW308" s="209"/>
      <c r="AX308" s="209"/>
      <c r="AY308" s="209"/>
      <c r="AZ308" s="209"/>
      <c r="BA308" s="209"/>
      <c r="BB308" s="209"/>
      <c r="BC308" s="209"/>
      <c r="BD308" s="209"/>
      <c r="BE308" s="209"/>
      <c r="BF308" s="209"/>
      <c r="BG308" s="209"/>
      <c r="BH308" s="209"/>
      <c r="BI308" s="209"/>
      <c r="BJ308" s="209"/>
      <c r="BK308" s="209"/>
      <c r="BL308" s="209"/>
    </row>
    <row r="309" spans="1:64" ht="13.5" customHeight="1">
      <c r="A309" s="462"/>
      <c r="B309" s="462"/>
      <c r="C309" s="462"/>
      <c r="D309" s="462"/>
      <c r="E309" s="462"/>
      <c r="F309" s="462"/>
      <c r="G309" s="209"/>
      <c r="H309" s="462"/>
      <c r="I309" s="209"/>
      <c r="J309" s="209"/>
      <c r="K309" s="209"/>
      <c r="L309" s="209"/>
      <c r="M309" s="209"/>
      <c r="N309" s="209"/>
      <c r="O309" s="209"/>
      <c r="P309" s="462"/>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462"/>
      <c r="AM309" s="462"/>
      <c r="AN309" s="462"/>
      <c r="AO309" s="209"/>
      <c r="AP309" s="209"/>
      <c r="AQ309" s="209"/>
      <c r="AR309" s="209"/>
      <c r="AS309" s="209"/>
      <c r="AT309" s="209"/>
      <c r="AU309" s="209"/>
      <c r="AV309" s="209"/>
      <c r="AW309" s="209"/>
      <c r="AX309" s="209"/>
      <c r="AY309" s="209"/>
      <c r="AZ309" s="209"/>
      <c r="BA309" s="209"/>
      <c r="BB309" s="209"/>
      <c r="BC309" s="209"/>
      <c r="BD309" s="209"/>
      <c r="BE309" s="209"/>
      <c r="BF309" s="209"/>
      <c r="BG309" s="209"/>
      <c r="BH309" s="209"/>
      <c r="BI309" s="209"/>
      <c r="BJ309" s="209"/>
      <c r="BK309" s="209"/>
      <c r="BL309" s="209"/>
    </row>
    <row r="310" spans="1:64" ht="13.5" customHeight="1">
      <c r="A310" s="462"/>
      <c r="B310" s="462"/>
      <c r="C310" s="462"/>
      <c r="D310" s="462"/>
      <c r="E310" s="462"/>
      <c r="F310" s="462"/>
      <c r="G310" s="209"/>
      <c r="H310" s="462"/>
      <c r="I310" s="209"/>
      <c r="J310" s="209"/>
      <c r="K310" s="209"/>
      <c r="L310" s="209"/>
      <c r="M310" s="209"/>
      <c r="N310" s="209"/>
      <c r="O310" s="209"/>
      <c r="P310" s="462"/>
      <c r="Q310" s="209"/>
      <c r="R310" s="209"/>
      <c r="S310" s="209"/>
      <c r="T310" s="209"/>
      <c r="U310" s="209"/>
      <c r="V310" s="209"/>
      <c r="W310" s="209"/>
      <c r="X310" s="209"/>
      <c r="Y310" s="209"/>
      <c r="Z310" s="209"/>
      <c r="AA310" s="209"/>
      <c r="AB310" s="209"/>
      <c r="AC310" s="209"/>
      <c r="AD310" s="209"/>
      <c r="AE310" s="209"/>
      <c r="AF310" s="209"/>
      <c r="AG310" s="209"/>
      <c r="AH310" s="209"/>
      <c r="AI310" s="209"/>
      <c r="AJ310" s="209"/>
      <c r="AK310" s="209"/>
      <c r="AL310" s="462"/>
      <c r="AM310" s="462"/>
      <c r="AN310" s="462"/>
      <c r="AO310" s="209"/>
      <c r="AP310" s="209"/>
      <c r="AQ310" s="209"/>
      <c r="AR310" s="209"/>
      <c r="AS310" s="209"/>
      <c r="AT310" s="209"/>
      <c r="AU310" s="209"/>
      <c r="AV310" s="209"/>
      <c r="AW310" s="209"/>
      <c r="AX310" s="209"/>
      <c r="AY310" s="209"/>
      <c r="AZ310" s="209"/>
      <c r="BA310" s="209"/>
      <c r="BB310" s="209"/>
      <c r="BC310" s="209"/>
      <c r="BD310" s="209"/>
      <c r="BE310" s="209"/>
      <c r="BF310" s="209"/>
      <c r="BG310" s="209"/>
      <c r="BH310" s="209"/>
      <c r="BI310" s="209"/>
      <c r="BJ310" s="209"/>
      <c r="BK310" s="209"/>
      <c r="BL310" s="209"/>
    </row>
    <row r="311" spans="1:64" ht="13.5" customHeight="1">
      <c r="A311" s="462"/>
      <c r="B311" s="462"/>
      <c r="C311" s="462"/>
      <c r="D311" s="462"/>
      <c r="E311" s="462"/>
      <c r="F311" s="462"/>
      <c r="G311" s="209"/>
      <c r="H311" s="462"/>
      <c r="I311" s="209"/>
      <c r="J311" s="209"/>
      <c r="K311" s="209"/>
      <c r="L311" s="209"/>
      <c r="M311" s="209"/>
      <c r="N311" s="209"/>
      <c r="O311" s="209"/>
      <c r="P311" s="462"/>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462"/>
      <c r="AM311" s="462"/>
      <c r="AN311" s="462"/>
      <c r="AO311" s="209"/>
      <c r="AP311" s="209"/>
      <c r="AQ311" s="209"/>
      <c r="AR311" s="209"/>
      <c r="AS311" s="209"/>
      <c r="AT311" s="209"/>
      <c r="AU311" s="209"/>
      <c r="AV311" s="209"/>
      <c r="AW311" s="209"/>
      <c r="AX311" s="209"/>
      <c r="AY311" s="209"/>
      <c r="AZ311" s="209"/>
      <c r="BA311" s="209"/>
      <c r="BB311" s="209"/>
      <c r="BC311" s="209"/>
      <c r="BD311" s="209"/>
      <c r="BE311" s="209"/>
      <c r="BF311" s="209"/>
      <c r="BG311" s="209"/>
      <c r="BH311" s="209"/>
      <c r="BI311" s="209"/>
      <c r="BJ311" s="209"/>
      <c r="BK311" s="209"/>
      <c r="BL311" s="209"/>
    </row>
    <row r="312" spans="1:64" ht="13.5" customHeight="1">
      <c r="A312" s="462"/>
      <c r="B312" s="462"/>
      <c r="C312" s="462"/>
      <c r="D312" s="462"/>
      <c r="E312" s="462"/>
      <c r="F312" s="462"/>
      <c r="G312" s="209"/>
      <c r="H312" s="462"/>
      <c r="I312" s="209"/>
      <c r="J312" s="209"/>
      <c r="K312" s="209"/>
      <c r="L312" s="209"/>
      <c r="M312" s="209"/>
      <c r="N312" s="209"/>
      <c r="O312" s="209"/>
      <c r="P312" s="462"/>
      <c r="Q312" s="209"/>
      <c r="R312" s="209"/>
      <c r="S312" s="209"/>
      <c r="T312" s="209"/>
      <c r="U312" s="209"/>
      <c r="V312" s="209"/>
      <c r="W312" s="209"/>
      <c r="X312" s="209"/>
      <c r="Y312" s="209"/>
      <c r="Z312" s="209"/>
      <c r="AA312" s="209"/>
      <c r="AB312" s="209"/>
      <c r="AC312" s="209"/>
      <c r="AD312" s="209"/>
      <c r="AE312" s="209"/>
      <c r="AF312" s="209"/>
      <c r="AG312" s="209"/>
      <c r="AH312" s="209"/>
      <c r="AI312" s="209"/>
      <c r="AJ312" s="209"/>
      <c r="AK312" s="209"/>
      <c r="AL312" s="462"/>
      <c r="AM312" s="462"/>
      <c r="AN312" s="462"/>
      <c r="AO312" s="209"/>
      <c r="AP312" s="209"/>
      <c r="AQ312" s="209"/>
      <c r="AR312" s="209"/>
      <c r="AS312" s="209"/>
      <c r="AT312" s="209"/>
      <c r="AU312" s="209"/>
      <c r="AV312" s="209"/>
      <c r="AW312" s="209"/>
      <c r="AX312" s="209"/>
      <c r="AY312" s="209"/>
      <c r="AZ312" s="209"/>
      <c r="BA312" s="209"/>
      <c r="BB312" s="209"/>
      <c r="BC312" s="209"/>
      <c r="BD312" s="209"/>
      <c r="BE312" s="209"/>
      <c r="BF312" s="209"/>
      <c r="BG312" s="209"/>
      <c r="BH312" s="209"/>
      <c r="BI312" s="209"/>
      <c r="BJ312" s="209"/>
      <c r="BK312" s="209"/>
      <c r="BL312" s="209"/>
    </row>
    <row r="313" spans="1:64" ht="13.5" customHeight="1">
      <c r="A313" s="462"/>
      <c r="B313" s="462"/>
      <c r="C313" s="462"/>
      <c r="D313" s="462"/>
      <c r="E313" s="462"/>
      <c r="F313" s="462"/>
      <c r="G313" s="209"/>
      <c r="H313" s="462"/>
      <c r="I313" s="209"/>
      <c r="J313" s="209"/>
      <c r="K313" s="209"/>
      <c r="L313" s="209"/>
      <c r="M313" s="209"/>
      <c r="N313" s="209"/>
      <c r="O313" s="209"/>
      <c r="P313" s="462"/>
      <c r="Q313" s="209"/>
      <c r="R313" s="209"/>
      <c r="S313" s="209"/>
      <c r="T313" s="209"/>
      <c r="U313" s="209"/>
      <c r="V313" s="209"/>
      <c r="W313" s="209"/>
      <c r="X313" s="209"/>
      <c r="Y313" s="209"/>
      <c r="Z313" s="209"/>
      <c r="AA313" s="209"/>
      <c r="AB313" s="209"/>
      <c r="AC313" s="209"/>
      <c r="AD313" s="209"/>
      <c r="AE313" s="209"/>
      <c r="AF313" s="209"/>
      <c r="AG313" s="209"/>
      <c r="AH313" s="209"/>
      <c r="AI313" s="209"/>
      <c r="AJ313" s="209"/>
      <c r="AK313" s="209"/>
      <c r="AL313" s="462"/>
      <c r="AM313" s="462"/>
      <c r="AN313" s="462"/>
      <c r="AO313" s="209"/>
      <c r="AP313" s="209"/>
      <c r="AQ313" s="209"/>
      <c r="AR313" s="209"/>
      <c r="AS313" s="209"/>
      <c r="AT313" s="209"/>
      <c r="AU313" s="209"/>
      <c r="AV313" s="209"/>
      <c r="AW313" s="209"/>
      <c r="AX313" s="209"/>
      <c r="AY313" s="209"/>
      <c r="AZ313" s="209"/>
      <c r="BA313" s="209"/>
      <c r="BB313" s="209"/>
      <c r="BC313" s="209"/>
      <c r="BD313" s="209"/>
      <c r="BE313" s="209"/>
      <c r="BF313" s="209"/>
      <c r="BG313" s="209"/>
      <c r="BH313" s="209"/>
      <c r="BI313" s="209"/>
      <c r="BJ313" s="209"/>
      <c r="BK313" s="209"/>
      <c r="BL313" s="209"/>
    </row>
    <row r="314" spans="1:64" ht="13.5" customHeight="1">
      <c r="A314" s="462"/>
      <c r="B314" s="462"/>
      <c r="C314" s="462"/>
      <c r="D314" s="462"/>
      <c r="E314" s="462"/>
      <c r="F314" s="462"/>
      <c r="G314" s="209"/>
      <c r="H314" s="462"/>
      <c r="I314" s="209"/>
      <c r="J314" s="209"/>
      <c r="K314" s="209"/>
      <c r="L314" s="209"/>
      <c r="M314" s="209"/>
      <c r="N314" s="209"/>
      <c r="O314" s="209"/>
      <c r="P314" s="462"/>
      <c r="Q314" s="209"/>
      <c r="R314" s="209"/>
      <c r="S314" s="209"/>
      <c r="T314" s="209"/>
      <c r="U314" s="209"/>
      <c r="V314" s="209"/>
      <c r="W314" s="209"/>
      <c r="X314" s="209"/>
      <c r="Y314" s="209"/>
      <c r="Z314" s="209"/>
      <c r="AA314" s="209"/>
      <c r="AB314" s="209"/>
      <c r="AC314" s="209"/>
      <c r="AD314" s="209"/>
      <c r="AE314" s="209"/>
      <c r="AF314" s="209"/>
      <c r="AG314" s="209"/>
      <c r="AH314" s="209"/>
      <c r="AI314" s="209"/>
      <c r="AJ314" s="209"/>
      <c r="AK314" s="209"/>
      <c r="AL314" s="462"/>
      <c r="AM314" s="462"/>
      <c r="AN314" s="462"/>
      <c r="AO314" s="209"/>
      <c r="AP314" s="209"/>
      <c r="AQ314" s="209"/>
      <c r="AR314" s="209"/>
      <c r="AS314" s="209"/>
      <c r="AT314" s="209"/>
      <c r="AU314" s="209"/>
      <c r="AV314" s="209"/>
      <c r="AW314" s="209"/>
      <c r="AX314" s="209"/>
      <c r="AY314" s="209"/>
      <c r="AZ314" s="209"/>
      <c r="BA314" s="209"/>
      <c r="BB314" s="209"/>
      <c r="BC314" s="209"/>
      <c r="BD314" s="209"/>
      <c r="BE314" s="209"/>
      <c r="BF314" s="209"/>
      <c r="BG314" s="209"/>
      <c r="BH314" s="209"/>
      <c r="BI314" s="209"/>
      <c r="BJ314" s="209"/>
      <c r="BK314" s="209"/>
      <c r="BL314" s="209"/>
    </row>
    <row r="315" spans="1:64" ht="13.5" customHeight="1">
      <c r="A315" s="462"/>
      <c r="B315" s="462"/>
      <c r="C315" s="462"/>
      <c r="D315" s="462"/>
      <c r="E315" s="462"/>
      <c r="F315" s="462"/>
      <c r="G315" s="209"/>
      <c r="H315" s="462"/>
      <c r="I315" s="209"/>
      <c r="J315" s="209"/>
      <c r="K315" s="209"/>
      <c r="L315" s="209"/>
      <c r="M315" s="209"/>
      <c r="N315" s="209"/>
      <c r="O315" s="209"/>
      <c r="P315" s="462"/>
      <c r="Q315" s="209"/>
      <c r="R315" s="209"/>
      <c r="S315" s="209"/>
      <c r="T315" s="209"/>
      <c r="U315" s="209"/>
      <c r="V315" s="209"/>
      <c r="W315" s="209"/>
      <c r="X315" s="209"/>
      <c r="Y315" s="209"/>
      <c r="Z315" s="209"/>
      <c r="AA315" s="209"/>
      <c r="AB315" s="209"/>
      <c r="AC315" s="209"/>
      <c r="AD315" s="209"/>
      <c r="AE315" s="209"/>
      <c r="AF315" s="209"/>
      <c r="AG315" s="209"/>
      <c r="AH315" s="209"/>
      <c r="AI315" s="209"/>
      <c r="AJ315" s="209"/>
      <c r="AK315" s="209"/>
      <c r="AL315" s="462"/>
      <c r="AM315" s="462"/>
      <c r="AN315" s="462"/>
      <c r="AO315" s="209"/>
      <c r="AP315" s="209"/>
      <c r="AQ315" s="209"/>
      <c r="AR315" s="209"/>
      <c r="AS315" s="209"/>
      <c r="AT315" s="209"/>
      <c r="AU315" s="209"/>
      <c r="AV315" s="209"/>
      <c r="AW315" s="209"/>
      <c r="AX315" s="209"/>
      <c r="AY315" s="209"/>
      <c r="AZ315" s="209"/>
      <c r="BA315" s="209"/>
      <c r="BB315" s="209"/>
      <c r="BC315" s="209"/>
      <c r="BD315" s="209"/>
      <c r="BE315" s="209"/>
      <c r="BF315" s="209"/>
      <c r="BG315" s="209"/>
      <c r="BH315" s="209"/>
      <c r="BI315" s="209"/>
      <c r="BJ315" s="209"/>
      <c r="BK315" s="209"/>
      <c r="BL315" s="209"/>
    </row>
    <row r="316" spans="1:64" ht="13.5" customHeight="1">
      <c r="A316" s="462"/>
      <c r="B316" s="462"/>
      <c r="C316" s="462"/>
      <c r="D316" s="462"/>
      <c r="E316" s="462"/>
      <c r="F316" s="462"/>
      <c r="G316" s="209"/>
      <c r="H316" s="462"/>
      <c r="I316" s="209"/>
      <c r="J316" s="209"/>
      <c r="K316" s="209"/>
      <c r="L316" s="209"/>
      <c r="M316" s="209"/>
      <c r="N316" s="209"/>
      <c r="O316" s="209"/>
      <c r="P316" s="462"/>
      <c r="Q316" s="209"/>
      <c r="R316" s="209"/>
      <c r="S316" s="209"/>
      <c r="T316" s="209"/>
      <c r="U316" s="209"/>
      <c r="V316" s="209"/>
      <c r="W316" s="209"/>
      <c r="X316" s="209"/>
      <c r="Y316" s="209"/>
      <c r="Z316" s="209"/>
      <c r="AA316" s="209"/>
      <c r="AB316" s="209"/>
      <c r="AC316" s="209"/>
      <c r="AD316" s="209"/>
      <c r="AE316" s="209"/>
      <c r="AF316" s="209"/>
      <c r="AG316" s="209"/>
      <c r="AH316" s="209"/>
      <c r="AI316" s="209"/>
      <c r="AJ316" s="209"/>
      <c r="AK316" s="209"/>
      <c r="AL316" s="462"/>
      <c r="AM316" s="462"/>
      <c r="AN316" s="462"/>
      <c r="AO316" s="209"/>
      <c r="AP316" s="209"/>
      <c r="AQ316" s="209"/>
      <c r="AR316" s="209"/>
      <c r="AS316" s="209"/>
      <c r="AT316" s="209"/>
      <c r="AU316" s="209"/>
      <c r="AV316" s="209"/>
      <c r="AW316" s="209"/>
      <c r="AX316" s="209"/>
      <c r="AY316" s="209"/>
      <c r="AZ316" s="209"/>
      <c r="BA316" s="209"/>
      <c r="BB316" s="209"/>
      <c r="BC316" s="209"/>
      <c r="BD316" s="209"/>
      <c r="BE316" s="209"/>
      <c r="BF316" s="209"/>
      <c r="BG316" s="209"/>
      <c r="BH316" s="209"/>
      <c r="BI316" s="209"/>
      <c r="BJ316" s="209"/>
      <c r="BK316" s="209"/>
      <c r="BL316" s="209"/>
    </row>
    <row r="317" spans="1:64" ht="13.5" customHeight="1">
      <c r="A317" s="462"/>
      <c r="B317" s="462"/>
      <c r="C317" s="462"/>
      <c r="D317" s="462"/>
      <c r="E317" s="462"/>
      <c r="F317" s="462"/>
      <c r="G317" s="209"/>
      <c r="H317" s="462"/>
      <c r="I317" s="209"/>
      <c r="J317" s="209"/>
      <c r="K317" s="209"/>
      <c r="L317" s="209"/>
      <c r="M317" s="209"/>
      <c r="N317" s="209"/>
      <c r="O317" s="209"/>
      <c r="P317" s="462"/>
      <c r="Q317" s="209"/>
      <c r="R317" s="209"/>
      <c r="S317" s="209"/>
      <c r="T317" s="209"/>
      <c r="U317" s="209"/>
      <c r="V317" s="209"/>
      <c r="W317" s="209"/>
      <c r="X317" s="209"/>
      <c r="Y317" s="209"/>
      <c r="Z317" s="209"/>
      <c r="AA317" s="209"/>
      <c r="AB317" s="209"/>
      <c r="AC317" s="209"/>
      <c r="AD317" s="209"/>
      <c r="AE317" s="209"/>
      <c r="AF317" s="209"/>
      <c r="AG317" s="209"/>
      <c r="AH317" s="209"/>
      <c r="AI317" s="209"/>
      <c r="AJ317" s="209"/>
      <c r="AK317" s="209"/>
      <c r="AL317" s="462"/>
      <c r="AM317" s="462"/>
      <c r="AN317" s="462"/>
      <c r="AO317" s="209"/>
      <c r="AP317" s="209"/>
      <c r="AQ317" s="209"/>
      <c r="AR317" s="209"/>
      <c r="AS317" s="209"/>
      <c r="AT317" s="209"/>
      <c r="AU317" s="209"/>
      <c r="AV317" s="209"/>
      <c r="AW317" s="209"/>
      <c r="AX317" s="209"/>
      <c r="AY317" s="209"/>
      <c r="AZ317" s="209"/>
      <c r="BA317" s="209"/>
      <c r="BB317" s="209"/>
      <c r="BC317" s="209"/>
      <c r="BD317" s="209"/>
      <c r="BE317" s="209"/>
      <c r="BF317" s="209"/>
      <c r="BG317" s="209"/>
      <c r="BH317" s="209"/>
      <c r="BI317" s="209"/>
      <c r="BJ317" s="209"/>
      <c r="BK317" s="209"/>
      <c r="BL317" s="209"/>
    </row>
    <row r="318" spans="1:64" ht="13.5" customHeight="1">
      <c r="A318" s="462"/>
      <c r="B318" s="462"/>
      <c r="C318" s="462"/>
      <c r="D318" s="462"/>
      <c r="E318" s="462"/>
      <c r="F318" s="462"/>
      <c r="G318" s="209"/>
      <c r="H318" s="462"/>
      <c r="I318" s="209"/>
      <c r="J318" s="209"/>
      <c r="K318" s="209"/>
      <c r="L318" s="209"/>
      <c r="M318" s="209"/>
      <c r="N318" s="209"/>
      <c r="O318" s="209"/>
      <c r="P318" s="462"/>
      <c r="Q318" s="209"/>
      <c r="R318" s="209"/>
      <c r="S318" s="209"/>
      <c r="T318" s="209"/>
      <c r="U318" s="209"/>
      <c r="V318" s="209"/>
      <c r="W318" s="209"/>
      <c r="X318" s="209"/>
      <c r="Y318" s="209"/>
      <c r="Z318" s="209"/>
      <c r="AA318" s="209"/>
      <c r="AB318" s="209"/>
      <c r="AC318" s="209"/>
      <c r="AD318" s="209"/>
      <c r="AE318" s="209"/>
      <c r="AF318" s="209"/>
      <c r="AG318" s="209"/>
      <c r="AH318" s="209"/>
      <c r="AI318" s="209"/>
      <c r="AJ318" s="209"/>
      <c r="AK318" s="209"/>
      <c r="AL318" s="462"/>
      <c r="AM318" s="462"/>
      <c r="AN318" s="462"/>
      <c r="AO318" s="209"/>
      <c r="AP318" s="209"/>
      <c r="AQ318" s="209"/>
      <c r="AR318" s="209"/>
      <c r="AS318" s="209"/>
      <c r="AT318" s="209"/>
      <c r="AU318" s="209"/>
      <c r="AV318" s="209"/>
      <c r="AW318" s="209"/>
      <c r="AX318" s="209"/>
      <c r="AY318" s="209"/>
      <c r="AZ318" s="209"/>
      <c r="BA318" s="209"/>
      <c r="BB318" s="209"/>
      <c r="BC318" s="209"/>
      <c r="BD318" s="209"/>
      <c r="BE318" s="209"/>
      <c r="BF318" s="209"/>
      <c r="BG318" s="209"/>
      <c r="BH318" s="209"/>
      <c r="BI318" s="209"/>
      <c r="BJ318" s="209"/>
      <c r="BK318" s="209"/>
      <c r="BL318" s="209"/>
    </row>
    <row r="319" spans="1:64" ht="13.5" customHeight="1">
      <c r="A319" s="462"/>
      <c r="B319" s="462"/>
      <c r="C319" s="462"/>
      <c r="D319" s="462"/>
      <c r="E319" s="462"/>
      <c r="F319" s="462"/>
      <c r="G319" s="209"/>
      <c r="H319" s="462"/>
      <c r="I319" s="209"/>
      <c r="J319" s="209"/>
      <c r="K319" s="209"/>
      <c r="L319" s="209"/>
      <c r="M319" s="209"/>
      <c r="N319" s="209"/>
      <c r="O319" s="209"/>
      <c r="P319" s="462"/>
      <c r="Q319" s="209"/>
      <c r="R319" s="209"/>
      <c r="S319" s="209"/>
      <c r="T319" s="209"/>
      <c r="U319" s="209"/>
      <c r="V319" s="209"/>
      <c r="W319" s="209"/>
      <c r="X319" s="209"/>
      <c r="Y319" s="209"/>
      <c r="Z319" s="209"/>
      <c r="AA319" s="209"/>
      <c r="AB319" s="209"/>
      <c r="AC319" s="209"/>
      <c r="AD319" s="209"/>
      <c r="AE319" s="209"/>
      <c r="AF319" s="209"/>
      <c r="AG319" s="209"/>
      <c r="AH319" s="209"/>
      <c r="AI319" s="209"/>
      <c r="AJ319" s="209"/>
      <c r="AK319" s="209"/>
      <c r="AL319" s="462"/>
      <c r="AM319" s="462"/>
      <c r="AN319" s="462"/>
      <c r="AO319" s="209"/>
      <c r="AP319" s="209"/>
      <c r="AQ319" s="209"/>
      <c r="AR319" s="209"/>
      <c r="AS319" s="209"/>
      <c r="AT319" s="209"/>
      <c r="AU319" s="209"/>
      <c r="AV319" s="209"/>
      <c r="AW319" s="209"/>
      <c r="AX319" s="209"/>
      <c r="AY319" s="209"/>
      <c r="AZ319" s="209"/>
      <c r="BA319" s="209"/>
      <c r="BB319" s="209"/>
      <c r="BC319" s="209"/>
      <c r="BD319" s="209"/>
      <c r="BE319" s="209"/>
      <c r="BF319" s="209"/>
      <c r="BG319" s="209"/>
      <c r="BH319" s="209"/>
      <c r="BI319" s="209"/>
      <c r="BJ319" s="209"/>
      <c r="BK319" s="209"/>
      <c r="BL319" s="209"/>
    </row>
    <row r="320" spans="1:64" ht="13.5" customHeight="1">
      <c r="A320" s="462"/>
      <c r="B320" s="462"/>
      <c r="C320" s="462"/>
      <c r="D320" s="462"/>
      <c r="E320" s="462"/>
      <c r="F320" s="462"/>
      <c r="G320" s="209"/>
      <c r="H320" s="462"/>
      <c r="I320" s="209"/>
      <c r="J320" s="209"/>
      <c r="K320" s="209"/>
      <c r="L320" s="209"/>
      <c r="M320" s="209"/>
      <c r="N320" s="209"/>
      <c r="O320" s="209"/>
      <c r="P320" s="462"/>
      <c r="Q320" s="209"/>
      <c r="R320" s="209"/>
      <c r="S320" s="209"/>
      <c r="T320" s="209"/>
      <c r="U320" s="209"/>
      <c r="V320" s="209"/>
      <c r="W320" s="209"/>
      <c r="X320" s="209"/>
      <c r="Y320" s="209"/>
      <c r="Z320" s="209"/>
      <c r="AA320" s="209"/>
      <c r="AB320" s="209"/>
      <c r="AC320" s="209"/>
      <c r="AD320" s="209"/>
      <c r="AE320" s="209"/>
      <c r="AF320" s="209"/>
      <c r="AG320" s="209"/>
      <c r="AH320" s="209"/>
      <c r="AI320" s="209"/>
      <c r="AJ320" s="209"/>
      <c r="AK320" s="209"/>
      <c r="AL320" s="462"/>
      <c r="AM320" s="462"/>
      <c r="AN320" s="462"/>
      <c r="AO320" s="209"/>
      <c r="AP320" s="209"/>
      <c r="AQ320" s="209"/>
      <c r="AR320" s="209"/>
      <c r="AS320" s="209"/>
      <c r="AT320" s="209"/>
      <c r="AU320" s="209"/>
      <c r="AV320" s="209"/>
      <c r="AW320" s="209"/>
      <c r="AX320" s="209"/>
      <c r="AY320" s="209"/>
      <c r="AZ320" s="209"/>
      <c r="BA320" s="209"/>
      <c r="BB320" s="209"/>
      <c r="BC320" s="209"/>
      <c r="BD320" s="209"/>
      <c r="BE320" s="209"/>
      <c r="BF320" s="209"/>
      <c r="BG320" s="209"/>
      <c r="BH320" s="209"/>
      <c r="BI320" s="209"/>
      <c r="BJ320" s="209"/>
      <c r="BK320" s="209"/>
      <c r="BL320" s="209"/>
    </row>
    <row r="321" spans="1:64" ht="13.5" customHeight="1">
      <c r="A321" s="462"/>
      <c r="B321" s="462"/>
      <c r="C321" s="462"/>
      <c r="D321" s="462"/>
      <c r="E321" s="462"/>
      <c r="F321" s="462"/>
      <c r="G321" s="209"/>
      <c r="H321" s="462"/>
      <c r="I321" s="209"/>
      <c r="J321" s="209"/>
      <c r="K321" s="209"/>
      <c r="L321" s="209"/>
      <c r="M321" s="209"/>
      <c r="N321" s="209"/>
      <c r="O321" s="209"/>
      <c r="P321" s="462"/>
      <c r="Q321" s="209"/>
      <c r="R321" s="209"/>
      <c r="S321" s="209"/>
      <c r="T321" s="209"/>
      <c r="U321" s="209"/>
      <c r="V321" s="209"/>
      <c r="W321" s="209"/>
      <c r="X321" s="209"/>
      <c r="Y321" s="209"/>
      <c r="Z321" s="209"/>
      <c r="AA321" s="209"/>
      <c r="AB321" s="209"/>
      <c r="AC321" s="209"/>
      <c r="AD321" s="209"/>
      <c r="AE321" s="209"/>
      <c r="AF321" s="209"/>
      <c r="AG321" s="209"/>
      <c r="AH321" s="209"/>
      <c r="AI321" s="209"/>
      <c r="AJ321" s="209"/>
      <c r="AK321" s="209"/>
      <c r="AL321" s="462"/>
      <c r="AM321" s="462"/>
      <c r="AN321" s="462"/>
      <c r="AO321" s="209"/>
      <c r="AP321" s="209"/>
      <c r="AQ321" s="209"/>
      <c r="AR321" s="209"/>
      <c r="AS321" s="209"/>
      <c r="AT321" s="209"/>
      <c r="AU321" s="209"/>
      <c r="AV321" s="209"/>
      <c r="AW321" s="209"/>
      <c r="AX321" s="209"/>
      <c r="AY321" s="209"/>
      <c r="AZ321" s="209"/>
      <c r="BA321" s="209"/>
      <c r="BB321" s="209"/>
      <c r="BC321" s="209"/>
      <c r="BD321" s="209"/>
      <c r="BE321" s="209"/>
      <c r="BF321" s="209"/>
      <c r="BG321" s="209"/>
      <c r="BH321" s="209"/>
      <c r="BI321" s="209"/>
      <c r="BJ321" s="209"/>
      <c r="BK321" s="209"/>
      <c r="BL321" s="209"/>
    </row>
    <row r="322" spans="1:64" ht="13.5" customHeight="1">
      <c r="A322" s="462"/>
      <c r="B322" s="462"/>
      <c r="C322" s="462"/>
      <c r="D322" s="462"/>
      <c r="E322" s="462"/>
      <c r="F322" s="462"/>
      <c r="G322" s="209"/>
      <c r="H322" s="462"/>
      <c r="I322" s="209"/>
      <c r="J322" s="209"/>
      <c r="K322" s="209"/>
      <c r="L322" s="209"/>
      <c r="M322" s="209"/>
      <c r="N322" s="209"/>
      <c r="O322" s="209"/>
      <c r="P322" s="462"/>
      <c r="Q322" s="209"/>
      <c r="R322" s="209"/>
      <c r="S322" s="209"/>
      <c r="T322" s="209"/>
      <c r="U322" s="209"/>
      <c r="V322" s="209"/>
      <c r="W322" s="209"/>
      <c r="X322" s="209"/>
      <c r="Y322" s="209"/>
      <c r="Z322" s="209"/>
      <c r="AA322" s="209"/>
      <c r="AB322" s="209"/>
      <c r="AC322" s="209"/>
      <c r="AD322" s="209"/>
      <c r="AE322" s="209"/>
      <c r="AF322" s="209"/>
      <c r="AG322" s="209"/>
      <c r="AH322" s="209"/>
      <c r="AI322" s="209"/>
      <c r="AJ322" s="209"/>
      <c r="AK322" s="209"/>
      <c r="AL322" s="462"/>
      <c r="AM322" s="462"/>
      <c r="AN322" s="462"/>
      <c r="AO322" s="209"/>
      <c r="AP322" s="209"/>
      <c r="AQ322" s="209"/>
      <c r="AR322" s="209"/>
      <c r="AS322" s="209"/>
      <c r="AT322" s="209"/>
      <c r="AU322" s="209"/>
      <c r="AV322" s="209"/>
      <c r="AW322" s="209"/>
      <c r="AX322" s="209"/>
      <c r="AY322" s="209"/>
      <c r="AZ322" s="209"/>
      <c r="BA322" s="209"/>
      <c r="BB322" s="209"/>
      <c r="BC322" s="209"/>
      <c r="BD322" s="209"/>
      <c r="BE322" s="209"/>
      <c r="BF322" s="209"/>
      <c r="BG322" s="209"/>
      <c r="BH322" s="209"/>
      <c r="BI322" s="209"/>
      <c r="BJ322" s="209"/>
      <c r="BK322" s="209"/>
      <c r="BL322" s="209"/>
    </row>
    <row r="323" spans="1:64" ht="13.5" customHeight="1">
      <c r="A323" s="462"/>
      <c r="B323" s="462"/>
      <c r="C323" s="462"/>
      <c r="D323" s="462"/>
      <c r="E323" s="462"/>
      <c r="F323" s="462"/>
      <c r="G323" s="209"/>
      <c r="H323" s="462"/>
      <c r="I323" s="209"/>
      <c r="J323" s="209"/>
      <c r="K323" s="209"/>
      <c r="L323" s="209"/>
      <c r="M323" s="209"/>
      <c r="N323" s="209"/>
      <c r="O323" s="209"/>
      <c r="P323" s="462"/>
      <c r="Q323" s="209"/>
      <c r="R323" s="209"/>
      <c r="S323" s="209"/>
      <c r="T323" s="209"/>
      <c r="U323" s="209"/>
      <c r="V323" s="209"/>
      <c r="W323" s="209"/>
      <c r="X323" s="209"/>
      <c r="Y323" s="209"/>
      <c r="Z323" s="209"/>
      <c r="AA323" s="209"/>
      <c r="AB323" s="209"/>
      <c r="AC323" s="209"/>
      <c r="AD323" s="209"/>
      <c r="AE323" s="209"/>
      <c r="AF323" s="209"/>
      <c r="AG323" s="209"/>
      <c r="AH323" s="209"/>
      <c r="AI323" s="209"/>
      <c r="AJ323" s="209"/>
      <c r="AK323" s="209"/>
      <c r="AL323" s="462"/>
      <c r="AM323" s="462"/>
      <c r="AN323" s="462"/>
      <c r="AO323" s="209"/>
      <c r="AP323" s="209"/>
      <c r="AQ323" s="209"/>
      <c r="AR323" s="209"/>
      <c r="AS323" s="209"/>
      <c r="AT323" s="209"/>
      <c r="AU323" s="209"/>
      <c r="AV323" s="209"/>
      <c r="AW323" s="209"/>
      <c r="AX323" s="209"/>
      <c r="AY323" s="209"/>
      <c r="AZ323" s="209"/>
      <c r="BA323" s="209"/>
      <c r="BB323" s="209"/>
      <c r="BC323" s="209"/>
      <c r="BD323" s="209"/>
      <c r="BE323" s="209"/>
      <c r="BF323" s="209"/>
      <c r="BG323" s="209"/>
      <c r="BH323" s="209"/>
      <c r="BI323" s="209"/>
      <c r="BJ323" s="209"/>
      <c r="BK323" s="209"/>
      <c r="BL323" s="209"/>
    </row>
    <row r="324" spans="1:64" ht="13.5" customHeight="1">
      <c r="A324" s="462"/>
      <c r="B324" s="462"/>
      <c r="C324" s="462"/>
      <c r="D324" s="462"/>
      <c r="E324" s="462"/>
      <c r="F324" s="462"/>
      <c r="G324" s="209"/>
      <c r="H324" s="462"/>
      <c r="I324" s="209"/>
      <c r="J324" s="209"/>
      <c r="K324" s="209"/>
      <c r="L324" s="209"/>
      <c r="M324" s="209"/>
      <c r="N324" s="209"/>
      <c r="O324" s="209"/>
      <c r="P324" s="462"/>
      <c r="Q324" s="209"/>
      <c r="R324" s="209"/>
      <c r="S324" s="209"/>
      <c r="T324" s="209"/>
      <c r="U324" s="209"/>
      <c r="V324" s="209"/>
      <c r="W324" s="209"/>
      <c r="X324" s="209"/>
      <c r="Y324" s="209"/>
      <c r="Z324" s="209"/>
      <c r="AA324" s="209"/>
      <c r="AB324" s="209"/>
      <c r="AC324" s="209"/>
      <c r="AD324" s="209"/>
      <c r="AE324" s="209"/>
      <c r="AF324" s="209"/>
      <c r="AG324" s="209"/>
      <c r="AH324" s="209"/>
      <c r="AI324" s="209"/>
      <c r="AJ324" s="209"/>
      <c r="AK324" s="209"/>
      <c r="AL324" s="462"/>
      <c r="AM324" s="462"/>
      <c r="AN324" s="462"/>
      <c r="AO324" s="209"/>
      <c r="AP324" s="209"/>
      <c r="AQ324" s="209"/>
      <c r="AR324" s="209"/>
      <c r="AS324" s="209"/>
      <c r="AT324" s="209"/>
      <c r="AU324" s="209"/>
      <c r="AV324" s="209"/>
      <c r="AW324" s="209"/>
      <c r="AX324" s="209"/>
      <c r="AY324" s="209"/>
      <c r="AZ324" s="209"/>
      <c r="BA324" s="209"/>
      <c r="BB324" s="209"/>
      <c r="BC324" s="209"/>
      <c r="BD324" s="209"/>
      <c r="BE324" s="209"/>
      <c r="BF324" s="209"/>
      <c r="BG324" s="209"/>
      <c r="BH324" s="209"/>
      <c r="BI324" s="209"/>
      <c r="BJ324" s="209"/>
      <c r="BK324" s="209"/>
      <c r="BL324" s="209"/>
    </row>
    <row r="325" spans="1:64" ht="13.5" customHeight="1">
      <c r="A325" s="462"/>
      <c r="B325" s="462"/>
      <c r="C325" s="462"/>
      <c r="D325" s="462"/>
      <c r="E325" s="462"/>
      <c r="F325" s="462"/>
      <c r="G325" s="209"/>
      <c r="H325" s="462"/>
      <c r="I325" s="209"/>
      <c r="J325" s="209"/>
      <c r="K325" s="209"/>
      <c r="L325" s="209"/>
      <c r="M325" s="209"/>
      <c r="N325" s="209"/>
      <c r="O325" s="209"/>
      <c r="P325" s="462"/>
      <c r="Q325" s="209"/>
      <c r="R325" s="209"/>
      <c r="S325" s="209"/>
      <c r="T325" s="209"/>
      <c r="U325" s="209"/>
      <c r="V325" s="209"/>
      <c r="W325" s="209"/>
      <c r="X325" s="209"/>
      <c r="Y325" s="209"/>
      <c r="Z325" s="209"/>
      <c r="AA325" s="209"/>
      <c r="AB325" s="209"/>
      <c r="AC325" s="209"/>
      <c r="AD325" s="209"/>
      <c r="AE325" s="209"/>
      <c r="AF325" s="209"/>
      <c r="AG325" s="209"/>
      <c r="AH325" s="209"/>
      <c r="AI325" s="209"/>
      <c r="AJ325" s="209"/>
      <c r="AK325" s="209"/>
      <c r="AL325" s="462"/>
      <c r="AM325" s="462"/>
      <c r="AN325" s="462"/>
      <c r="AO325" s="209"/>
      <c r="AP325" s="209"/>
      <c r="AQ325" s="209"/>
      <c r="AR325" s="209"/>
      <c r="AS325" s="209"/>
      <c r="AT325" s="209"/>
      <c r="AU325" s="209"/>
      <c r="AV325" s="209"/>
      <c r="AW325" s="209"/>
      <c r="AX325" s="209"/>
      <c r="AY325" s="209"/>
      <c r="AZ325" s="209"/>
      <c r="BA325" s="209"/>
      <c r="BB325" s="209"/>
      <c r="BC325" s="209"/>
      <c r="BD325" s="209"/>
      <c r="BE325" s="209"/>
      <c r="BF325" s="209"/>
      <c r="BG325" s="209"/>
      <c r="BH325" s="209"/>
      <c r="BI325" s="209"/>
      <c r="BJ325" s="209"/>
      <c r="BK325" s="209"/>
      <c r="BL325" s="209"/>
    </row>
    <row r="326" spans="1:64" ht="13.5" customHeight="1">
      <c r="A326" s="462"/>
      <c r="B326" s="462"/>
      <c r="C326" s="462"/>
      <c r="D326" s="462"/>
      <c r="E326" s="462"/>
      <c r="F326" s="462"/>
      <c r="G326" s="209"/>
      <c r="H326" s="462"/>
      <c r="I326" s="209"/>
      <c r="J326" s="209"/>
      <c r="K326" s="209"/>
      <c r="L326" s="209"/>
      <c r="M326" s="209"/>
      <c r="N326" s="209"/>
      <c r="O326" s="209"/>
      <c r="P326" s="462"/>
      <c r="Q326" s="209"/>
      <c r="R326" s="209"/>
      <c r="S326" s="209"/>
      <c r="T326" s="209"/>
      <c r="U326" s="209"/>
      <c r="V326" s="209"/>
      <c r="W326" s="209"/>
      <c r="X326" s="209"/>
      <c r="Y326" s="209"/>
      <c r="Z326" s="209"/>
      <c r="AA326" s="209"/>
      <c r="AB326" s="209"/>
      <c r="AC326" s="209"/>
      <c r="AD326" s="209"/>
      <c r="AE326" s="209"/>
      <c r="AF326" s="209"/>
      <c r="AG326" s="209"/>
      <c r="AH326" s="209"/>
      <c r="AI326" s="209"/>
      <c r="AJ326" s="209"/>
      <c r="AK326" s="209"/>
      <c r="AL326" s="462"/>
      <c r="AM326" s="462"/>
      <c r="AN326" s="462"/>
      <c r="AO326" s="209"/>
      <c r="AP326" s="209"/>
      <c r="AQ326" s="209"/>
      <c r="AR326" s="209"/>
      <c r="AS326" s="209"/>
      <c r="AT326" s="209"/>
      <c r="AU326" s="209"/>
      <c r="AV326" s="209"/>
      <c r="AW326" s="209"/>
      <c r="AX326" s="209"/>
      <c r="AY326" s="209"/>
      <c r="AZ326" s="209"/>
      <c r="BA326" s="209"/>
      <c r="BB326" s="209"/>
      <c r="BC326" s="209"/>
      <c r="BD326" s="209"/>
      <c r="BE326" s="209"/>
      <c r="BF326" s="209"/>
      <c r="BG326" s="209"/>
      <c r="BH326" s="209"/>
      <c r="BI326" s="209"/>
      <c r="BJ326" s="209"/>
      <c r="BK326" s="209"/>
      <c r="BL326" s="209"/>
    </row>
    <row r="327" spans="1:64" ht="13.5" customHeight="1">
      <c r="A327" s="462"/>
      <c r="B327" s="462"/>
      <c r="C327" s="462"/>
      <c r="D327" s="462"/>
      <c r="E327" s="462"/>
      <c r="F327" s="462"/>
      <c r="G327" s="209"/>
      <c r="H327" s="462"/>
      <c r="I327" s="209"/>
      <c r="J327" s="209"/>
      <c r="K327" s="209"/>
      <c r="L327" s="209"/>
      <c r="M327" s="209"/>
      <c r="N327" s="209"/>
      <c r="O327" s="209"/>
      <c r="P327" s="462"/>
      <c r="Q327" s="209"/>
      <c r="R327" s="209"/>
      <c r="S327" s="209"/>
      <c r="T327" s="209"/>
      <c r="U327" s="209"/>
      <c r="V327" s="209"/>
      <c r="W327" s="209"/>
      <c r="X327" s="209"/>
      <c r="Y327" s="209"/>
      <c r="Z327" s="209"/>
      <c r="AA327" s="209"/>
      <c r="AB327" s="209"/>
      <c r="AC327" s="209"/>
      <c r="AD327" s="209"/>
      <c r="AE327" s="209"/>
      <c r="AF327" s="209"/>
      <c r="AG327" s="209"/>
      <c r="AH327" s="209"/>
      <c r="AI327" s="209"/>
      <c r="AJ327" s="209"/>
      <c r="AK327" s="209"/>
      <c r="AL327" s="462"/>
      <c r="AM327" s="462"/>
      <c r="AN327" s="462"/>
      <c r="AO327" s="209"/>
      <c r="AP327" s="209"/>
      <c r="AQ327" s="209"/>
      <c r="AR327" s="209"/>
      <c r="AS327" s="209"/>
      <c r="AT327" s="209"/>
      <c r="AU327" s="209"/>
      <c r="AV327" s="209"/>
      <c r="AW327" s="209"/>
      <c r="AX327" s="209"/>
      <c r="AY327" s="209"/>
      <c r="AZ327" s="209"/>
      <c r="BA327" s="209"/>
      <c r="BB327" s="209"/>
      <c r="BC327" s="209"/>
      <c r="BD327" s="209"/>
      <c r="BE327" s="209"/>
      <c r="BF327" s="209"/>
      <c r="BG327" s="209"/>
      <c r="BH327" s="209"/>
      <c r="BI327" s="209"/>
      <c r="BJ327" s="209"/>
      <c r="BK327" s="209"/>
      <c r="BL327" s="209"/>
    </row>
    <row r="328" spans="1:64" ht="13.5" customHeight="1">
      <c r="A328" s="462"/>
      <c r="B328" s="462"/>
      <c r="C328" s="462"/>
      <c r="D328" s="462"/>
      <c r="E328" s="462"/>
      <c r="F328" s="462"/>
      <c r="G328" s="209"/>
      <c r="H328" s="462"/>
      <c r="I328" s="209"/>
      <c r="J328" s="209"/>
      <c r="K328" s="209"/>
      <c r="L328" s="209"/>
      <c r="M328" s="209"/>
      <c r="N328" s="209"/>
      <c r="O328" s="209"/>
      <c r="P328" s="462"/>
      <c r="Q328" s="209"/>
      <c r="R328" s="209"/>
      <c r="S328" s="209"/>
      <c r="T328" s="209"/>
      <c r="U328" s="209"/>
      <c r="V328" s="209"/>
      <c r="W328" s="209"/>
      <c r="X328" s="209"/>
      <c r="Y328" s="209"/>
      <c r="Z328" s="209"/>
      <c r="AA328" s="209"/>
      <c r="AB328" s="209"/>
      <c r="AC328" s="209"/>
      <c r="AD328" s="209"/>
      <c r="AE328" s="209"/>
      <c r="AF328" s="209"/>
      <c r="AG328" s="209"/>
      <c r="AH328" s="209"/>
      <c r="AI328" s="209"/>
      <c r="AJ328" s="209"/>
      <c r="AK328" s="209"/>
      <c r="AL328" s="462"/>
      <c r="AM328" s="462"/>
      <c r="AN328" s="462"/>
      <c r="AO328" s="209"/>
      <c r="AP328" s="209"/>
      <c r="AQ328" s="209"/>
      <c r="AR328" s="209"/>
      <c r="AS328" s="209"/>
      <c r="AT328" s="209"/>
      <c r="AU328" s="209"/>
      <c r="AV328" s="209"/>
      <c r="AW328" s="209"/>
      <c r="AX328" s="209"/>
      <c r="AY328" s="209"/>
      <c r="AZ328" s="209"/>
      <c r="BA328" s="209"/>
      <c r="BB328" s="209"/>
      <c r="BC328" s="209"/>
      <c r="BD328" s="209"/>
      <c r="BE328" s="209"/>
      <c r="BF328" s="209"/>
      <c r="BG328" s="209"/>
      <c r="BH328" s="209"/>
      <c r="BI328" s="209"/>
      <c r="BJ328" s="209"/>
      <c r="BK328" s="209"/>
      <c r="BL328" s="209"/>
    </row>
    <row r="329" spans="1:64" ht="13.5" customHeight="1">
      <c r="A329" s="462"/>
      <c r="B329" s="462"/>
      <c r="C329" s="462"/>
      <c r="D329" s="462"/>
      <c r="E329" s="462"/>
      <c r="F329" s="462"/>
      <c r="G329" s="209"/>
      <c r="H329" s="462"/>
      <c r="I329" s="209"/>
      <c r="J329" s="209"/>
      <c r="K329" s="209"/>
      <c r="L329" s="209"/>
      <c r="M329" s="209"/>
      <c r="N329" s="209"/>
      <c r="O329" s="209"/>
      <c r="P329" s="462"/>
      <c r="Q329" s="209"/>
      <c r="R329" s="209"/>
      <c r="S329" s="209"/>
      <c r="T329" s="209"/>
      <c r="U329" s="209"/>
      <c r="V329" s="209"/>
      <c r="W329" s="209"/>
      <c r="X329" s="209"/>
      <c r="Y329" s="209"/>
      <c r="Z329" s="209"/>
      <c r="AA329" s="209"/>
      <c r="AB329" s="209"/>
      <c r="AC329" s="209"/>
      <c r="AD329" s="209"/>
      <c r="AE329" s="209"/>
      <c r="AF329" s="209"/>
      <c r="AG329" s="209"/>
      <c r="AH329" s="209"/>
      <c r="AI329" s="209"/>
      <c r="AJ329" s="209"/>
      <c r="AK329" s="209"/>
      <c r="AL329" s="462"/>
      <c r="AM329" s="462"/>
      <c r="AN329" s="462"/>
      <c r="AO329" s="209"/>
      <c r="AP329" s="209"/>
      <c r="AQ329" s="209"/>
      <c r="AR329" s="209"/>
      <c r="AS329" s="209"/>
      <c r="AT329" s="209"/>
      <c r="AU329" s="209"/>
      <c r="AV329" s="209"/>
      <c r="AW329" s="209"/>
      <c r="AX329" s="209"/>
      <c r="AY329" s="209"/>
      <c r="AZ329" s="209"/>
      <c r="BA329" s="209"/>
      <c r="BB329" s="209"/>
      <c r="BC329" s="209"/>
      <c r="BD329" s="209"/>
      <c r="BE329" s="209"/>
      <c r="BF329" s="209"/>
      <c r="BG329" s="209"/>
      <c r="BH329" s="209"/>
      <c r="BI329" s="209"/>
      <c r="BJ329" s="209"/>
      <c r="BK329" s="209"/>
      <c r="BL329" s="209"/>
    </row>
    <row r="330" spans="1:64" ht="13.5" customHeight="1">
      <c r="A330" s="462"/>
      <c r="B330" s="462"/>
      <c r="C330" s="462"/>
      <c r="D330" s="462"/>
      <c r="E330" s="462"/>
      <c r="F330" s="462"/>
      <c r="G330" s="209"/>
      <c r="H330" s="462"/>
      <c r="I330" s="209"/>
      <c r="J330" s="209"/>
      <c r="K330" s="209"/>
      <c r="L330" s="209"/>
      <c r="M330" s="209"/>
      <c r="N330" s="209"/>
      <c r="O330" s="209"/>
      <c r="P330" s="462"/>
      <c r="Q330" s="209"/>
      <c r="R330" s="209"/>
      <c r="S330" s="209"/>
      <c r="T330" s="209"/>
      <c r="U330" s="209"/>
      <c r="V330" s="209"/>
      <c r="W330" s="209"/>
      <c r="X330" s="209"/>
      <c r="Y330" s="209"/>
      <c r="Z330" s="209"/>
      <c r="AA330" s="209"/>
      <c r="AB330" s="209"/>
      <c r="AC330" s="209"/>
      <c r="AD330" s="209"/>
      <c r="AE330" s="209"/>
      <c r="AF330" s="209"/>
      <c r="AG330" s="209"/>
      <c r="AH330" s="209"/>
      <c r="AI330" s="209"/>
      <c r="AJ330" s="209"/>
      <c r="AK330" s="209"/>
      <c r="AL330" s="462"/>
      <c r="AM330" s="462"/>
      <c r="AN330" s="462"/>
      <c r="AO330" s="209"/>
      <c r="AP330" s="209"/>
      <c r="AQ330" s="209"/>
      <c r="AR330" s="209"/>
      <c r="AS330" s="209"/>
      <c r="AT330" s="209"/>
      <c r="AU330" s="209"/>
      <c r="AV330" s="209"/>
      <c r="AW330" s="209"/>
      <c r="AX330" s="209"/>
      <c r="AY330" s="209"/>
      <c r="AZ330" s="209"/>
      <c r="BA330" s="209"/>
      <c r="BB330" s="209"/>
      <c r="BC330" s="209"/>
      <c r="BD330" s="209"/>
      <c r="BE330" s="209"/>
      <c r="BF330" s="209"/>
      <c r="BG330" s="209"/>
      <c r="BH330" s="209"/>
      <c r="BI330" s="209"/>
      <c r="BJ330" s="209"/>
      <c r="BK330" s="209"/>
      <c r="BL330" s="209"/>
    </row>
    <row r="331" spans="1:64" ht="13.5" customHeight="1">
      <c r="A331" s="462"/>
      <c r="B331" s="462"/>
      <c r="C331" s="462"/>
      <c r="D331" s="462"/>
      <c r="E331" s="462"/>
      <c r="F331" s="462"/>
      <c r="G331" s="209"/>
      <c r="H331" s="462"/>
      <c r="I331" s="209"/>
      <c r="J331" s="209"/>
      <c r="K331" s="209"/>
      <c r="L331" s="209"/>
      <c r="M331" s="209"/>
      <c r="N331" s="209"/>
      <c r="O331" s="209"/>
      <c r="P331" s="462"/>
      <c r="Q331" s="209"/>
      <c r="R331" s="209"/>
      <c r="S331" s="209"/>
      <c r="T331" s="209"/>
      <c r="U331" s="209"/>
      <c r="V331" s="209"/>
      <c r="W331" s="209"/>
      <c r="X331" s="209"/>
      <c r="Y331" s="209"/>
      <c r="Z331" s="209"/>
      <c r="AA331" s="209"/>
      <c r="AB331" s="209"/>
      <c r="AC331" s="209"/>
      <c r="AD331" s="209"/>
      <c r="AE331" s="209"/>
      <c r="AF331" s="209"/>
      <c r="AG331" s="209"/>
      <c r="AH331" s="209"/>
      <c r="AI331" s="209"/>
      <c r="AJ331" s="209"/>
      <c r="AK331" s="209"/>
      <c r="AL331" s="462"/>
      <c r="AM331" s="462"/>
      <c r="AN331" s="462"/>
      <c r="AO331" s="209"/>
      <c r="AP331" s="209"/>
      <c r="AQ331" s="209"/>
      <c r="AR331" s="209"/>
      <c r="AS331" s="209"/>
      <c r="AT331" s="209"/>
      <c r="AU331" s="209"/>
      <c r="AV331" s="209"/>
      <c r="AW331" s="209"/>
      <c r="AX331" s="209"/>
      <c r="AY331" s="209"/>
      <c r="AZ331" s="209"/>
      <c r="BA331" s="209"/>
      <c r="BB331" s="209"/>
      <c r="BC331" s="209"/>
      <c r="BD331" s="209"/>
      <c r="BE331" s="209"/>
      <c r="BF331" s="209"/>
      <c r="BG331" s="209"/>
      <c r="BH331" s="209"/>
      <c r="BI331" s="209"/>
      <c r="BJ331" s="209"/>
      <c r="BK331" s="209"/>
      <c r="BL331" s="209"/>
    </row>
    <row r="332" spans="1:64" ht="13.5" customHeight="1">
      <c r="A332" s="462"/>
      <c r="B332" s="462"/>
      <c r="C332" s="462"/>
      <c r="D332" s="462"/>
      <c r="E332" s="462"/>
      <c r="F332" s="462"/>
      <c r="G332" s="209"/>
      <c r="H332" s="462"/>
      <c r="I332" s="209"/>
      <c r="J332" s="209"/>
      <c r="K332" s="209"/>
      <c r="L332" s="209"/>
      <c r="M332" s="209"/>
      <c r="N332" s="209"/>
      <c r="O332" s="209"/>
      <c r="P332" s="462"/>
      <c r="Q332" s="209"/>
      <c r="R332" s="209"/>
      <c r="S332" s="209"/>
      <c r="T332" s="209"/>
      <c r="U332" s="209"/>
      <c r="V332" s="209"/>
      <c r="W332" s="209"/>
      <c r="X332" s="209"/>
      <c r="Y332" s="209"/>
      <c r="Z332" s="209"/>
      <c r="AA332" s="209"/>
      <c r="AB332" s="209"/>
      <c r="AC332" s="209"/>
      <c r="AD332" s="209"/>
      <c r="AE332" s="209"/>
      <c r="AF332" s="209"/>
      <c r="AG332" s="209"/>
      <c r="AH332" s="209"/>
      <c r="AI332" s="209"/>
      <c r="AJ332" s="209"/>
      <c r="AK332" s="209"/>
      <c r="AL332" s="462"/>
      <c r="AM332" s="462"/>
      <c r="AN332" s="462"/>
      <c r="AO332" s="209"/>
      <c r="AP332" s="209"/>
      <c r="AQ332" s="209"/>
      <c r="AR332" s="209"/>
      <c r="AS332" s="209"/>
      <c r="AT332" s="209"/>
      <c r="AU332" s="209"/>
      <c r="AV332" s="209"/>
      <c r="AW332" s="209"/>
      <c r="AX332" s="209"/>
      <c r="AY332" s="209"/>
      <c r="AZ332" s="209"/>
      <c r="BA332" s="209"/>
      <c r="BB332" s="209"/>
      <c r="BC332" s="209"/>
      <c r="BD332" s="209"/>
      <c r="BE332" s="209"/>
      <c r="BF332" s="209"/>
      <c r="BG332" s="209"/>
      <c r="BH332" s="209"/>
      <c r="BI332" s="209"/>
      <c r="BJ332" s="209"/>
      <c r="BK332" s="209"/>
      <c r="BL332" s="209"/>
    </row>
    <row r="333" spans="1:64" ht="13.5" customHeight="1">
      <c r="A333" s="462"/>
      <c r="B333" s="462"/>
      <c r="C333" s="462"/>
      <c r="D333" s="462"/>
      <c r="E333" s="462"/>
      <c r="F333" s="462"/>
      <c r="G333" s="209"/>
      <c r="H333" s="462"/>
      <c r="I333" s="209"/>
      <c r="J333" s="209"/>
      <c r="K333" s="209"/>
      <c r="L333" s="209"/>
      <c r="M333" s="209"/>
      <c r="N333" s="209"/>
      <c r="O333" s="209"/>
      <c r="P333" s="462"/>
      <c r="Q333" s="209"/>
      <c r="R333" s="209"/>
      <c r="S333" s="209"/>
      <c r="T333" s="209"/>
      <c r="U333" s="209"/>
      <c r="V333" s="209"/>
      <c r="W333" s="209"/>
      <c r="X333" s="209"/>
      <c r="Y333" s="209"/>
      <c r="Z333" s="209"/>
      <c r="AA333" s="209"/>
      <c r="AB333" s="209"/>
      <c r="AC333" s="209"/>
      <c r="AD333" s="209"/>
      <c r="AE333" s="209"/>
      <c r="AF333" s="209"/>
      <c r="AG333" s="209"/>
      <c r="AH333" s="209"/>
      <c r="AI333" s="209"/>
      <c r="AJ333" s="209"/>
      <c r="AK333" s="209"/>
      <c r="AL333" s="462"/>
      <c r="AM333" s="462"/>
      <c r="AN333" s="462"/>
      <c r="AO333" s="209"/>
      <c r="AP333" s="209"/>
      <c r="AQ333" s="209"/>
      <c r="AR333" s="209"/>
      <c r="AS333" s="209"/>
      <c r="AT333" s="209"/>
      <c r="AU333" s="209"/>
      <c r="AV333" s="209"/>
      <c r="AW333" s="209"/>
      <c r="AX333" s="209"/>
      <c r="AY333" s="209"/>
      <c r="AZ333" s="209"/>
      <c r="BA333" s="209"/>
      <c r="BB333" s="209"/>
      <c r="BC333" s="209"/>
      <c r="BD333" s="209"/>
      <c r="BE333" s="209"/>
      <c r="BF333" s="209"/>
      <c r="BG333" s="209"/>
      <c r="BH333" s="209"/>
      <c r="BI333" s="209"/>
      <c r="BJ333" s="209"/>
      <c r="BK333" s="209"/>
      <c r="BL333" s="209"/>
    </row>
    <row r="334" spans="1:64" ht="13.5" customHeight="1">
      <c r="A334" s="462"/>
      <c r="B334" s="462"/>
      <c r="C334" s="462"/>
      <c r="D334" s="462"/>
      <c r="E334" s="462"/>
      <c r="F334" s="462"/>
      <c r="G334" s="209"/>
      <c r="H334" s="462"/>
      <c r="I334" s="209"/>
      <c r="J334" s="209"/>
      <c r="K334" s="209"/>
      <c r="L334" s="209"/>
      <c r="M334" s="209"/>
      <c r="N334" s="209"/>
      <c r="O334" s="209"/>
      <c r="P334" s="462"/>
      <c r="Q334" s="209"/>
      <c r="R334" s="209"/>
      <c r="S334" s="209"/>
      <c r="T334" s="209"/>
      <c r="U334" s="209"/>
      <c r="V334" s="209"/>
      <c r="W334" s="209"/>
      <c r="X334" s="209"/>
      <c r="Y334" s="209"/>
      <c r="Z334" s="209"/>
      <c r="AA334" s="209"/>
      <c r="AB334" s="209"/>
      <c r="AC334" s="209"/>
      <c r="AD334" s="209"/>
      <c r="AE334" s="209"/>
      <c r="AF334" s="209"/>
      <c r="AG334" s="209"/>
      <c r="AH334" s="209"/>
      <c r="AI334" s="209"/>
      <c r="AJ334" s="209"/>
      <c r="AK334" s="209"/>
      <c r="AL334" s="462"/>
      <c r="AM334" s="462"/>
      <c r="AN334" s="462"/>
      <c r="AO334" s="209"/>
      <c r="AP334" s="209"/>
      <c r="AQ334" s="209"/>
      <c r="AR334" s="209"/>
      <c r="AS334" s="209"/>
      <c r="AT334" s="209"/>
      <c r="AU334" s="209"/>
      <c r="AV334" s="209"/>
      <c r="AW334" s="209"/>
      <c r="AX334" s="209"/>
      <c r="AY334" s="209"/>
      <c r="AZ334" s="209"/>
      <c r="BA334" s="209"/>
      <c r="BB334" s="209"/>
      <c r="BC334" s="209"/>
      <c r="BD334" s="209"/>
      <c r="BE334" s="209"/>
      <c r="BF334" s="209"/>
      <c r="BG334" s="209"/>
      <c r="BH334" s="209"/>
      <c r="BI334" s="209"/>
      <c r="BJ334" s="209"/>
      <c r="BK334" s="209"/>
      <c r="BL334" s="209"/>
    </row>
    <row r="335" spans="1:64" ht="13.5" customHeight="1">
      <c r="A335" s="462"/>
      <c r="B335" s="462"/>
      <c r="C335" s="462"/>
      <c r="D335" s="462"/>
      <c r="E335" s="462"/>
      <c r="F335" s="462"/>
      <c r="G335" s="209"/>
      <c r="H335" s="462"/>
      <c r="I335" s="209"/>
      <c r="J335" s="209"/>
      <c r="K335" s="209"/>
      <c r="L335" s="209"/>
      <c r="M335" s="209"/>
      <c r="N335" s="209"/>
      <c r="O335" s="209"/>
      <c r="P335" s="462"/>
      <c r="Q335" s="209"/>
      <c r="R335" s="209"/>
      <c r="S335" s="209"/>
      <c r="T335" s="209"/>
      <c r="U335" s="209"/>
      <c r="V335" s="209"/>
      <c r="W335" s="209"/>
      <c r="X335" s="209"/>
      <c r="Y335" s="209"/>
      <c r="Z335" s="209"/>
      <c r="AA335" s="209"/>
      <c r="AB335" s="209"/>
      <c r="AC335" s="209"/>
      <c r="AD335" s="209"/>
      <c r="AE335" s="209"/>
      <c r="AF335" s="209"/>
      <c r="AG335" s="209"/>
      <c r="AH335" s="209"/>
      <c r="AI335" s="209"/>
      <c r="AJ335" s="209"/>
      <c r="AK335" s="209"/>
      <c r="AL335" s="462"/>
      <c r="AM335" s="462"/>
      <c r="AN335" s="462"/>
      <c r="AO335" s="209"/>
      <c r="AP335" s="209"/>
      <c r="AQ335" s="209"/>
      <c r="AR335" s="209"/>
      <c r="AS335" s="209"/>
      <c r="AT335" s="209"/>
      <c r="AU335" s="209"/>
      <c r="AV335" s="209"/>
      <c r="AW335" s="209"/>
      <c r="AX335" s="209"/>
      <c r="AY335" s="209"/>
      <c r="AZ335" s="209"/>
      <c r="BA335" s="209"/>
      <c r="BB335" s="209"/>
      <c r="BC335" s="209"/>
      <c r="BD335" s="209"/>
      <c r="BE335" s="209"/>
      <c r="BF335" s="209"/>
      <c r="BG335" s="209"/>
      <c r="BH335" s="209"/>
      <c r="BI335" s="209"/>
      <c r="BJ335" s="209"/>
      <c r="BK335" s="209"/>
      <c r="BL335" s="209"/>
    </row>
    <row r="336" spans="1:64" ht="13.5" customHeight="1">
      <c r="A336" s="462"/>
      <c r="B336" s="462"/>
      <c r="C336" s="462"/>
      <c r="D336" s="462"/>
      <c r="E336" s="462"/>
      <c r="F336" s="462"/>
      <c r="G336" s="209"/>
      <c r="H336" s="462"/>
      <c r="I336" s="209"/>
      <c r="J336" s="209"/>
      <c r="K336" s="209"/>
      <c r="L336" s="209"/>
      <c r="M336" s="209"/>
      <c r="N336" s="209"/>
      <c r="O336" s="209"/>
      <c r="P336" s="462"/>
      <c r="Q336" s="209"/>
      <c r="R336" s="209"/>
      <c r="S336" s="209"/>
      <c r="T336" s="209"/>
      <c r="U336" s="209"/>
      <c r="V336" s="209"/>
      <c r="W336" s="209"/>
      <c r="X336" s="209"/>
      <c r="Y336" s="209"/>
      <c r="Z336" s="209"/>
      <c r="AA336" s="209"/>
      <c r="AB336" s="209"/>
      <c r="AC336" s="209"/>
      <c r="AD336" s="209"/>
      <c r="AE336" s="209"/>
      <c r="AF336" s="209"/>
      <c r="AG336" s="209"/>
      <c r="AH336" s="209"/>
      <c r="AI336" s="209"/>
      <c r="AJ336" s="209"/>
      <c r="AK336" s="209"/>
      <c r="AL336" s="462"/>
      <c r="AM336" s="462"/>
      <c r="AN336" s="462"/>
      <c r="AO336" s="209"/>
      <c r="AP336" s="209"/>
      <c r="AQ336" s="209"/>
      <c r="AR336" s="209"/>
      <c r="AS336" s="209"/>
      <c r="AT336" s="209"/>
      <c r="AU336" s="209"/>
      <c r="AV336" s="209"/>
      <c r="AW336" s="209"/>
      <c r="AX336" s="209"/>
      <c r="AY336" s="209"/>
      <c r="AZ336" s="209"/>
      <c r="BA336" s="209"/>
      <c r="BB336" s="209"/>
      <c r="BC336" s="209"/>
      <c r="BD336" s="209"/>
      <c r="BE336" s="209"/>
      <c r="BF336" s="209"/>
      <c r="BG336" s="209"/>
      <c r="BH336" s="209"/>
      <c r="BI336" s="209"/>
      <c r="BJ336" s="209"/>
      <c r="BK336" s="209"/>
      <c r="BL336" s="209"/>
    </row>
    <row r="337" spans="1:64" ht="13.5" customHeight="1">
      <c r="A337" s="462"/>
      <c r="B337" s="462"/>
      <c r="C337" s="462"/>
      <c r="D337" s="462"/>
      <c r="E337" s="462"/>
      <c r="F337" s="462"/>
      <c r="G337" s="209"/>
      <c r="H337" s="462"/>
      <c r="I337" s="209"/>
      <c r="J337" s="209"/>
      <c r="K337" s="209"/>
      <c r="L337" s="209"/>
      <c r="M337" s="209"/>
      <c r="N337" s="209"/>
      <c r="O337" s="209"/>
      <c r="P337" s="462"/>
      <c r="Q337" s="209"/>
      <c r="R337" s="209"/>
      <c r="S337" s="209"/>
      <c r="T337" s="209"/>
      <c r="U337" s="209"/>
      <c r="V337" s="209"/>
      <c r="W337" s="209"/>
      <c r="X337" s="209"/>
      <c r="Y337" s="209"/>
      <c r="Z337" s="209"/>
      <c r="AA337" s="209"/>
      <c r="AB337" s="209"/>
      <c r="AC337" s="209"/>
      <c r="AD337" s="209"/>
      <c r="AE337" s="209"/>
      <c r="AF337" s="209"/>
      <c r="AG337" s="209"/>
      <c r="AH337" s="209"/>
      <c r="AI337" s="209"/>
      <c r="AJ337" s="209"/>
      <c r="AK337" s="209"/>
      <c r="AL337" s="462"/>
      <c r="AM337" s="462"/>
      <c r="AN337" s="462"/>
      <c r="AO337" s="209"/>
      <c r="AP337" s="209"/>
      <c r="AQ337" s="209"/>
      <c r="AR337" s="209"/>
      <c r="AS337" s="209"/>
      <c r="AT337" s="209"/>
      <c r="AU337" s="209"/>
      <c r="AV337" s="209"/>
      <c r="AW337" s="209"/>
      <c r="AX337" s="209"/>
      <c r="AY337" s="209"/>
      <c r="AZ337" s="209"/>
      <c r="BA337" s="209"/>
      <c r="BB337" s="209"/>
      <c r="BC337" s="209"/>
      <c r="BD337" s="209"/>
      <c r="BE337" s="209"/>
      <c r="BF337" s="209"/>
      <c r="BG337" s="209"/>
      <c r="BH337" s="209"/>
      <c r="BI337" s="209"/>
      <c r="BJ337" s="209"/>
      <c r="BK337" s="209"/>
      <c r="BL337" s="209"/>
    </row>
    <row r="338" spans="1:64" ht="13.5" customHeight="1">
      <c r="A338" s="462"/>
      <c r="B338" s="462"/>
      <c r="C338" s="462"/>
      <c r="D338" s="462"/>
      <c r="E338" s="462"/>
      <c r="F338" s="462"/>
      <c r="G338" s="209"/>
      <c r="H338" s="462"/>
      <c r="I338" s="209"/>
      <c r="J338" s="209"/>
      <c r="K338" s="209"/>
      <c r="L338" s="209"/>
      <c r="M338" s="209"/>
      <c r="N338" s="209"/>
      <c r="O338" s="209"/>
      <c r="P338" s="462"/>
      <c r="Q338" s="209"/>
      <c r="R338" s="209"/>
      <c r="S338" s="209"/>
      <c r="T338" s="209"/>
      <c r="U338" s="209"/>
      <c r="V338" s="209"/>
      <c r="W338" s="209"/>
      <c r="X338" s="209"/>
      <c r="Y338" s="209"/>
      <c r="Z338" s="209"/>
      <c r="AA338" s="209"/>
      <c r="AB338" s="209"/>
      <c r="AC338" s="209"/>
      <c r="AD338" s="209"/>
      <c r="AE338" s="209"/>
      <c r="AF338" s="209"/>
      <c r="AG338" s="209"/>
      <c r="AH338" s="209"/>
      <c r="AI338" s="209"/>
      <c r="AJ338" s="209"/>
      <c r="AK338" s="209"/>
      <c r="AL338" s="462"/>
      <c r="AM338" s="462"/>
      <c r="AN338" s="462"/>
      <c r="AO338" s="209"/>
      <c r="AP338" s="209"/>
      <c r="AQ338" s="209"/>
      <c r="AR338" s="209"/>
      <c r="AS338" s="209"/>
      <c r="AT338" s="209"/>
      <c r="AU338" s="209"/>
      <c r="AV338" s="209"/>
      <c r="AW338" s="209"/>
      <c r="AX338" s="209"/>
      <c r="AY338" s="209"/>
      <c r="AZ338" s="209"/>
      <c r="BA338" s="209"/>
      <c r="BB338" s="209"/>
      <c r="BC338" s="209"/>
      <c r="BD338" s="209"/>
      <c r="BE338" s="209"/>
      <c r="BF338" s="209"/>
      <c r="BG338" s="209"/>
      <c r="BH338" s="209"/>
      <c r="BI338" s="209"/>
      <c r="BJ338" s="209"/>
      <c r="BK338" s="209"/>
      <c r="BL338" s="209"/>
    </row>
    <row r="339" spans="1:64" ht="13.5" customHeight="1">
      <c r="A339" s="462"/>
      <c r="B339" s="462"/>
      <c r="C339" s="462"/>
      <c r="D339" s="462"/>
      <c r="E339" s="462"/>
      <c r="F339" s="462"/>
      <c r="G339" s="209"/>
      <c r="H339" s="462"/>
      <c r="I339" s="209"/>
      <c r="J339" s="209"/>
      <c r="K339" s="209"/>
      <c r="L339" s="209"/>
      <c r="M339" s="209"/>
      <c r="N339" s="209"/>
      <c r="O339" s="209"/>
      <c r="P339" s="462"/>
      <c r="Q339" s="209"/>
      <c r="R339" s="209"/>
      <c r="S339" s="209"/>
      <c r="T339" s="209"/>
      <c r="U339" s="209"/>
      <c r="V339" s="209"/>
      <c r="W339" s="209"/>
      <c r="X339" s="209"/>
      <c r="Y339" s="209"/>
      <c r="Z339" s="209"/>
      <c r="AA339" s="209"/>
      <c r="AB339" s="209"/>
      <c r="AC339" s="209"/>
      <c r="AD339" s="209"/>
      <c r="AE339" s="209"/>
      <c r="AF339" s="209"/>
      <c r="AG339" s="209"/>
      <c r="AH339" s="209"/>
      <c r="AI339" s="209"/>
      <c r="AJ339" s="209"/>
      <c r="AK339" s="209"/>
      <c r="AL339" s="462"/>
      <c r="AM339" s="462"/>
      <c r="AN339" s="462"/>
      <c r="AO339" s="209"/>
      <c r="AP339" s="209"/>
      <c r="AQ339" s="209"/>
      <c r="AR339" s="209"/>
      <c r="AS339" s="209"/>
      <c r="AT339" s="209"/>
      <c r="AU339" s="209"/>
      <c r="AV339" s="209"/>
      <c r="AW339" s="209"/>
      <c r="AX339" s="209"/>
      <c r="AY339" s="209"/>
      <c r="AZ339" s="209"/>
      <c r="BA339" s="209"/>
      <c r="BB339" s="209"/>
      <c r="BC339" s="209"/>
      <c r="BD339" s="209"/>
      <c r="BE339" s="209"/>
      <c r="BF339" s="209"/>
      <c r="BG339" s="209"/>
      <c r="BH339" s="209"/>
      <c r="BI339" s="209"/>
      <c r="BJ339" s="209"/>
      <c r="BK339" s="209"/>
      <c r="BL339" s="209"/>
    </row>
    <row r="340" spans="1:64" ht="13.5" customHeight="1">
      <c r="A340" s="462"/>
      <c r="B340" s="462"/>
      <c r="C340" s="462"/>
      <c r="D340" s="462"/>
      <c r="E340" s="462"/>
      <c r="F340" s="462"/>
      <c r="G340" s="209"/>
      <c r="H340" s="462"/>
      <c r="I340" s="209"/>
      <c r="J340" s="209"/>
      <c r="K340" s="209"/>
      <c r="L340" s="209"/>
      <c r="M340" s="209"/>
      <c r="N340" s="209"/>
      <c r="O340" s="209"/>
      <c r="P340" s="462"/>
      <c r="Q340" s="209"/>
      <c r="R340" s="209"/>
      <c r="S340" s="209"/>
      <c r="T340" s="209"/>
      <c r="U340" s="209"/>
      <c r="V340" s="209"/>
      <c r="W340" s="209"/>
      <c r="X340" s="209"/>
      <c r="Y340" s="209"/>
      <c r="Z340" s="209"/>
      <c r="AA340" s="209"/>
      <c r="AB340" s="209"/>
      <c r="AC340" s="209"/>
      <c r="AD340" s="209"/>
      <c r="AE340" s="209"/>
      <c r="AF340" s="209"/>
      <c r="AG340" s="209"/>
      <c r="AH340" s="209"/>
      <c r="AI340" s="209"/>
      <c r="AJ340" s="209"/>
      <c r="AK340" s="209"/>
      <c r="AL340" s="462"/>
      <c r="AM340" s="462"/>
      <c r="AN340" s="462"/>
      <c r="AO340" s="209"/>
      <c r="AP340" s="209"/>
      <c r="AQ340" s="209"/>
      <c r="AR340" s="209"/>
      <c r="AS340" s="209"/>
      <c r="AT340" s="209"/>
      <c r="AU340" s="209"/>
      <c r="AV340" s="209"/>
      <c r="AW340" s="209"/>
      <c r="AX340" s="209"/>
      <c r="AY340" s="209"/>
      <c r="AZ340" s="209"/>
      <c r="BA340" s="209"/>
      <c r="BB340" s="209"/>
      <c r="BC340" s="209"/>
      <c r="BD340" s="209"/>
      <c r="BE340" s="209"/>
      <c r="BF340" s="209"/>
      <c r="BG340" s="209"/>
      <c r="BH340" s="209"/>
      <c r="BI340" s="209"/>
      <c r="BJ340" s="209"/>
      <c r="BK340" s="209"/>
      <c r="BL340" s="209"/>
    </row>
    <row r="341" spans="1:64" ht="13.5" customHeight="1">
      <c r="A341" s="462"/>
      <c r="B341" s="462"/>
      <c r="C341" s="462"/>
      <c r="D341" s="462"/>
      <c r="E341" s="462"/>
      <c r="F341" s="462"/>
      <c r="G341" s="209"/>
      <c r="H341" s="462"/>
      <c r="I341" s="209"/>
      <c r="J341" s="209"/>
      <c r="K341" s="209"/>
      <c r="L341" s="209"/>
      <c r="M341" s="209"/>
      <c r="N341" s="209"/>
      <c r="O341" s="209"/>
      <c r="P341" s="462"/>
      <c r="Q341" s="209"/>
      <c r="R341" s="209"/>
      <c r="S341" s="209"/>
      <c r="T341" s="209"/>
      <c r="U341" s="209"/>
      <c r="V341" s="209"/>
      <c r="W341" s="209"/>
      <c r="X341" s="209"/>
      <c r="Y341" s="209"/>
      <c r="Z341" s="209"/>
      <c r="AA341" s="209"/>
      <c r="AB341" s="209"/>
      <c r="AC341" s="209"/>
      <c r="AD341" s="209"/>
      <c r="AE341" s="209"/>
      <c r="AF341" s="209"/>
      <c r="AG341" s="209"/>
      <c r="AH341" s="209"/>
      <c r="AI341" s="209"/>
      <c r="AJ341" s="209"/>
      <c r="AK341" s="209"/>
      <c r="AL341" s="462"/>
      <c r="AM341" s="462"/>
      <c r="AN341" s="462"/>
      <c r="AO341" s="209"/>
      <c r="AP341" s="209"/>
      <c r="AQ341" s="209"/>
      <c r="AR341" s="209"/>
      <c r="AS341" s="209"/>
      <c r="AT341" s="209"/>
      <c r="AU341" s="209"/>
      <c r="AV341" s="209"/>
      <c r="AW341" s="209"/>
      <c r="AX341" s="209"/>
      <c r="AY341" s="209"/>
      <c r="AZ341" s="209"/>
      <c r="BA341" s="209"/>
      <c r="BB341" s="209"/>
      <c r="BC341" s="209"/>
      <c r="BD341" s="209"/>
      <c r="BE341" s="209"/>
      <c r="BF341" s="209"/>
      <c r="BG341" s="209"/>
      <c r="BH341" s="209"/>
      <c r="BI341" s="209"/>
      <c r="BJ341" s="209"/>
      <c r="BK341" s="209"/>
      <c r="BL341" s="209"/>
    </row>
    <row r="342" spans="1:64" ht="13.5" customHeight="1">
      <c r="A342" s="462"/>
      <c r="B342" s="462"/>
      <c r="C342" s="462"/>
      <c r="D342" s="462"/>
      <c r="E342" s="462"/>
      <c r="F342" s="462"/>
      <c r="G342" s="209"/>
      <c r="H342" s="462"/>
      <c r="I342" s="209"/>
      <c r="J342" s="209"/>
      <c r="K342" s="209"/>
      <c r="L342" s="209"/>
      <c r="M342" s="209"/>
      <c r="N342" s="209"/>
      <c r="O342" s="209"/>
      <c r="P342" s="462"/>
      <c r="Q342" s="209"/>
      <c r="R342" s="209"/>
      <c r="S342" s="209"/>
      <c r="T342" s="209"/>
      <c r="U342" s="209"/>
      <c r="V342" s="209"/>
      <c r="W342" s="209"/>
      <c r="X342" s="209"/>
      <c r="Y342" s="209"/>
      <c r="Z342" s="209"/>
      <c r="AA342" s="209"/>
      <c r="AB342" s="209"/>
      <c r="AC342" s="209"/>
      <c r="AD342" s="209"/>
      <c r="AE342" s="209"/>
      <c r="AF342" s="209"/>
      <c r="AG342" s="209"/>
      <c r="AH342" s="209"/>
      <c r="AI342" s="209"/>
      <c r="AJ342" s="209"/>
      <c r="AK342" s="209"/>
      <c r="AL342" s="462"/>
      <c r="AM342" s="462"/>
      <c r="AN342" s="462"/>
      <c r="AO342" s="209"/>
      <c r="AP342" s="209"/>
      <c r="AQ342" s="209"/>
      <c r="AR342" s="209"/>
      <c r="AS342" s="209"/>
      <c r="AT342" s="209"/>
      <c r="AU342" s="209"/>
      <c r="AV342" s="209"/>
      <c r="AW342" s="209"/>
      <c r="AX342" s="209"/>
      <c r="AY342" s="209"/>
      <c r="AZ342" s="209"/>
      <c r="BA342" s="209"/>
      <c r="BB342" s="209"/>
      <c r="BC342" s="209"/>
      <c r="BD342" s="209"/>
      <c r="BE342" s="209"/>
      <c r="BF342" s="209"/>
      <c r="BG342" s="209"/>
      <c r="BH342" s="209"/>
      <c r="BI342" s="209"/>
      <c r="BJ342" s="209"/>
      <c r="BK342" s="209"/>
      <c r="BL342" s="209"/>
    </row>
    <row r="343" spans="1:64" ht="13.5" customHeight="1">
      <c r="A343" s="462"/>
      <c r="B343" s="462"/>
      <c r="C343" s="462"/>
      <c r="D343" s="462"/>
      <c r="E343" s="462"/>
      <c r="F343" s="462"/>
      <c r="G343" s="209"/>
      <c r="H343" s="462"/>
      <c r="I343" s="209"/>
      <c r="J343" s="209"/>
      <c r="K343" s="209"/>
      <c r="L343" s="209"/>
      <c r="M343" s="209"/>
      <c r="N343" s="209"/>
      <c r="O343" s="209"/>
      <c r="P343" s="462"/>
      <c r="Q343" s="209"/>
      <c r="R343" s="209"/>
      <c r="S343" s="209"/>
      <c r="T343" s="209"/>
      <c r="U343" s="209"/>
      <c r="V343" s="209"/>
      <c r="W343" s="209"/>
      <c r="X343" s="209"/>
      <c r="Y343" s="209"/>
      <c r="Z343" s="209"/>
      <c r="AA343" s="209"/>
      <c r="AB343" s="209"/>
      <c r="AC343" s="209"/>
      <c r="AD343" s="209"/>
      <c r="AE343" s="209"/>
      <c r="AF343" s="209"/>
      <c r="AG343" s="209"/>
      <c r="AH343" s="209"/>
      <c r="AI343" s="209"/>
      <c r="AJ343" s="209"/>
      <c r="AK343" s="209"/>
      <c r="AL343" s="462"/>
      <c r="AM343" s="462"/>
      <c r="AN343" s="462"/>
      <c r="AO343" s="209"/>
      <c r="AP343" s="209"/>
      <c r="AQ343" s="209"/>
      <c r="AR343" s="209"/>
      <c r="AS343" s="209"/>
      <c r="AT343" s="209"/>
      <c r="AU343" s="209"/>
      <c r="AV343" s="209"/>
      <c r="AW343" s="209"/>
      <c r="AX343" s="209"/>
      <c r="AY343" s="209"/>
      <c r="AZ343" s="209"/>
      <c r="BA343" s="209"/>
      <c r="BB343" s="209"/>
      <c r="BC343" s="209"/>
      <c r="BD343" s="209"/>
      <c r="BE343" s="209"/>
      <c r="BF343" s="209"/>
      <c r="BG343" s="209"/>
      <c r="BH343" s="209"/>
      <c r="BI343" s="209"/>
      <c r="BJ343" s="209"/>
      <c r="BK343" s="209"/>
      <c r="BL343" s="209"/>
    </row>
    <row r="344" spans="1:64" ht="13.5" customHeight="1">
      <c r="A344" s="462"/>
      <c r="B344" s="462"/>
      <c r="C344" s="462"/>
      <c r="D344" s="462"/>
      <c r="E344" s="462"/>
      <c r="F344" s="462"/>
      <c r="G344" s="209"/>
      <c r="H344" s="462"/>
      <c r="I344" s="209"/>
      <c r="J344" s="209"/>
      <c r="K344" s="209"/>
      <c r="L344" s="209"/>
      <c r="M344" s="209"/>
      <c r="N344" s="209"/>
      <c r="O344" s="209"/>
      <c r="P344" s="462"/>
      <c r="Q344" s="209"/>
      <c r="R344" s="209"/>
      <c r="S344" s="209"/>
      <c r="T344" s="209"/>
      <c r="U344" s="209"/>
      <c r="V344" s="209"/>
      <c r="W344" s="209"/>
      <c r="X344" s="209"/>
      <c r="Y344" s="209"/>
      <c r="Z344" s="209"/>
      <c r="AA344" s="209"/>
      <c r="AB344" s="209"/>
      <c r="AC344" s="209"/>
      <c r="AD344" s="209"/>
      <c r="AE344" s="209"/>
      <c r="AF344" s="209"/>
      <c r="AG344" s="209"/>
      <c r="AH344" s="209"/>
      <c r="AI344" s="209"/>
      <c r="AJ344" s="209"/>
      <c r="AK344" s="209"/>
      <c r="AL344" s="462"/>
      <c r="AM344" s="462"/>
      <c r="AN344" s="462"/>
      <c r="AO344" s="209"/>
      <c r="AP344" s="209"/>
      <c r="AQ344" s="209"/>
      <c r="AR344" s="209"/>
      <c r="AS344" s="209"/>
      <c r="AT344" s="209"/>
      <c r="AU344" s="209"/>
      <c r="AV344" s="209"/>
      <c r="AW344" s="209"/>
      <c r="AX344" s="209"/>
      <c r="AY344" s="209"/>
      <c r="AZ344" s="209"/>
      <c r="BA344" s="209"/>
      <c r="BB344" s="209"/>
      <c r="BC344" s="209"/>
      <c r="BD344" s="209"/>
      <c r="BE344" s="209"/>
      <c r="BF344" s="209"/>
      <c r="BG344" s="209"/>
      <c r="BH344" s="209"/>
      <c r="BI344" s="209"/>
      <c r="BJ344" s="209"/>
      <c r="BK344" s="209"/>
      <c r="BL344" s="209"/>
    </row>
    <row r="345" spans="1:64" ht="13.5" customHeight="1">
      <c r="A345" s="462"/>
      <c r="B345" s="462"/>
      <c r="C345" s="462"/>
      <c r="D345" s="462"/>
      <c r="E345" s="462"/>
      <c r="F345" s="462"/>
      <c r="G345" s="209"/>
      <c r="H345" s="462"/>
      <c r="I345" s="209"/>
      <c r="J345" s="209"/>
      <c r="K345" s="209"/>
      <c r="L345" s="209"/>
      <c r="M345" s="209"/>
      <c r="N345" s="209"/>
      <c r="O345" s="209"/>
      <c r="P345" s="462"/>
      <c r="Q345" s="209"/>
      <c r="R345" s="209"/>
      <c r="S345" s="209"/>
      <c r="T345" s="209"/>
      <c r="U345" s="209"/>
      <c r="V345" s="209"/>
      <c r="W345" s="209"/>
      <c r="X345" s="209"/>
      <c r="Y345" s="209"/>
      <c r="Z345" s="209"/>
      <c r="AA345" s="209"/>
      <c r="AB345" s="209"/>
      <c r="AC345" s="209"/>
      <c r="AD345" s="209"/>
      <c r="AE345" s="209"/>
      <c r="AF345" s="209"/>
      <c r="AG345" s="209"/>
      <c r="AH345" s="209"/>
      <c r="AI345" s="209"/>
      <c r="AJ345" s="209"/>
      <c r="AK345" s="209"/>
      <c r="AL345" s="462"/>
      <c r="AM345" s="462"/>
      <c r="AN345" s="462"/>
      <c r="AO345" s="209"/>
      <c r="AP345" s="209"/>
      <c r="AQ345" s="209"/>
      <c r="AR345" s="209"/>
      <c r="AS345" s="209"/>
      <c r="AT345" s="209"/>
      <c r="AU345" s="209"/>
      <c r="AV345" s="209"/>
      <c r="AW345" s="209"/>
      <c r="AX345" s="209"/>
      <c r="AY345" s="209"/>
      <c r="AZ345" s="209"/>
      <c r="BA345" s="209"/>
      <c r="BB345" s="209"/>
      <c r="BC345" s="209"/>
      <c r="BD345" s="209"/>
      <c r="BE345" s="209"/>
      <c r="BF345" s="209"/>
      <c r="BG345" s="209"/>
      <c r="BH345" s="209"/>
      <c r="BI345" s="209"/>
      <c r="BJ345" s="209"/>
      <c r="BK345" s="209"/>
      <c r="BL345" s="209"/>
    </row>
    <row r="346" spans="1:64" ht="13.5" customHeight="1">
      <c r="A346" s="462"/>
      <c r="B346" s="462"/>
      <c r="C346" s="462"/>
      <c r="D346" s="462"/>
      <c r="E346" s="462"/>
      <c r="F346" s="462"/>
      <c r="G346" s="209"/>
      <c r="H346" s="462"/>
      <c r="I346" s="209"/>
      <c r="J346" s="209"/>
      <c r="K346" s="209"/>
      <c r="L346" s="209"/>
      <c r="M346" s="209"/>
      <c r="N346" s="209"/>
      <c r="O346" s="209"/>
      <c r="P346" s="462"/>
      <c r="Q346" s="209"/>
      <c r="R346" s="209"/>
      <c r="S346" s="209"/>
      <c r="T346" s="209"/>
      <c r="U346" s="209"/>
      <c r="V346" s="209"/>
      <c r="W346" s="209"/>
      <c r="X346" s="209"/>
      <c r="Y346" s="209"/>
      <c r="Z346" s="209"/>
      <c r="AA346" s="209"/>
      <c r="AB346" s="209"/>
      <c r="AC346" s="209"/>
      <c r="AD346" s="209"/>
      <c r="AE346" s="209"/>
      <c r="AF346" s="209"/>
      <c r="AG346" s="209"/>
      <c r="AH346" s="209"/>
      <c r="AI346" s="209"/>
      <c r="AJ346" s="209"/>
      <c r="AK346" s="209"/>
      <c r="AL346" s="462"/>
      <c r="AM346" s="462"/>
      <c r="AN346" s="462"/>
      <c r="AO346" s="209"/>
      <c r="AP346" s="209"/>
      <c r="AQ346" s="209"/>
      <c r="AR346" s="209"/>
      <c r="AS346" s="209"/>
      <c r="AT346" s="209"/>
      <c r="AU346" s="209"/>
      <c r="AV346" s="209"/>
      <c r="AW346" s="209"/>
      <c r="AX346" s="209"/>
      <c r="AY346" s="209"/>
      <c r="AZ346" s="209"/>
      <c r="BA346" s="209"/>
      <c r="BB346" s="209"/>
      <c r="BC346" s="209"/>
      <c r="BD346" s="209"/>
      <c r="BE346" s="209"/>
      <c r="BF346" s="209"/>
      <c r="BG346" s="209"/>
      <c r="BH346" s="209"/>
      <c r="BI346" s="209"/>
      <c r="BJ346" s="209"/>
      <c r="BK346" s="209"/>
      <c r="BL346" s="209"/>
    </row>
    <row r="347" spans="1:64" ht="13.5" customHeight="1">
      <c r="A347" s="462"/>
      <c r="B347" s="462"/>
      <c r="C347" s="462"/>
      <c r="D347" s="462"/>
      <c r="E347" s="462"/>
      <c r="F347" s="462"/>
      <c r="G347" s="209"/>
      <c r="H347" s="462"/>
      <c r="I347" s="209"/>
      <c r="J347" s="209"/>
      <c r="K347" s="209"/>
      <c r="L347" s="209"/>
      <c r="M347" s="209"/>
      <c r="N347" s="209"/>
      <c r="O347" s="209"/>
      <c r="P347" s="462"/>
      <c r="Q347" s="209"/>
      <c r="R347" s="209"/>
      <c r="S347" s="209"/>
      <c r="T347" s="209"/>
      <c r="U347" s="209"/>
      <c r="V347" s="209"/>
      <c r="W347" s="209"/>
      <c r="X347" s="209"/>
      <c r="Y347" s="209"/>
      <c r="Z347" s="209"/>
      <c r="AA347" s="209"/>
      <c r="AB347" s="209"/>
      <c r="AC347" s="209"/>
      <c r="AD347" s="209"/>
      <c r="AE347" s="209"/>
      <c r="AF347" s="209"/>
      <c r="AG347" s="209"/>
      <c r="AH347" s="209"/>
      <c r="AI347" s="209"/>
      <c r="AJ347" s="209"/>
      <c r="AK347" s="209"/>
      <c r="AL347" s="462"/>
      <c r="AM347" s="462"/>
      <c r="AN347" s="462"/>
      <c r="AO347" s="209"/>
      <c r="AP347" s="209"/>
      <c r="AQ347" s="209"/>
      <c r="AR347" s="209"/>
      <c r="AS347" s="209"/>
      <c r="AT347" s="209"/>
      <c r="AU347" s="209"/>
      <c r="AV347" s="209"/>
      <c r="AW347" s="209"/>
      <c r="AX347" s="209"/>
      <c r="AY347" s="209"/>
      <c r="AZ347" s="209"/>
      <c r="BA347" s="209"/>
      <c r="BB347" s="209"/>
      <c r="BC347" s="209"/>
      <c r="BD347" s="209"/>
      <c r="BE347" s="209"/>
      <c r="BF347" s="209"/>
      <c r="BG347" s="209"/>
      <c r="BH347" s="209"/>
      <c r="BI347" s="209"/>
      <c r="BJ347" s="209"/>
      <c r="BK347" s="209"/>
      <c r="BL347" s="209"/>
    </row>
    <row r="348" spans="1:64" ht="13.5" customHeight="1">
      <c r="A348" s="462"/>
      <c r="B348" s="462"/>
      <c r="C348" s="462"/>
      <c r="D348" s="462"/>
      <c r="E348" s="462"/>
      <c r="F348" s="462"/>
      <c r="G348" s="209"/>
      <c r="H348" s="462"/>
      <c r="I348" s="209"/>
      <c r="J348" s="209"/>
      <c r="K348" s="209"/>
      <c r="L348" s="209"/>
      <c r="M348" s="209"/>
      <c r="N348" s="209"/>
      <c r="O348" s="209"/>
      <c r="P348" s="462"/>
      <c r="Q348" s="209"/>
      <c r="R348" s="209"/>
      <c r="S348" s="209"/>
      <c r="T348" s="209"/>
      <c r="U348" s="209"/>
      <c r="V348" s="209"/>
      <c r="W348" s="209"/>
      <c r="X348" s="209"/>
      <c r="Y348" s="209"/>
      <c r="Z348" s="209"/>
      <c r="AA348" s="209"/>
      <c r="AB348" s="209"/>
      <c r="AC348" s="209"/>
      <c r="AD348" s="209"/>
      <c r="AE348" s="209"/>
      <c r="AF348" s="209"/>
      <c r="AG348" s="209"/>
      <c r="AH348" s="209"/>
      <c r="AI348" s="209"/>
      <c r="AJ348" s="209"/>
      <c r="AK348" s="209"/>
      <c r="AL348" s="462"/>
      <c r="AM348" s="462"/>
      <c r="AN348" s="462"/>
      <c r="AO348" s="209"/>
      <c r="AP348" s="209"/>
      <c r="AQ348" s="209"/>
      <c r="AR348" s="209"/>
      <c r="AS348" s="209"/>
      <c r="AT348" s="209"/>
      <c r="AU348" s="209"/>
      <c r="AV348" s="209"/>
      <c r="AW348" s="209"/>
      <c r="AX348" s="209"/>
      <c r="AY348" s="209"/>
      <c r="AZ348" s="209"/>
      <c r="BA348" s="209"/>
      <c r="BB348" s="209"/>
      <c r="BC348" s="209"/>
      <c r="BD348" s="209"/>
      <c r="BE348" s="209"/>
      <c r="BF348" s="209"/>
      <c r="BG348" s="209"/>
      <c r="BH348" s="209"/>
      <c r="BI348" s="209"/>
      <c r="BJ348" s="209"/>
      <c r="BK348" s="209"/>
      <c r="BL348" s="209"/>
    </row>
    <row r="349" spans="1:64" ht="13.5" customHeight="1">
      <c r="A349" s="462"/>
      <c r="B349" s="462"/>
      <c r="C349" s="462"/>
      <c r="D349" s="462"/>
      <c r="E349" s="462"/>
      <c r="F349" s="462"/>
      <c r="G349" s="209"/>
      <c r="H349" s="462"/>
      <c r="I349" s="209"/>
      <c r="J349" s="209"/>
      <c r="K349" s="209"/>
      <c r="L349" s="209"/>
      <c r="M349" s="209"/>
      <c r="N349" s="209"/>
      <c r="O349" s="209"/>
      <c r="P349" s="462"/>
      <c r="Q349" s="209"/>
      <c r="R349" s="209"/>
      <c r="S349" s="209"/>
      <c r="T349" s="209"/>
      <c r="U349" s="209"/>
      <c r="V349" s="209"/>
      <c r="W349" s="209"/>
      <c r="X349" s="209"/>
      <c r="Y349" s="209"/>
      <c r="Z349" s="209"/>
      <c r="AA349" s="209"/>
      <c r="AB349" s="209"/>
      <c r="AC349" s="209"/>
      <c r="AD349" s="209"/>
      <c r="AE349" s="209"/>
      <c r="AF349" s="209"/>
      <c r="AG349" s="209"/>
      <c r="AH349" s="209"/>
      <c r="AI349" s="209"/>
      <c r="AJ349" s="209"/>
      <c r="AK349" s="209"/>
      <c r="AL349" s="462"/>
      <c r="AM349" s="462"/>
      <c r="AN349" s="462"/>
      <c r="AO349" s="209"/>
      <c r="AP349" s="209"/>
      <c r="AQ349" s="209"/>
      <c r="AR349" s="209"/>
      <c r="AS349" s="209"/>
      <c r="AT349" s="209"/>
      <c r="AU349" s="209"/>
      <c r="AV349" s="209"/>
      <c r="AW349" s="209"/>
      <c r="AX349" s="209"/>
      <c r="AY349" s="209"/>
      <c r="AZ349" s="209"/>
      <c r="BA349" s="209"/>
      <c r="BB349" s="209"/>
      <c r="BC349" s="209"/>
      <c r="BD349" s="209"/>
      <c r="BE349" s="209"/>
      <c r="BF349" s="209"/>
      <c r="BG349" s="209"/>
      <c r="BH349" s="209"/>
      <c r="BI349" s="209"/>
      <c r="BJ349" s="209"/>
      <c r="BK349" s="209"/>
      <c r="BL349" s="209"/>
    </row>
    <row r="350" spans="1:64" ht="13.5" customHeight="1">
      <c r="A350" s="462"/>
      <c r="B350" s="462"/>
      <c r="C350" s="462"/>
      <c r="D350" s="462"/>
      <c r="E350" s="462"/>
      <c r="F350" s="462"/>
      <c r="G350" s="209"/>
      <c r="H350" s="462"/>
      <c r="I350" s="209"/>
      <c r="J350" s="209"/>
      <c r="K350" s="209"/>
      <c r="L350" s="209"/>
      <c r="M350" s="209"/>
      <c r="N350" s="209"/>
      <c r="O350" s="209"/>
      <c r="P350" s="462"/>
      <c r="Q350" s="209"/>
      <c r="R350" s="209"/>
      <c r="S350" s="209"/>
      <c r="T350" s="209"/>
      <c r="U350" s="209"/>
      <c r="V350" s="209"/>
      <c r="W350" s="209"/>
      <c r="X350" s="209"/>
      <c r="Y350" s="209"/>
      <c r="Z350" s="209"/>
      <c r="AA350" s="209"/>
      <c r="AB350" s="209"/>
      <c r="AC350" s="209"/>
      <c r="AD350" s="209"/>
      <c r="AE350" s="209"/>
      <c r="AF350" s="209"/>
      <c r="AG350" s="209"/>
      <c r="AH350" s="209"/>
      <c r="AI350" s="209"/>
      <c r="AJ350" s="209"/>
      <c r="AK350" s="209"/>
      <c r="AL350" s="462"/>
      <c r="AM350" s="462"/>
      <c r="AN350" s="462"/>
      <c r="AO350" s="209"/>
      <c r="AP350" s="209"/>
      <c r="AQ350" s="209"/>
      <c r="AR350" s="209"/>
      <c r="AS350" s="209"/>
      <c r="AT350" s="209"/>
      <c r="AU350" s="209"/>
      <c r="AV350" s="209"/>
      <c r="AW350" s="209"/>
      <c r="AX350" s="209"/>
      <c r="AY350" s="209"/>
      <c r="AZ350" s="209"/>
      <c r="BA350" s="209"/>
      <c r="BB350" s="209"/>
      <c r="BC350" s="209"/>
      <c r="BD350" s="209"/>
      <c r="BE350" s="209"/>
      <c r="BF350" s="209"/>
      <c r="BG350" s="209"/>
      <c r="BH350" s="209"/>
      <c r="BI350" s="209"/>
      <c r="BJ350" s="209"/>
      <c r="BK350" s="209"/>
      <c r="BL350" s="209"/>
    </row>
    <row r="351" spans="1:64" ht="13.5" customHeight="1">
      <c r="A351" s="462"/>
      <c r="B351" s="462"/>
      <c r="C351" s="462"/>
      <c r="D351" s="462"/>
      <c r="E351" s="462"/>
      <c r="F351" s="462"/>
      <c r="G351" s="209"/>
      <c r="H351" s="462"/>
      <c r="I351" s="209"/>
      <c r="J351" s="209"/>
      <c r="K351" s="209"/>
      <c r="L351" s="209"/>
      <c r="M351" s="209"/>
      <c r="N351" s="209"/>
      <c r="O351" s="209"/>
      <c r="P351" s="462"/>
      <c r="Q351" s="209"/>
      <c r="R351" s="209"/>
      <c r="S351" s="209"/>
      <c r="T351" s="209"/>
      <c r="U351" s="209"/>
      <c r="V351" s="209"/>
      <c r="W351" s="209"/>
      <c r="X351" s="209"/>
      <c r="Y351" s="209"/>
      <c r="Z351" s="209"/>
      <c r="AA351" s="209"/>
      <c r="AB351" s="209"/>
      <c r="AC351" s="209"/>
      <c r="AD351" s="209"/>
      <c r="AE351" s="209"/>
      <c r="AF351" s="209"/>
      <c r="AG351" s="209"/>
      <c r="AH351" s="209"/>
      <c r="AI351" s="209"/>
      <c r="AJ351" s="209"/>
      <c r="AK351" s="209"/>
      <c r="AL351" s="462"/>
      <c r="AM351" s="462"/>
      <c r="AN351" s="462"/>
      <c r="AO351" s="209"/>
      <c r="AP351" s="209"/>
      <c r="AQ351" s="209"/>
      <c r="AR351" s="209"/>
      <c r="AS351" s="209"/>
      <c r="AT351" s="209"/>
      <c r="AU351" s="209"/>
      <c r="AV351" s="209"/>
      <c r="AW351" s="209"/>
      <c r="AX351" s="209"/>
      <c r="AY351" s="209"/>
      <c r="AZ351" s="209"/>
      <c r="BA351" s="209"/>
      <c r="BB351" s="209"/>
      <c r="BC351" s="209"/>
      <c r="BD351" s="209"/>
      <c r="BE351" s="209"/>
      <c r="BF351" s="209"/>
      <c r="BG351" s="209"/>
      <c r="BH351" s="209"/>
      <c r="BI351" s="209"/>
      <c r="BJ351" s="209"/>
      <c r="BK351" s="209"/>
      <c r="BL351" s="209"/>
    </row>
    <row r="352" spans="1:64" ht="13.5" customHeight="1">
      <c r="A352" s="462"/>
      <c r="B352" s="462"/>
      <c r="C352" s="462"/>
      <c r="D352" s="462"/>
      <c r="E352" s="462"/>
      <c r="F352" s="462"/>
      <c r="G352" s="209"/>
      <c r="H352" s="462"/>
      <c r="I352" s="209"/>
      <c r="J352" s="209"/>
      <c r="K352" s="209"/>
      <c r="L352" s="209"/>
      <c r="M352" s="209"/>
      <c r="N352" s="209"/>
      <c r="O352" s="209"/>
      <c r="P352" s="462"/>
      <c r="Q352" s="209"/>
      <c r="R352" s="209"/>
      <c r="S352" s="209"/>
      <c r="T352" s="209"/>
      <c r="U352" s="209"/>
      <c r="V352" s="209"/>
      <c r="W352" s="209"/>
      <c r="X352" s="209"/>
      <c r="Y352" s="209"/>
      <c r="Z352" s="209"/>
      <c r="AA352" s="209"/>
      <c r="AB352" s="209"/>
      <c r="AC352" s="209"/>
      <c r="AD352" s="209"/>
      <c r="AE352" s="209"/>
      <c r="AF352" s="209"/>
      <c r="AG352" s="209"/>
      <c r="AH352" s="209"/>
      <c r="AI352" s="209"/>
      <c r="AJ352" s="209"/>
      <c r="AK352" s="209"/>
      <c r="AL352" s="462"/>
      <c r="AM352" s="462"/>
      <c r="AN352" s="462"/>
      <c r="AO352" s="209"/>
      <c r="AP352" s="209"/>
      <c r="AQ352" s="209"/>
      <c r="AR352" s="209"/>
      <c r="AS352" s="209"/>
      <c r="AT352" s="209"/>
      <c r="AU352" s="209"/>
      <c r="AV352" s="209"/>
      <c r="AW352" s="209"/>
      <c r="AX352" s="209"/>
      <c r="AY352" s="209"/>
      <c r="AZ352" s="209"/>
      <c r="BA352" s="209"/>
      <c r="BB352" s="209"/>
      <c r="BC352" s="209"/>
      <c r="BD352" s="209"/>
      <c r="BE352" s="209"/>
      <c r="BF352" s="209"/>
      <c r="BG352" s="209"/>
      <c r="BH352" s="209"/>
      <c r="BI352" s="209"/>
      <c r="BJ352" s="209"/>
      <c r="BK352" s="209"/>
      <c r="BL352" s="209"/>
    </row>
    <row r="353" spans="1:64" ht="13.5" customHeight="1">
      <c r="A353" s="462"/>
      <c r="B353" s="462"/>
      <c r="C353" s="462"/>
      <c r="D353" s="462"/>
      <c r="E353" s="462"/>
      <c r="F353" s="462"/>
      <c r="G353" s="209"/>
      <c r="H353" s="462"/>
      <c r="I353" s="209"/>
      <c r="J353" s="209"/>
      <c r="K353" s="209"/>
      <c r="L353" s="209"/>
      <c r="M353" s="209"/>
      <c r="N353" s="209"/>
      <c r="O353" s="209"/>
      <c r="P353" s="462"/>
      <c r="Q353" s="209"/>
      <c r="R353" s="209"/>
      <c r="S353" s="209"/>
      <c r="T353" s="209"/>
      <c r="U353" s="209"/>
      <c r="V353" s="209"/>
      <c r="W353" s="209"/>
      <c r="X353" s="209"/>
      <c r="Y353" s="209"/>
      <c r="Z353" s="209"/>
      <c r="AA353" s="209"/>
      <c r="AB353" s="209"/>
      <c r="AC353" s="209"/>
      <c r="AD353" s="209"/>
      <c r="AE353" s="209"/>
      <c r="AF353" s="209"/>
      <c r="AG353" s="209"/>
      <c r="AH353" s="209"/>
      <c r="AI353" s="209"/>
      <c r="AJ353" s="209"/>
      <c r="AK353" s="209"/>
      <c r="AL353" s="462"/>
      <c r="AM353" s="462"/>
      <c r="AN353" s="462"/>
      <c r="AO353" s="209"/>
      <c r="AP353" s="209"/>
      <c r="AQ353" s="209"/>
      <c r="AR353" s="209"/>
      <c r="AS353" s="209"/>
      <c r="AT353" s="209"/>
      <c r="AU353" s="209"/>
      <c r="AV353" s="209"/>
      <c r="AW353" s="209"/>
      <c r="AX353" s="209"/>
      <c r="AY353" s="209"/>
      <c r="AZ353" s="209"/>
      <c r="BA353" s="209"/>
      <c r="BB353" s="209"/>
      <c r="BC353" s="209"/>
      <c r="BD353" s="209"/>
      <c r="BE353" s="209"/>
      <c r="BF353" s="209"/>
      <c r="BG353" s="209"/>
      <c r="BH353" s="209"/>
      <c r="BI353" s="209"/>
      <c r="BJ353" s="209"/>
      <c r="BK353" s="209"/>
      <c r="BL353" s="209"/>
    </row>
    <row r="354" spans="1:64" ht="13.5" customHeight="1">
      <c r="A354" s="462"/>
      <c r="B354" s="462"/>
      <c r="C354" s="462"/>
      <c r="D354" s="462"/>
      <c r="E354" s="462"/>
      <c r="F354" s="462"/>
      <c r="G354" s="209"/>
      <c r="H354" s="462"/>
      <c r="I354" s="209"/>
      <c r="J354" s="209"/>
      <c r="K354" s="209"/>
      <c r="L354" s="209"/>
      <c r="M354" s="209"/>
      <c r="N354" s="209"/>
      <c r="O354" s="209"/>
      <c r="P354" s="462"/>
      <c r="Q354" s="209"/>
      <c r="R354" s="209"/>
      <c r="S354" s="209"/>
      <c r="T354" s="209"/>
      <c r="U354" s="209"/>
      <c r="V354" s="209"/>
      <c r="W354" s="209"/>
      <c r="X354" s="209"/>
      <c r="Y354" s="209"/>
      <c r="Z354" s="209"/>
      <c r="AA354" s="209"/>
      <c r="AB354" s="209"/>
      <c r="AC354" s="209"/>
      <c r="AD354" s="209"/>
      <c r="AE354" s="209"/>
      <c r="AF354" s="209"/>
      <c r="AG354" s="209"/>
      <c r="AH354" s="209"/>
      <c r="AI354" s="209"/>
      <c r="AJ354" s="209"/>
      <c r="AK354" s="209"/>
      <c r="AL354" s="462"/>
      <c r="AM354" s="462"/>
      <c r="AN354" s="462"/>
      <c r="AO354" s="209"/>
      <c r="AP354" s="209"/>
      <c r="AQ354" s="209"/>
      <c r="AR354" s="209"/>
      <c r="AS354" s="209"/>
      <c r="AT354" s="209"/>
      <c r="AU354" s="209"/>
      <c r="AV354" s="209"/>
      <c r="AW354" s="209"/>
      <c r="AX354" s="209"/>
      <c r="AY354" s="209"/>
      <c r="AZ354" s="209"/>
      <c r="BA354" s="209"/>
      <c r="BB354" s="209"/>
      <c r="BC354" s="209"/>
      <c r="BD354" s="209"/>
      <c r="BE354" s="209"/>
      <c r="BF354" s="209"/>
      <c r="BG354" s="209"/>
      <c r="BH354" s="209"/>
      <c r="BI354" s="209"/>
      <c r="BJ354" s="209"/>
      <c r="BK354" s="209"/>
      <c r="BL354" s="209"/>
    </row>
    <row r="355" spans="1:64" ht="13.5" customHeight="1">
      <c r="A355" s="462"/>
      <c r="B355" s="462"/>
      <c r="C355" s="462"/>
      <c r="D355" s="462"/>
      <c r="E355" s="462"/>
      <c r="F355" s="462"/>
      <c r="G355" s="209"/>
      <c r="H355" s="462"/>
      <c r="I355" s="209"/>
      <c r="J355" s="209"/>
      <c r="K355" s="209"/>
      <c r="L355" s="209"/>
      <c r="M355" s="209"/>
      <c r="N355" s="209"/>
      <c r="O355" s="209"/>
      <c r="P355" s="462"/>
      <c r="Q355" s="209"/>
      <c r="R355" s="209"/>
      <c r="S355" s="209"/>
      <c r="T355" s="209"/>
      <c r="U355" s="209"/>
      <c r="V355" s="209"/>
      <c r="W355" s="209"/>
      <c r="X355" s="209"/>
      <c r="Y355" s="209"/>
      <c r="Z355" s="209"/>
      <c r="AA355" s="209"/>
      <c r="AB355" s="209"/>
      <c r="AC355" s="209"/>
      <c r="AD355" s="209"/>
      <c r="AE355" s="209"/>
      <c r="AF355" s="209"/>
      <c r="AG355" s="209"/>
      <c r="AH355" s="209"/>
      <c r="AI355" s="209"/>
      <c r="AJ355" s="209"/>
      <c r="AK355" s="209"/>
      <c r="AL355" s="462"/>
      <c r="AM355" s="462"/>
      <c r="AN355" s="462"/>
      <c r="AO355" s="209"/>
      <c r="AP355" s="209"/>
      <c r="AQ355" s="209"/>
      <c r="AR355" s="209"/>
      <c r="AS355" s="209"/>
      <c r="AT355" s="209"/>
      <c r="AU355" s="209"/>
      <c r="AV355" s="209"/>
      <c r="AW355" s="209"/>
      <c r="AX355" s="209"/>
      <c r="AY355" s="209"/>
      <c r="AZ355" s="209"/>
      <c r="BA355" s="209"/>
      <c r="BB355" s="209"/>
      <c r="BC355" s="209"/>
      <c r="BD355" s="209"/>
      <c r="BE355" s="209"/>
      <c r="BF355" s="209"/>
      <c r="BG355" s="209"/>
      <c r="BH355" s="209"/>
      <c r="BI355" s="209"/>
      <c r="BJ355" s="209"/>
      <c r="BK355" s="209"/>
      <c r="BL355" s="209"/>
    </row>
    <row r="356" spans="1:64" ht="13.5" customHeight="1">
      <c r="A356" s="462"/>
      <c r="B356" s="462"/>
      <c r="C356" s="462"/>
      <c r="D356" s="462"/>
      <c r="E356" s="462"/>
      <c r="F356" s="462"/>
      <c r="G356" s="209"/>
      <c r="H356" s="462"/>
      <c r="I356" s="209"/>
      <c r="J356" s="209"/>
      <c r="K356" s="209"/>
      <c r="L356" s="209"/>
      <c r="M356" s="209"/>
      <c r="N356" s="209"/>
      <c r="O356" s="209"/>
      <c r="P356" s="462"/>
      <c r="Q356" s="209"/>
      <c r="R356" s="209"/>
      <c r="S356" s="209"/>
      <c r="T356" s="209"/>
      <c r="U356" s="209"/>
      <c r="V356" s="209"/>
      <c r="W356" s="209"/>
      <c r="X356" s="209"/>
      <c r="Y356" s="209"/>
      <c r="Z356" s="209"/>
      <c r="AA356" s="209"/>
      <c r="AB356" s="209"/>
      <c r="AC356" s="209"/>
      <c r="AD356" s="209"/>
      <c r="AE356" s="209"/>
      <c r="AF356" s="209"/>
      <c r="AG356" s="209"/>
      <c r="AH356" s="209"/>
      <c r="AI356" s="209"/>
      <c r="AJ356" s="209"/>
      <c r="AK356" s="209"/>
      <c r="AL356" s="462"/>
      <c r="AM356" s="462"/>
      <c r="AN356" s="462"/>
      <c r="AO356" s="209"/>
      <c r="AP356" s="209"/>
      <c r="AQ356" s="209"/>
      <c r="AR356" s="209"/>
      <c r="AS356" s="209"/>
      <c r="AT356" s="209"/>
      <c r="AU356" s="209"/>
      <c r="AV356" s="209"/>
      <c r="AW356" s="209"/>
      <c r="AX356" s="209"/>
      <c r="AY356" s="209"/>
      <c r="AZ356" s="209"/>
      <c r="BA356" s="209"/>
      <c r="BB356" s="209"/>
      <c r="BC356" s="209"/>
      <c r="BD356" s="209"/>
      <c r="BE356" s="209"/>
      <c r="BF356" s="209"/>
      <c r="BG356" s="209"/>
      <c r="BH356" s="209"/>
      <c r="BI356" s="209"/>
      <c r="BJ356" s="209"/>
      <c r="BK356" s="209"/>
      <c r="BL356" s="209"/>
    </row>
    <row r="357" spans="1:64" ht="13.5" customHeight="1">
      <c r="A357" s="462"/>
      <c r="B357" s="462"/>
      <c r="C357" s="462"/>
      <c r="D357" s="462"/>
      <c r="E357" s="462"/>
      <c r="F357" s="462"/>
      <c r="G357" s="209"/>
      <c r="H357" s="462"/>
      <c r="I357" s="209"/>
      <c r="J357" s="209"/>
      <c r="K357" s="209"/>
      <c r="L357" s="209"/>
      <c r="M357" s="209"/>
      <c r="N357" s="209"/>
      <c r="O357" s="209"/>
      <c r="P357" s="462"/>
      <c r="Q357" s="209"/>
      <c r="R357" s="209"/>
      <c r="S357" s="209"/>
      <c r="T357" s="209"/>
      <c r="U357" s="209"/>
      <c r="V357" s="209"/>
      <c r="W357" s="209"/>
      <c r="X357" s="209"/>
      <c r="Y357" s="209"/>
      <c r="Z357" s="209"/>
      <c r="AA357" s="209"/>
      <c r="AB357" s="209"/>
      <c r="AC357" s="209"/>
      <c r="AD357" s="209"/>
      <c r="AE357" s="209"/>
      <c r="AF357" s="209"/>
      <c r="AG357" s="209"/>
      <c r="AH357" s="209"/>
      <c r="AI357" s="209"/>
      <c r="AJ357" s="209"/>
      <c r="AK357" s="209"/>
      <c r="AL357" s="462"/>
      <c r="AM357" s="462"/>
      <c r="AN357" s="462"/>
      <c r="AO357" s="209"/>
      <c r="AP357" s="209"/>
      <c r="AQ357" s="209"/>
      <c r="AR357" s="209"/>
      <c r="AS357" s="209"/>
      <c r="AT357" s="209"/>
      <c r="AU357" s="209"/>
      <c r="AV357" s="209"/>
      <c r="AW357" s="209"/>
      <c r="AX357" s="209"/>
      <c r="AY357" s="209"/>
      <c r="AZ357" s="209"/>
      <c r="BA357" s="209"/>
      <c r="BB357" s="209"/>
      <c r="BC357" s="209"/>
      <c r="BD357" s="209"/>
      <c r="BE357" s="209"/>
      <c r="BF357" s="209"/>
      <c r="BG357" s="209"/>
      <c r="BH357" s="209"/>
      <c r="BI357" s="209"/>
      <c r="BJ357" s="209"/>
      <c r="BK357" s="209"/>
      <c r="BL357" s="209"/>
    </row>
    <row r="358" spans="1:64" ht="13.5" customHeight="1">
      <c r="A358" s="462"/>
      <c r="B358" s="462"/>
      <c r="C358" s="462"/>
      <c r="D358" s="462"/>
      <c r="E358" s="462"/>
      <c r="F358" s="462"/>
      <c r="G358" s="209"/>
      <c r="H358" s="462"/>
      <c r="I358" s="209"/>
      <c r="J358" s="209"/>
      <c r="K358" s="209"/>
      <c r="L358" s="209"/>
      <c r="M358" s="209"/>
      <c r="N358" s="209"/>
      <c r="O358" s="209"/>
      <c r="P358" s="462"/>
      <c r="Q358" s="209"/>
      <c r="R358" s="209"/>
      <c r="S358" s="209"/>
      <c r="T358" s="209"/>
      <c r="U358" s="209"/>
      <c r="V358" s="209"/>
      <c r="W358" s="209"/>
      <c r="X358" s="209"/>
      <c r="Y358" s="209"/>
      <c r="Z358" s="209"/>
      <c r="AA358" s="209"/>
      <c r="AB358" s="209"/>
      <c r="AC358" s="209"/>
      <c r="AD358" s="209"/>
      <c r="AE358" s="209"/>
      <c r="AF358" s="209"/>
      <c r="AG358" s="209"/>
      <c r="AH358" s="209"/>
      <c r="AI358" s="209"/>
      <c r="AJ358" s="209"/>
      <c r="AK358" s="209"/>
      <c r="AL358" s="462"/>
      <c r="AM358" s="462"/>
      <c r="AN358" s="462"/>
      <c r="AO358" s="209"/>
      <c r="AP358" s="209"/>
      <c r="AQ358" s="209"/>
      <c r="AR358" s="209"/>
      <c r="AS358" s="209"/>
      <c r="AT358" s="209"/>
      <c r="AU358" s="209"/>
      <c r="AV358" s="209"/>
      <c r="AW358" s="209"/>
      <c r="AX358" s="209"/>
      <c r="AY358" s="209"/>
      <c r="AZ358" s="209"/>
      <c r="BA358" s="209"/>
      <c r="BB358" s="209"/>
      <c r="BC358" s="209"/>
      <c r="BD358" s="209"/>
      <c r="BE358" s="209"/>
      <c r="BF358" s="209"/>
      <c r="BG358" s="209"/>
      <c r="BH358" s="209"/>
      <c r="BI358" s="209"/>
      <c r="BJ358" s="209"/>
      <c r="BK358" s="209"/>
      <c r="BL358" s="209"/>
    </row>
    <row r="359" spans="1:64" ht="13.5" customHeight="1">
      <c r="A359" s="462"/>
      <c r="B359" s="462"/>
      <c r="C359" s="462"/>
      <c r="D359" s="462"/>
      <c r="E359" s="462"/>
      <c r="F359" s="462"/>
      <c r="G359" s="209"/>
      <c r="H359" s="462"/>
      <c r="I359" s="209"/>
      <c r="J359" s="209"/>
      <c r="K359" s="209"/>
      <c r="L359" s="209"/>
      <c r="M359" s="209"/>
      <c r="N359" s="209"/>
      <c r="O359" s="209"/>
      <c r="P359" s="462"/>
      <c r="Q359" s="209"/>
      <c r="R359" s="209"/>
      <c r="S359" s="209"/>
      <c r="T359" s="209"/>
      <c r="U359" s="209"/>
      <c r="V359" s="209"/>
      <c r="W359" s="209"/>
      <c r="X359" s="209"/>
      <c r="Y359" s="209"/>
      <c r="Z359" s="209"/>
      <c r="AA359" s="209"/>
      <c r="AB359" s="209"/>
      <c r="AC359" s="209"/>
      <c r="AD359" s="209"/>
      <c r="AE359" s="209"/>
      <c r="AF359" s="209"/>
      <c r="AG359" s="209"/>
      <c r="AH359" s="209"/>
      <c r="AI359" s="209"/>
      <c r="AJ359" s="209"/>
      <c r="AK359" s="209"/>
      <c r="AL359" s="462"/>
      <c r="AM359" s="462"/>
      <c r="AN359" s="462"/>
      <c r="AO359" s="209"/>
      <c r="AP359" s="209"/>
      <c r="AQ359" s="209"/>
      <c r="AR359" s="209"/>
      <c r="AS359" s="209"/>
      <c r="AT359" s="209"/>
      <c r="AU359" s="209"/>
      <c r="AV359" s="209"/>
      <c r="AW359" s="209"/>
      <c r="AX359" s="209"/>
      <c r="AY359" s="209"/>
      <c r="AZ359" s="209"/>
      <c r="BA359" s="209"/>
      <c r="BB359" s="209"/>
      <c r="BC359" s="209"/>
      <c r="BD359" s="209"/>
      <c r="BE359" s="209"/>
      <c r="BF359" s="209"/>
      <c r="BG359" s="209"/>
      <c r="BH359" s="209"/>
      <c r="BI359" s="209"/>
      <c r="BJ359" s="209"/>
      <c r="BK359" s="209"/>
      <c r="BL359" s="209"/>
    </row>
    <row r="360" spans="1:64" ht="13.5" customHeight="1">
      <c r="A360" s="462"/>
      <c r="B360" s="462"/>
      <c r="C360" s="462"/>
      <c r="D360" s="462"/>
      <c r="E360" s="462"/>
      <c r="F360" s="462"/>
      <c r="G360" s="209"/>
      <c r="H360" s="462"/>
      <c r="I360" s="209"/>
      <c r="J360" s="209"/>
      <c r="K360" s="209"/>
      <c r="L360" s="209"/>
      <c r="M360" s="209"/>
      <c r="N360" s="209"/>
      <c r="O360" s="209"/>
      <c r="P360" s="462"/>
      <c r="Q360" s="209"/>
      <c r="R360" s="209"/>
      <c r="S360" s="209"/>
      <c r="T360" s="209"/>
      <c r="U360" s="209"/>
      <c r="V360" s="209"/>
      <c r="W360" s="209"/>
      <c r="X360" s="209"/>
      <c r="Y360" s="209"/>
      <c r="Z360" s="209"/>
      <c r="AA360" s="209"/>
      <c r="AB360" s="209"/>
      <c r="AC360" s="209"/>
      <c r="AD360" s="209"/>
      <c r="AE360" s="209"/>
      <c r="AF360" s="209"/>
      <c r="AG360" s="209"/>
      <c r="AH360" s="209"/>
      <c r="AI360" s="209"/>
      <c r="AJ360" s="209"/>
      <c r="AK360" s="209"/>
      <c r="AL360" s="462"/>
      <c r="AM360" s="462"/>
      <c r="AN360" s="462"/>
      <c r="AO360" s="209"/>
      <c r="AP360" s="209"/>
      <c r="AQ360" s="209"/>
      <c r="AR360" s="209"/>
      <c r="AS360" s="209"/>
      <c r="AT360" s="209"/>
      <c r="AU360" s="209"/>
      <c r="AV360" s="209"/>
      <c r="AW360" s="209"/>
      <c r="AX360" s="209"/>
      <c r="AY360" s="209"/>
      <c r="AZ360" s="209"/>
      <c r="BA360" s="209"/>
      <c r="BB360" s="209"/>
      <c r="BC360" s="209"/>
      <c r="BD360" s="209"/>
      <c r="BE360" s="209"/>
      <c r="BF360" s="209"/>
      <c r="BG360" s="209"/>
      <c r="BH360" s="209"/>
      <c r="BI360" s="209"/>
      <c r="BJ360" s="209"/>
      <c r="BK360" s="209"/>
      <c r="BL360" s="209"/>
    </row>
    <row r="361" spans="1:64" ht="13.5" customHeight="1">
      <c r="A361" s="462"/>
      <c r="B361" s="462"/>
      <c r="C361" s="462"/>
      <c r="D361" s="462"/>
      <c r="E361" s="462"/>
      <c r="F361" s="462"/>
      <c r="G361" s="209"/>
      <c r="H361" s="462"/>
      <c r="I361" s="209"/>
      <c r="J361" s="209"/>
      <c r="K361" s="209"/>
      <c r="L361" s="209"/>
      <c r="M361" s="209"/>
      <c r="N361" s="209"/>
      <c r="O361" s="209"/>
      <c r="P361" s="462"/>
      <c r="Q361" s="209"/>
      <c r="R361" s="209"/>
      <c r="S361" s="209"/>
      <c r="T361" s="209"/>
      <c r="U361" s="209"/>
      <c r="V361" s="209"/>
      <c r="W361" s="209"/>
      <c r="X361" s="209"/>
      <c r="Y361" s="209"/>
      <c r="Z361" s="209"/>
      <c r="AA361" s="209"/>
      <c r="AB361" s="209"/>
      <c r="AC361" s="209"/>
      <c r="AD361" s="209"/>
      <c r="AE361" s="209"/>
      <c r="AF361" s="209"/>
      <c r="AG361" s="209"/>
      <c r="AH361" s="209"/>
      <c r="AI361" s="209"/>
      <c r="AJ361" s="209"/>
      <c r="AK361" s="209"/>
      <c r="AL361" s="462"/>
      <c r="AM361" s="462"/>
      <c r="AN361" s="462"/>
      <c r="AO361" s="209"/>
      <c r="AP361" s="209"/>
      <c r="AQ361" s="209"/>
      <c r="AR361" s="209"/>
      <c r="AS361" s="209"/>
      <c r="AT361" s="209"/>
      <c r="AU361" s="209"/>
      <c r="AV361" s="209"/>
      <c r="AW361" s="209"/>
      <c r="AX361" s="209"/>
      <c r="AY361" s="209"/>
      <c r="AZ361" s="209"/>
      <c r="BA361" s="209"/>
      <c r="BB361" s="209"/>
      <c r="BC361" s="209"/>
      <c r="BD361" s="209"/>
      <c r="BE361" s="209"/>
      <c r="BF361" s="209"/>
      <c r="BG361" s="209"/>
      <c r="BH361" s="209"/>
      <c r="BI361" s="209"/>
      <c r="BJ361" s="209"/>
      <c r="BK361" s="209"/>
      <c r="BL361" s="209"/>
    </row>
    <row r="362" spans="1:64" ht="13.5" customHeight="1">
      <c r="A362" s="462"/>
      <c r="B362" s="462"/>
      <c r="C362" s="462"/>
      <c r="D362" s="462"/>
      <c r="E362" s="462"/>
      <c r="F362" s="462"/>
      <c r="G362" s="209"/>
      <c r="H362" s="462"/>
      <c r="I362" s="209"/>
      <c r="J362" s="209"/>
      <c r="K362" s="209"/>
      <c r="L362" s="209"/>
      <c r="M362" s="209"/>
      <c r="N362" s="209"/>
      <c r="O362" s="209"/>
      <c r="P362" s="462"/>
      <c r="Q362" s="209"/>
      <c r="R362" s="209"/>
      <c r="S362" s="209"/>
      <c r="T362" s="209"/>
      <c r="U362" s="209"/>
      <c r="V362" s="209"/>
      <c r="W362" s="209"/>
      <c r="X362" s="209"/>
      <c r="Y362" s="209"/>
      <c r="Z362" s="209"/>
      <c r="AA362" s="209"/>
      <c r="AB362" s="209"/>
      <c r="AC362" s="209"/>
      <c r="AD362" s="209"/>
      <c r="AE362" s="209"/>
      <c r="AF362" s="209"/>
      <c r="AG362" s="209"/>
      <c r="AH362" s="209"/>
      <c r="AI362" s="209"/>
      <c r="AJ362" s="209"/>
      <c r="AK362" s="209"/>
      <c r="AL362" s="462"/>
      <c r="AM362" s="462"/>
      <c r="AN362" s="462"/>
      <c r="AO362" s="209"/>
      <c r="AP362" s="209"/>
      <c r="AQ362" s="209"/>
      <c r="AR362" s="209"/>
      <c r="AS362" s="209"/>
      <c r="AT362" s="209"/>
      <c r="AU362" s="209"/>
      <c r="AV362" s="209"/>
      <c r="AW362" s="209"/>
      <c r="AX362" s="209"/>
      <c r="AY362" s="209"/>
      <c r="AZ362" s="209"/>
      <c r="BA362" s="209"/>
      <c r="BB362" s="209"/>
      <c r="BC362" s="209"/>
      <c r="BD362" s="209"/>
      <c r="BE362" s="209"/>
      <c r="BF362" s="209"/>
      <c r="BG362" s="209"/>
      <c r="BH362" s="209"/>
      <c r="BI362" s="209"/>
      <c r="BJ362" s="209"/>
      <c r="BK362" s="209"/>
      <c r="BL362" s="209"/>
    </row>
    <row r="363" spans="1:64" ht="13.5" customHeight="1">
      <c r="A363" s="462"/>
      <c r="B363" s="462"/>
      <c r="C363" s="462"/>
      <c r="D363" s="462"/>
      <c r="E363" s="462"/>
      <c r="F363" s="462"/>
      <c r="G363" s="209"/>
      <c r="H363" s="462"/>
      <c r="I363" s="209"/>
      <c r="J363" s="209"/>
      <c r="K363" s="209"/>
      <c r="L363" s="209"/>
      <c r="M363" s="209"/>
      <c r="N363" s="209"/>
      <c r="O363" s="209"/>
      <c r="P363" s="462"/>
      <c r="Q363" s="209"/>
      <c r="R363" s="209"/>
      <c r="S363" s="209"/>
      <c r="T363" s="209"/>
      <c r="U363" s="209"/>
      <c r="V363" s="209"/>
      <c r="W363" s="209"/>
      <c r="X363" s="209"/>
      <c r="Y363" s="209"/>
      <c r="Z363" s="209"/>
      <c r="AA363" s="209"/>
      <c r="AB363" s="209"/>
      <c r="AC363" s="209"/>
      <c r="AD363" s="209"/>
      <c r="AE363" s="209"/>
      <c r="AF363" s="209"/>
      <c r="AG363" s="209"/>
      <c r="AH363" s="209"/>
      <c r="AI363" s="209"/>
      <c r="AJ363" s="209"/>
      <c r="AK363" s="209"/>
      <c r="AL363" s="462"/>
      <c r="AM363" s="462"/>
      <c r="AN363" s="462"/>
      <c r="AO363" s="209"/>
      <c r="AP363" s="209"/>
      <c r="AQ363" s="209"/>
      <c r="AR363" s="209"/>
      <c r="AS363" s="209"/>
      <c r="AT363" s="209"/>
      <c r="AU363" s="209"/>
      <c r="AV363" s="209"/>
      <c r="AW363" s="209"/>
      <c r="AX363" s="209"/>
      <c r="AY363" s="209"/>
      <c r="AZ363" s="209"/>
      <c r="BA363" s="209"/>
      <c r="BB363" s="209"/>
      <c r="BC363" s="209"/>
      <c r="BD363" s="209"/>
      <c r="BE363" s="209"/>
      <c r="BF363" s="209"/>
      <c r="BG363" s="209"/>
      <c r="BH363" s="209"/>
      <c r="BI363" s="209"/>
      <c r="BJ363" s="209"/>
      <c r="BK363" s="209"/>
      <c r="BL363" s="209"/>
    </row>
    <row r="364" spans="1:64" ht="13.5" customHeight="1">
      <c r="A364" s="462"/>
      <c r="B364" s="462"/>
      <c r="C364" s="462"/>
      <c r="D364" s="462"/>
      <c r="E364" s="462"/>
      <c r="F364" s="462"/>
      <c r="G364" s="209"/>
      <c r="H364" s="462"/>
      <c r="I364" s="209"/>
      <c r="J364" s="209"/>
      <c r="K364" s="209"/>
      <c r="L364" s="209"/>
      <c r="M364" s="209"/>
      <c r="N364" s="209"/>
      <c r="O364" s="209"/>
      <c r="P364" s="462"/>
      <c r="Q364" s="209"/>
      <c r="R364" s="209"/>
      <c r="S364" s="209"/>
      <c r="T364" s="209"/>
      <c r="U364" s="209"/>
      <c r="V364" s="209"/>
      <c r="W364" s="209"/>
      <c r="X364" s="209"/>
      <c r="Y364" s="209"/>
      <c r="Z364" s="209"/>
      <c r="AA364" s="209"/>
      <c r="AB364" s="209"/>
      <c r="AC364" s="209"/>
      <c r="AD364" s="209"/>
      <c r="AE364" s="209"/>
      <c r="AF364" s="209"/>
      <c r="AG364" s="209"/>
      <c r="AH364" s="209"/>
      <c r="AI364" s="209"/>
      <c r="AJ364" s="209"/>
      <c r="AK364" s="209"/>
      <c r="AL364" s="462"/>
      <c r="AM364" s="462"/>
      <c r="AN364" s="462"/>
      <c r="AO364" s="209"/>
      <c r="AP364" s="209"/>
      <c r="AQ364" s="209"/>
      <c r="AR364" s="209"/>
      <c r="AS364" s="209"/>
      <c r="AT364" s="209"/>
      <c r="AU364" s="209"/>
      <c r="AV364" s="209"/>
      <c r="AW364" s="209"/>
      <c r="AX364" s="209"/>
      <c r="AY364" s="209"/>
      <c r="AZ364" s="209"/>
      <c r="BA364" s="209"/>
      <c r="BB364" s="209"/>
      <c r="BC364" s="209"/>
      <c r="BD364" s="209"/>
      <c r="BE364" s="209"/>
      <c r="BF364" s="209"/>
      <c r="BG364" s="209"/>
      <c r="BH364" s="209"/>
      <c r="BI364" s="209"/>
      <c r="BJ364" s="209"/>
      <c r="BK364" s="209"/>
      <c r="BL364" s="209"/>
    </row>
    <row r="365" spans="1:64" ht="13.5" customHeight="1">
      <c r="A365" s="462"/>
      <c r="B365" s="462"/>
      <c r="C365" s="462"/>
      <c r="D365" s="462"/>
      <c r="E365" s="462"/>
      <c r="F365" s="462"/>
      <c r="G365" s="209"/>
      <c r="H365" s="462"/>
      <c r="I365" s="209"/>
      <c r="J365" s="209"/>
      <c r="K365" s="209"/>
      <c r="L365" s="209"/>
      <c r="M365" s="209"/>
      <c r="N365" s="209"/>
      <c r="O365" s="209"/>
      <c r="P365" s="462"/>
      <c r="Q365" s="209"/>
      <c r="R365" s="209"/>
      <c r="S365" s="209"/>
      <c r="T365" s="209"/>
      <c r="U365" s="209"/>
      <c r="V365" s="209"/>
      <c r="W365" s="209"/>
      <c r="X365" s="209"/>
      <c r="Y365" s="209"/>
      <c r="Z365" s="209"/>
      <c r="AA365" s="209"/>
      <c r="AB365" s="209"/>
      <c r="AC365" s="209"/>
      <c r="AD365" s="209"/>
      <c r="AE365" s="209"/>
      <c r="AF365" s="209"/>
      <c r="AG365" s="209"/>
      <c r="AH365" s="209"/>
      <c r="AI365" s="209"/>
      <c r="AJ365" s="209"/>
      <c r="AK365" s="209"/>
      <c r="AL365" s="462"/>
      <c r="AM365" s="462"/>
      <c r="AN365" s="462"/>
      <c r="AO365" s="209"/>
      <c r="AP365" s="209"/>
      <c r="AQ365" s="209"/>
      <c r="AR365" s="209"/>
      <c r="AS365" s="209"/>
      <c r="AT365" s="209"/>
      <c r="AU365" s="209"/>
      <c r="AV365" s="209"/>
      <c r="AW365" s="209"/>
      <c r="AX365" s="209"/>
      <c r="AY365" s="209"/>
      <c r="AZ365" s="209"/>
      <c r="BA365" s="209"/>
      <c r="BB365" s="209"/>
      <c r="BC365" s="209"/>
      <c r="BD365" s="209"/>
      <c r="BE365" s="209"/>
      <c r="BF365" s="209"/>
      <c r="BG365" s="209"/>
      <c r="BH365" s="209"/>
      <c r="BI365" s="209"/>
      <c r="BJ365" s="209"/>
      <c r="BK365" s="209"/>
      <c r="BL365" s="209"/>
    </row>
    <row r="366" spans="1:64" ht="13.5" customHeight="1">
      <c r="A366" s="462"/>
      <c r="B366" s="462"/>
      <c r="C366" s="462"/>
      <c r="D366" s="462"/>
      <c r="E366" s="462"/>
      <c r="F366" s="462"/>
      <c r="G366" s="209"/>
      <c r="H366" s="462"/>
      <c r="I366" s="209"/>
      <c r="J366" s="209"/>
      <c r="K366" s="209"/>
      <c r="L366" s="209"/>
      <c r="M366" s="209"/>
      <c r="N366" s="209"/>
      <c r="O366" s="209"/>
      <c r="P366" s="462"/>
      <c r="Q366" s="209"/>
      <c r="R366" s="209"/>
      <c r="S366" s="209"/>
      <c r="T366" s="209"/>
      <c r="U366" s="209"/>
      <c r="V366" s="209"/>
      <c r="W366" s="209"/>
      <c r="X366" s="209"/>
      <c r="Y366" s="209"/>
      <c r="Z366" s="209"/>
      <c r="AA366" s="209"/>
      <c r="AB366" s="209"/>
      <c r="AC366" s="209"/>
      <c r="AD366" s="209"/>
      <c r="AE366" s="209"/>
      <c r="AF366" s="209"/>
      <c r="AG366" s="209"/>
      <c r="AH366" s="209"/>
      <c r="AI366" s="209"/>
      <c r="AJ366" s="209"/>
      <c r="AK366" s="209"/>
      <c r="AL366" s="462"/>
      <c r="AM366" s="462"/>
      <c r="AN366" s="462"/>
      <c r="AO366" s="209"/>
      <c r="AP366" s="209"/>
      <c r="AQ366" s="209"/>
      <c r="AR366" s="209"/>
      <c r="AS366" s="209"/>
      <c r="AT366" s="209"/>
      <c r="AU366" s="209"/>
      <c r="AV366" s="209"/>
      <c r="AW366" s="209"/>
      <c r="AX366" s="209"/>
      <c r="AY366" s="209"/>
      <c r="AZ366" s="209"/>
      <c r="BA366" s="209"/>
      <c r="BB366" s="209"/>
      <c r="BC366" s="209"/>
      <c r="BD366" s="209"/>
      <c r="BE366" s="209"/>
      <c r="BF366" s="209"/>
      <c r="BG366" s="209"/>
      <c r="BH366" s="209"/>
      <c r="BI366" s="209"/>
      <c r="BJ366" s="209"/>
      <c r="BK366" s="209"/>
      <c r="BL366" s="209"/>
    </row>
    <row r="367" spans="1:64" ht="13.5" customHeight="1">
      <c r="A367" s="462"/>
      <c r="B367" s="462"/>
      <c r="C367" s="462"/>
      <c r="D367" s="462"/>
      <c r="E367" s="462"/>
      <c r="F367" s="462"/>
      <c r="G367" s="209"/>
      <c r="H367" s="462"/>
      <c r="I367" s="209"/>
      <c r="J367" s="209"/>
      <c r="K367" s="209"/>
      <c r="L367" s="209"/>
      <c r="M367" s="209"/>
      <c r="N367" s="209"/>
      <c r="O367" s="209"/>
      <c r="P367" s="462"/>
      <c r="Q367" s="209"/>
      <c r="R367" s="209"/>
      <c r="S367" s="209"/>
      <c r="T367" s="209"/>
      <c r="U367" s="209"/>
      <c r="V367" s="209"/>
      <c r="W367" s="209"/>
      <c r="X367" s="209"/>
      <c r="Y367" s="209"/>
      <c r="Z367" s="209"/>
      <c r="AA367" s="209"/>
      <c r="AB367" s="209"/>
      <c r="AC367" s="209"/>
      <c r="AD367" s="209"/>
      <c r="AE367" s="209"/>
      <c r="AF367" s="209"/>
      <c r="AG367" s="209"/>
      <c r="AH367" s="209"/>
      <c r="AI367" s="209"/>
      <c r="AJ367" s="209"/>
      <c r="AK367" s="209"/>
      <c r="AL367" s="462"/>
      <c r="AM367" s="462"/>
      <c r="AN367" s="462"/>
      <c r="AO367" s="209"/>
      <c r="AP367" s="209"/>
      <c r="AQ367" s="209"/>
      <c r="AR367" s="209"/>
      <c r="AS367" s="209"/>
      <c r="AT367" s="209"/>
      <c r="AU367" s="209"/>
      <c r="AV367" s="209"/>
      <c r="AW367" s="209"/>
      <c r="AX367" s="209"/>
      <c r="AY367" s="209"/>
      <c r="AZ367" s="209"/>
      <c r="BA367" s="209"/>
      <c r="BB367" s="209"/>
      <c r="BC367" s="209"/>
      <c r="BD367" s="209"/>
      <c r="BE367" s="209"/>
      <c r="BF367" s="209"/>
      <c r="BG367" s="209"/>
      <c r="BH367" s="209"/>
      <c r="BI367" s="209"/>
      <c r="BJ367" s="209"/>
      <c r="BK367" s="209"/>
      <c r="BL367" s="209"/>
    </row>
    <row r="368" spans="1:64" ht="13.5" customHeight="1">
      <c r="A368" s="462"/>
      <c r="B368" s="462"/>
      <c r="C368" s="462"/>
      <c r="D368" s="462"/>
      <c r="E368" s="462"/>
      <c r="F368" s="462"/>
      <c r="G368" s="209"/>
      <c r="H368" s="462"/>
      <c r="I368" s="209"/>
      <c r="J368" s="209"/>
      <c r="K368" s="209"/>
      <c r="L368" s="209"/>
      <c r="M368" s="209"/>
      <c r="N368" s="209"/>
      <c r="O368" s="209"/>
      <c r="P368" s="462"/>
      <c r="Q368" s="209"/>
      <c r="R368" s="209"/>
      <c r="S368" s="209"/>
      <c r="T368" s="209"/>
      <c r="U368" s="209"/>
      <c r="V368" s="209"/>
      <c r="W368" s="209"/>
      <c r="X368" s="209"/>
      <c r="Y368" s="209"/>
      <c r="Z368" s="209"/>
      <c r="AA368" s="209"/>
      <c r="AB368" s="209"/>
      <c r="AC368" s="209"/>
      <c r="AD368" s="209"/>
      <c r="AE368" s="209"/>
      <c r="AF368" s="209"/>
      <c r="AG368" s="209"/>
      <c r="AH368" s="209"/>
      <c r="AI368" s="209"/>
      <c r="AJ368" s="209"/>
      <c r="AK368" s="209"/>
      <c r="AL368" s="462"/>
      <c r="AM368" s="462"/>
      <c r="AN368" s="462"/>
      <c r="AO368" s="209"/>
      <c r="AP368" s="209"/>
      <c r="AQ368" s="209"/>
      <c r="AR368" s="209"/>
      <c r="AS368" s="209"/>
      <c r="AT368" s="209"/>
      <c r="AU368" s="209"/>
      <c r="AV368" s="209"/>
      <c r="AW368" s="209"/>
      <c r="AX368" s="209"/>
      <c r="AY368" s="209"/>
      <c r="AZ368" s="209"/>
      <c r="BA368" s="209"/>
      <c r="BB368" s="209"/>
      <c r="BC368" s="209"/>
      <c r="BD368" s="209"/>
      <c r="BE368" s="209"/>
      <c r="BF368" s="209"/>
      <c r="BG368" s="209"/>
      <c r="BH368" s="209"/>
      <c r="BI368" s="209"/>
      <c r="BJ368" s="209"/>
      <c r="BK368" s="209"/>
      <c r="BL368" s="209"/>
    </row>
    <row r="369" spans="1:64" ht="13.5" customHeight="1">
      <c r="A369" s="462"/>
      <c r="B369" s="462"/>
      <c r="C369" s="462"/>
      <c r="D369" s="462"/>
      <c r="E369" s="462"/>
      <c r="F369" s="462"/>
      <c r="G369" s="209"/>
      <c r="H369" s="462"/>
      <c r="I369" s="209"/>
      <c r="J369" s="209"/>
      <c r="K369" s="209"/>
      <c r="L369" s="209"/>
      <c r="M369" s="209"/>
      <c r="N369" s="209"/>
      <c r="O369" s="209"/>
      <c r="P369" s="462"/>
      <c r="Q369" s="209"/>
      <c r="R369" s="209"/>
      <c r="S369" s="209"/>
      <c r="T369" s="209"/>
      <c r="U369" s="209"/>
      <c r="V369" s="209"/>
      <c r="W369" s="209"/>
      <c r="X369" s="209"/>
      <c r="Y369" s="209"/>
      <c r="Z369" s="209"/>
      <c r="AA369" s="209"/>
      <c r="AB369" s="209"/>
      <c r="AC369" s="209"/>
      <c r="AD369" s="209"/>
      <c r="AE369" s="209"/>
      <c r="AF369" s="209"/>
      <c r="AG369" s="209"/>
      <c r="AH369" s="209"/>
      <c r="AI369" s="209"/>
      <c r="AJ369" s="209"/>
      <c r="AK369" s="209"/>
      <c r="AL369" s="462"/>
      <c r="AM369" s="462"/>
      <c r="AN369" s="462"/>
      <c r="AO369" s="209"/>
      <c r="AP369" s="209"/>
      <c r="AQ369" s="209"/>
      <c r="AR369" s="209"/>
      <c r="AS369" s="209"/>
      <c r="AT369" s="209"/>
      <c r="AU369" s="209"/>
      <c r="AV369" s="209"/>
      <c r="AW369" s="209"/>
      <c r="AX369" s="209"/>
      <c r="AY369" s="209"/>
      <c r="AZ369" s="209"/>
      <c r="BA369" s="209"/>
      <c r="BB369" s="209"/>
      <c r="BC369" s="209"/>
      <c r="BD369" s="209"/>
      <c r="BE369" s="209"/>
      <c r="BF369" s="209"/>
      <c r="BG369" s="209"/>
      <c r="BH369" s="209"/>
      <c r="BI369" s="209"/>
      <c r="BJ369" s="209"/>
      <c r="BK369" s="209"/>
      <c r="BL369" s="209"/>
    </row>
    <row r="370" spans="1:64" ht="13.5" customHeight="1">
      <c r="A370" s="462"/>
      <c r="B370" s="462"/>
      <c r="C370" s="462"/>
      <c r="D370" s="462"/>
      <c r="E370" s="462"/>
      <c r="F370" s="462"/>
      <c r="G370" s="209"/>
      <c r="H370" s="462"/>
      <c r="I370" s="209"/>
      <c r="J370" s="209"/>
      <c r="K370" s="209"/>
      <c r="L370" s="209"/>
      <c r="M370" s="209"/>
      <c r="N370" s="209"/>
      <c r="O370" s="209"/>
      <c r="P370" s="462"/>
      <c r="Q370" s="209"/>
      <c r="R370" s="209"/>
      <c r="S370" s="209"/>
      <c r="T370" s="209"/>
      <c r="U370" s="209"/>
      <c r="V370" s="209"/>
      <c r="W370" s="209"/>
      <c r="X370" s="209"/>
      <c r="Y370" s="209"/>
      <c r="Z370" s="209"/>
      <c r="AA370" s="209"/>
      <c r="AB370" s="209"/>
      <c r="AC370" s="209"/>
      <c r="AD370" s="209"/>
      <c r="AE370" s="209"/>
      <c r="AF370" s="209"/>
      <c r="AG370" s="209"/>
      <c r="AH370" s="209"/>
      <c r="AI370" s="209"/>
      <c r="AJ370" s="209"/>
      <c r="AK370" s="209"/>
      <c r="AL370" s="462"/>
      <c r="AM370" s="462"/>
      <c r="AN370" s="462"/>
      <c r="AO370" s="209"/>
      <c r="AP370" s="209"/>
      <c r="AQ370" s="209"/>
      <c r="AR370" s="209"/>
      <c r="AS370" s="209"/>
      <c r="AT370" s="209"/>
      <c r="AU370" s="209"/>
      <c r="AV370" s="209"/>
      <c r="AW370" s="209"/>
      <c r="AX370" s="209"/>
      <c r="AY370" s="209"/>
      <c r="AZ370" s="209"/>
      <c r="BA370" s="209"/>
      <c r="BB370" s="209"/>
      <c r="BC370" s="209"/>
      <c r="BD370" s="209"/>
      <c r="BE370" s="209"/>
      <c r="BF370" s="209"/>
      <c r="BG370" s="209"/>
      <c r="BH370" s="209"/>
      <c r="BI370" s="209"/>
      <c r="BJ370" s="209"/>
      <c r="BK370" s="209"/>
      <c r="BL370" s="209"/>
    </row>
    <row r="371" spans="1:64" ht="13.5" customHeight="1">
      <c r="A371" s="462"/>
      <c r="B371" s="462"/>
      <c r="C371" s="462"/>
      <c r="D371" s="462"/>
      <c r="E371" s="462"/>
      <c r="F371" s="462"/>
      <c r="G371" s="209"/>
      <c r="H371" s="462"/>
      <c r="I371" s="209"/>
      <c r="J371" s="209"/>
      <c r="K371" s="209"/>
      <c r="L371" s="209"/>
      <c r="M371" s="209"/>
      <c r="N371" s="209"/>
      <c r="O371" s="209"/>
      <c r="P371" s="462"/>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462"/>
      <c r="AM371" s="462"/>
      <c r="AN371" s="462"/>
      <c r="AO371" s="209"/>
      <c r="AP371" s="209"/>
      <c r="AQ371" s="209"/>
      <c r="AR371" s="209"/>
      <c r="AS371" s="209"/>
      <c r="AT371" s="209"/>
      <c r="AU371" s="209"/>
      <c r="AV371" s="209"/>
      <c r="AW371" s="209"/>
      <c r="AX371" s="209"/>
      <c r="AY371" s="209"/>
      <c r="AZ371" s="209"/>
      <c r="BA371" s="209"/>
      <c r="BB371" s="209"/>
      <c r="BC371" s="209"/>
      <c r="BD371" s="209"/>
      <c r="BE371" s="209"/>
      <c r="BF371" s="209"/>
      <c r="BG371" s="209"/>
      <c r="BH371" s="209"/>
      <c r="BI371" s="209"/>
      <c r="BJ371" s="209"/>
      <c r="BK371" s="209"/>
      <c r="BL371" s="209"/>
    </row>
    <row r="372" spans="1:64" ht="13.5" customHeight="1">
      <c r="A372" s="462"/>
      <c r="B372" s="462"/>
      <c r="C372" s="462"/>
      <c r="D372" s="462"/>
      <c r="E372" s="462"/>
      <c r="F372" s="462"/>
      <c r="G372" s="209"/>
      <c r="H372" s="462"/>
      <c r="I372" s="209"/>
      <c r="J372" s="209"/>
      <c r="K372" s="209"/>
      <c r="L372" s="209"/>
      <c r="M372" s="209"/>
      <c r="N372" s="209"/>
      <c r="O372" s="209"/>
      <c r="P372" s="462"/>
      <c r="Q372" s="209"/>
      <c r="R372" s="209"/>
      <c r="S372" s="209"/>
      <c r="T372" s="209"/>
      <c r="U372" s="209"/>
      <c r="V372" s="209"/>
      <c r="W372" s="209"/>
      <c r="X372" s="209"/>
      <c r="Y372" s="209"/>
      <c r="Z372" s="209"/>
      <c r="AA372" s="209"/>
      <c r="AB372" s="209"/>
      <c r="AC372" s="209"/>
      <c r="AD372" s="209"/>
      <c r="AE372" s="209"/>
      <c r="AF372" s="209"/>
      <c r="AG372" s="209"/>
      <c r="AH372" s="209"/>
      <c r="AI372" s="209"/>
      <c r="AJ372" s="209"/>
      <c r="AK372" s="209"/>
      <c r="AL372" s="462"/>
      <c r="AM372" s="462"/>
      <c r="AN372" s="462"/>
      <c r="AO372" s="209"/>
      <c r="AP372" s="209"/>
      <c r="AQ372" s="209"/>
      <c r="AR372" s="209"/>
      <c r="AS372" s="209"/>
      <c r="AT372" s="209"/>
      <c r="AU372" s="209"/>
      <c r="AV372" s="209"/>
      <c r="AW372" s="209"/>
      <c r="AX372" s="209"/>
      <c r="AY372" s="209"/>
      <c r="AZ372" s="209"/>
      <c r="BA372" s="209"/>
      <c r="BB372" s="209"/>
      <c r="BC372" s="209"/>
      <c r="BD372" s="209"/>
      <c r="BE372" s="209"/>
      <c r="BF372" s="209"/>
      <c r="BG372" s="209"/>
      <c r="BH372" s="209"/>
      <c r="BI372" s="209"/>
      <c r="BJ372" s="209"/>
      <c r="BK372" s="209"/>
      <c r="BL372" s="209"/>
    </row>
    <row r="373" spans="1:64" ht="13.5" customHeight="1">
      <c r="A373" s="462"/>
      <c r="B373" s="462"/>
      <c r="C373" s="462"/>
      <c r="D373" s="462"/>
      <c r="E373" s="462"/>
      <c r="F373" s="462"/>
      <c r="G373" s="209"/>
      <c r="H373" s="462"/>
      <c r="I373" s="209"/>
      <c r="J373" s="209"/>
      <c r="K373" s="209"/>
      <c r="L373" s="209"/>
      <c r="M373" s="209"/>
      <c r="N373" s="209"/>
      <c r="O373" s="209"/>
      <c r="P373" s="462"/>
      <c r="Q373" s="209"/>
      <c r="R373" s="209"/>
      <c r="S373" s="209"/>
      <c r="T373" s="209"/>
      <c r="U373" s="209"/>
      <c r="V373" s="209"/>
      <c r="W373" s="209"/>
      <c r="X373" s="209"/>
      <c r="Y373" s="209"/>
      <c r="Z373" s="209"/>
      <c r="AA373" s="209"/>
      <c r="AB373" s="209"/>
      <c r="AC373" s="209"/>
      <c r="AD373" s="209"/>
      <c r="AE373" s="209"/>
      <c r="AF373" s="209"/>
      <c r="AG373" s="209"/>
      <c r="AH373" s="209"/>
      <c r="AI373" s="209"/>
      <c r="AJ373" s="209"/>
      <c r="AK373" s="209"/>
      <c r="AL373" s="462"/>
      <c r="AM373" s="462"/>
      <c r="AN373" s="462"/>
      <c r="AO373" s="209"/>
      <c r="AP373" s="209"/>
      <c r="AQ373" s="209"/>
      <c r="AR373" s="209"/>
      <c r="AS373" s="209"/>
      <c r="AT373" s="209"/>
      <c r="AU373" s="209"/>
      <c r="AV373" s="209"/>
      <c r="AW373" s="209"/>
      <c r="AX373" s="209"/>
      <c r="AY373" s="209"/>
      <c r="AZ373" s="209"/>
      <c r="BA373" s="209"/>
      <c r="BB373" s="209"/>
      <c r="BC373" s="209"/>
      <c r="BD373" s="209"/>
      <c r="BE373" s="209"/>
      <c r="BF373" s="209"/>
      <c r="BG373" s="209"/>
      <c r="BH373" s="209"/>
      <c r="BI373" s="209"/>
      <c r="BJ373" s="209"/>
      <c r="BK373" s="209"/>
      <c r="BL373" s="209"/>
    </row>
    <row r="374" spans="1:64" ht="13.5" customHeight="1">
      <c r="A374" s="462"/>
      <c r="B374" s="462"/>
      <c r="C374" s="462"/>
      <c r="D374" s="462"/>
      <c r="E374" s="462"/>
      <c r="F374" s="462"/>
      <c r="G374" s="209"/>
      <c r="H374" s="462"/>
      <c r="I374" s="209"/>
      <c r="J374" s="209"/>
      <c r="K374" s="209"/>
      <c r="L374" s="209"/>
      <c r="M374" s="209"/>
      <c r="N374" s="209"/>
      <c r="O374" s="209"/>
      <c r="P374" s="462"/>
      <c r="Q374" s="209"/>
      <c r="R374" s="209"/>
      <c r="S374" s="209"/>
      <c r="T374" s="209"/>
      <c r="U374" s="209"/>
      <c r="V374" s="209"/>
      <c r="W374" s="209"/>
      <c r="X374" s="209"/>
      <c r="Y374" s="209"/>
      <c r="Z374" s="209"/>
      <c r="AA374" s="209"/>
      <c r="AB374" s="209"/>
      <c r="AC374" s="209"/>
      <c r="AD374" s="209"/>
      <c r="AE374" s="209"/>
      <c r="AF374" s="209"/>
      <c r="AG374" s="209"/>
      <c r="AH374" s="209"/>
      <c r="AI374" s="209"/>
      <c r="AJ374" s="209"/>
      <c r="AK374" s="209"/>
      <c r="AL374" s="462"/>
      <c r="AM374" s="462"/>
      <c r="AN374" s="462"/>
      <c r="AO374" s="209"/>
      <c r="AP374" s="209"/>
      <c r="AQ374" s="209"/>
      <c r="AR374" s="209"/>
      <c r="AS374" s="209"/>
      <c r="AT374" s="209"/>
      <c r="AU374" s="209"/>
      <c r="AV374" s="209"/>
      <c r="AW374" s="209"/>
      <c r="AX374" s="209"/>
      <c r="AY374" s="209"/>
      <c r="AZ374" s="209"/>
      <c r="BA374" s="209"/>
      <c r="BB374" s="209"/>
      <c r="BC374" s="209"/>
      <c r="BD374" s="209"/>
      <c r="BE374" s="209"/>
      <c r="BF374" s="209"/>
      <c r="BG374" s="209"/>
      <c r="BH374" s="209"/>
      <c r="BI374" s="209"/>
      <c r="BJ374" s="209"/>
      <c r="BK374" s="209"/>
      <c r="BL374" s="209"/>
    </row>
    <row r="375" spans="1:64" ht="13.5" customHeight="1">
      <c r="A375" s="462"/>
      <c r="B375" s="462"/>
      <c r="C375" s="462"/>
      <c r="D375" s="462"/>
      <c r="E375" s="462"/>
      <c r="F375" s="462"/>
      <c r="G375" s="209"/>
      <c r="H375" s="462"/>
      <c r="I375" s="209"/>
      <c r="J375" s="209"/>
      <c r="K375" s="209"/>
      <c r="L375" s="209"/>
      <c r="M375" s="209"/>
      <c r="N375" s="209"/>
      <c r="O375" s="209"/>
      <c r="P375" s="462"/>
      <c r="Q375" s="209"/>
      <c r="R375" s="209"/>
      <c r="S375" s="209"/>
      <c r="T375" s="209"/>
      <c r="U375" s="209"/>
      <c r="V375" s="209"/>
      <c r="W375" s="209"/>
      <c r="X375" s="209"/>
      <c r="Y375" s="209"/>
      <c r="Z375" s="209"/>
      <c r="AA375" s="209"/>
      <c r="AB375" s="209"/>
      <c r="AC375" s="209"/>
      <c r="AD375" s="209"/>
      <c r="AE375" s="209"/>
      <c r="AF375" s="209"/>
      <c r="AG375" s="209"/>
      <c r="AH375" s="209"/>
      <c r="AI375" s="209"/>
      <c r="AJ375" s="209"/>
      <c r="AK375" s="209"/>
      <c r="AL375" s="462"/>
      <c r="AM375" s="462"/>
      <c r="AN375" s="462"/>
      <c r="AO375" s="209"/>
      <c r="AP375" s="209"/>
      <c r="AQ375" s="209"/>
      <c r="AR375" s="209"/>
      <c r="AS375" s="209"/>
      <c r="AT375" s="209"/>
      <c r="AU375" s="209"/>
      <c r="AV375" s="209"/>
      <c r="AW375" s="209"/>
      <c r="AX375" s="209"/>
      <c r="AY375" s="209"/>
      <c r="AZ375" s="209"/>
      <c r="BA375" s="209"/>
      <c r="BB375" s="209"/>
      <c r="BC375" s="209"/>
      <c r="BD375" s="209"/>
      <c r="BE375" s="209"/>
      <c r="BF375" s="209"/>
      <c r="BG375" s="209"/>
      <c r="BH375" s="209"/>
      <c r="BI375" s="209"/>
      <c r="BJ375" s="209"/>
      <c r="BK375" s="209"/>
      <c r="BL375" s="209"/>
    </row>
    <row r="376" spans="1:64" ht="13.5" customHeight="1">
      <c r="A376" s="462"/>
      <c r="B376" s="462"/>
      <c r="C376" s="462"/>
      <c r="D376" s="462"/>
      <c r="E376" s="462"/>
      <c r="F376" s="462"/>
      <c r="G376" s="209"/>
      <c r="H376" s="462"/>
      <c r="I376" s="209"/>
      <c r="J376" s="209"/>
      <c r="K376" s="209"/>
      <c r="L376" s="209"/>
      <c r="M376" s="209"/>
      <c r="N376" s="209"/>
      <c r="O376" s="209"/>
      <c r="P376" s="462"/>
      <c r="Q376" s="209"/>
      <c r="R376" s="209"/>
      <c r="S376" s="209"/>
      <c r="T376" s="209"/>
      <c r="U376" s="209"/>
      <c r="V376" s="209"/>
      <c r="W376" s="209"/>
      <c r="X376" s="209"/>
      <c r="Y376" s="209"/>
      <c r="Z376" s="209"/>
      <c r="AA376" s="209"/>
      <c r="AB376" s="209"/>
      <c r="AC376" s="209"/>
      <c r="AD376" s="209"/>
      <c r="AE376" s="209"/>
      <c r="AF376" s="209"/>
      <c r="AG376" s="209"/>
      <c r="AH376" s="209"/>
      <c r="AI376" s="209"/>
      <c r="AJ376" s="209"/>
      <c r="AK376" s="209"/>
      <c r="AL376" s="462"/>
      <c r="AM376" s="462"/>
      <c r="AN376" s="462"/>
      <c r="AO376" s="209"/>
      <c r="AP376" s="209"/>
      <c r="AQ376" s="209"/>
      <c r="AR376" s="209"/>
      <c r="AS376" s="209"/>
      <c r="AT376" s="209"/>
      <c r="AU376" s="209"/>
      <c r="AV376" s="209"/>
      <c r="AW376" s="209"/>
      <c r="AX376" s="209"/>
      <c r="AY376" s="209"/>
      <c r="AZ376" s="209"/>
      <c r="BA376" s="209"/>
      <c r="BB376" s="209"/>
      <c r="BC376" s="209"/>
      <c r="BD376" s="209"/>
      <c r="BE376" s="209"/>
      <c r="BF376" s="209"/>
      <c r="BG376" s="209"/>
      <c r="BH376" s="209"/>
      <c r="BI376" s="209"/>
      <c r="BJ376" s="209"/>
      <c r="BK376" s="209"/>
      <c r="BL376" s="209"/>
    </row>
    <row r="377" spans="1:64" ht="13.5" customHeight="1">
      <c r="A377" s="462"/>
      <c r="B377" s="462"/>
      <c r="C377" s="462"/>
      <c r="D377" s="462"/>
      <c r="E377" s="462"/>
      <c r="F377" s="462"/>
      <c r="G377" s="209"/>
      <c r="H377" s="462"/>
      <c r="I377" s="209"/>
      <c r="J377" s="209"/>
      <c r="K377" s="209"/>
      <c r="L377" s="209"/>
      <c r="M377" s="209"/>
      <c r="N377" s="209"/>
      <c r="O377" s="209"/>
      <c r="P377" s="462"/>
      <c r="Q377" s="209"/>
      <c r="R377" s="209"/>
      <c r="S377" s="209"/>
      <c r="T377" s="209"/>
      <c r="U377" s="209"/>
      <c r="V377" s="209"/>
      <c r="W377" s="209"/>
      <c r="X377" s="209"/>
      <c r="Y377" s="209"/>
      <c r="Z377" s="209"/>
      <c r="AA377" s="209"/>
      <c r="AB377" s="209"/>
      <c r="AC377" s="209"/>
      <c r="AD377" s="209"/>
      <c r="AE377" s="209"/>
      <c r="AF377" s="209"/>
      <c r="AG377" s="209"/>
      <c r="AH377" s="209"/>
      <c r="AI377" s="209"/>
      <c r="AJ377" s="209"/>
      <c r="AK377" s="209"/>
      <c r="AL377" s="462"/>
      <c r="AM377" s="462"/>
      <c r="AN377" s="462"/>
      <c r="AO377" s="209"/>
      <c r="AP377" s="209"/>
      <c r="AQ377" s="209"/>
      <c r="AR377" s="209"/>
      <c r="AS377" s="209"/>
      <c r="AT377" s="209"/>
      <c r="AU377" s="209"/>
      <c r="AV377" s="209"/>
      <c r="AW377" s="209"/>
      <c r="AX377" s="209"/>
      <c r="AY377" s="209"/>
      <c r="AZ377" s="209"/>
      <c r="BA377" s="209"/>
      <c r="BB377" s="209"/>
      <c r="BC377" s="209"/>
      <c r="BD377" s="209"/>
      <c r="BE377" s="209"/>
      <c r="BF377" s="209"/>
      <c r="BG377" s="209"/>
      <c r="BH377" s="209"/>
      <c r="BI377" s="209"/>
      <c r="BJ377" s="209"/>
      <c r="BK377" s="209"/>
      <c r="BL377" s="209"/>
    </row>
    <row r="378" spans="1:64" ht="13.5" customHeight="1">
      <c r="A378" s="462"/>
      <c r="B378" s="462"/>
      <c r="C378" s="462"/>
      <c r="D378" s="462"/>
      <c r="E378" s="462"/>
      <c r="F378" s="462"/>
      <c r="G378" s="209"/>
      <c r="H378" s="462"/>
      <c r="I378" s="209"/>
      <c r="J378" s="209"/>
      <c r="K378" s="209"/>
      <c r="L378" s="209"/>
      <c r="M378" s="209"/>
      <c r="N378" s="209"/>
      <c r="O378" s="209"/>
      <c r="P378" s="462"/>
      <c r="Q378" s="209"/>
      <c r="R378" s="209"/>
      <c r="S378" s="209"/>
      <c r="T378" s="209"/>
      <c r="U378" s="209"/>
      <c r="V378" s="209"/>
      <c r="W378" s="209"/>
      <c r="X378" s="209"/>
      <c r="Y378" s="209"/>
      <c r="Z378" s="209"/>
      <c r="AA378" s="209"/>
      <c r="AB378" s="209"/>
      <c r="AC378" s="209"/>
      <c r="AD378" s="209"/>
      <c r="AE378" s="209"/>
      <c r="AF378" s="209"/>
      <c r="AG378" s="209"/>
      <c r="AH378" s="209"/>
      <c r="AI378" s="209"/>
      <c r="AJ378" s="209"/>
      <c r="AK378" s="209"/>
      <c r="AL378" s="462"/>
      <c r="AM378" s="462"/>
      <c r="AN378" s="462"/>
      <c r="AO378" s="209"/>
      <c r="AP378" s="209"/>
      <c r="AQ378" s="209"/>
      <c r="AR378" s="209"/>
      <c r="AS378" s="209"/>
      <c r="AT378" s="209"/>
      <c r="AU378" s="209"/>
      <c r="AV378" s="209"/>
      <c r="AW378" s="209"/>
      <c r="AX378" s="209"/>
      <c r="AY378" s="209"/>
      <c r="AZ378" s="209"/>
      <c r="BA378" s="209"/>
      <c r="BB378" s="209"/>
      <c r="BC378" s="209"/>
      <c r="BD378" s="209"/>
      <c r="BE378" s="209"/>
      <c r="BF378" s="209"/>
      <c r="BG378" s="209"/>
      <c r="BH378" s="209"/>
      <c r="BI378" s="209"/>
      <c r="BJ378" s="209"/>
      <c r="BK378" s="209"/>
      <c r="BL378" s="209"/>
    </row>
    <row r="379" spans="1:64" ht="13.5" customHeight="1">
      <c r="A379" s="462"/>
      <c r="B379" s="462"/>
      <c r="C379" s="462"/>
      <c r="D379" s="462"/>
      <c r="E379" s="462"/>
      <c r="F379" s="462"/>
      <c r="G379" s="209"/>
      <c r="H379" s="462"/>
      <c r="I379" s="209"/>
      <c r="J379" s="209"/>
      <c r="K379" s="209"/>
      <c r="L379" s="209"/>
      <c r="M379" s="209"/>
      <c r="N379" s="209"/>
      <c r="O379" s="209"/>
      <c r="P379" s="462"/>
      <c r="Q379" s="209"/>
      <c r="R379" s="209"/>
      <c r="S379" s="209"/>
      <c r="T379" s="209"/>
      <c r="U379" s="209"/>
      <c r="V379" s="209"/>
      <c r="W379" s="209"/>
      <c r="X379" s="209"/>
      <c r="Y379" s="209"/>
      <c r="Z379" s="209"/>
      <c r="AA379" s="209"/>
      <c r="AB379" s="209"/>
      <c r="AC379" s="209"/>
      <c r="AD379" s="209"/>
      <c r="AE379" s="209"/>
      <c r="AF379" s="209"/>
      <c r="AG379" s="209"/>
      <c r="AH379" s="209"/>
      <c r="AI379" s="209"/>
      <c r="AJ379" s="209"/>
      <c r="AK379" s="209"/>
      <c r="AL379" s="462"/>
      <c r="AM379" s="462"/>
      <c r="AN379" s="462"/>
      <c r="AO379" s="209"/>
      <c r="AP379" s="209"/>
      <c r="AQ379" s="209"/>
      <c r="AR379" s="209"/>
      <c r="AS379" s="209"/>
      <c r="AT379" s="209"/>
      <c r="AU379" s="209"/>
      <c r="AV379" s="209"/>
      <c r="AW379" s="209"/>
      <c r="AX379" s="209"/>
      <c r="AY379" s="209"/>
      <c r="AZ379" s="209"/>
      <c r="BA379" s="209"/>
      <c r="BB379" s="209"/>
      <c r="BC379" s="209"/>
      <c r="BD379" s="209"/>
      <c r="BE379" s="209"/>
      <c r="BF379" s="209"/>
      <c r="BG379" s="209"/>
      <c r="BH379" s="209"/>
      <c r="BI379" s="209"/>
      <c r="BJ379" s="209"/>
      <c r="BK379" s="209"/>
      <c r="BL379" s="209"/>
    </row>
    <row r="380" spans="1:64" ht="13.5" customHeight="1">
      <c r="A380" s="462"/>
      <c r="B380" s="462"/>
      <c r="C380" s="462"/>
      <c r="D380" s="462"/>
      <c r="E380" s="462"/>
      <c r="F380" s="462"/>
      <c r="G380" s="209"/>
      <c r="H380" s="462"/>
      <c r="I380" s="209"/>
      <c r="J380" s="209"/>
      <c r="K380" s="209"/>
      <c r="L380" s="209"/>
      <c r="M380" s="209"/>
      <c r="N380" s="209"/>
      <c r="O380" s="209"/>
      <c r="P380" s="462"/>
      <c r="Q380" s="209"/>
      <c r="R380" s="209"/>
      <c r="S380" s="209"/>
      <c r="T380" s="209"/>
      <c r="U380" s="209"/>
      <c r="V380" s="209"/>
      <c r="W380" s="209"/>
      <c r="X380" s="209"/>
      <c r="Y380" s="209"/>
      <c r="Z380" s="209"/>
      <c r="AA380" s="209"/>
      <c r="AB380" s="209"/>
      <c r="AC380" s="209"/>
      <c r="AD380" s="209"/>
      <c r="AE380" s="209"/>
      <c r="AF380" s="209"/>
      <c r="AG380" s="209"/>
      <c r="AH380" s="209"/>
      <c r="AI380" s="209"/>
      <c r="AJ380" s="209"/>
      <c r="AK380" s="209"/>
      <c r="AL380" s="462"/>
      <c r="AM380" s="462"/>
      <c r="AN380" s="462"/>
      <c r="AO380" s="209"/>
      <c r="AP380" s="209"/>
      <c r="AQ380" s="209"/>
      <c r="AR380" s="209"/>
      <c r="AS380" s="209"/>
      <c r="AT380" s="209"/>
      <c r="AU380" s="209"/>
      <c r="AV380" s="209"/>
      <c r="AW380" s="209"/>
      <c r="AX380" s="209"/>
      <c r="AY380" s="209"/>
      <c r="AZ380" s="209"/>
      <c r="BA380" s="209"/>
      <c r="BB380" s="209"/>
      <c r="BC380" s="209"/>
      <c r="BD380" s="209"/>
      <c r="BE380" s="209"/>
      <c r="BF380" s="209"/>
      <c r="BG380" s="209"/>
      <c r="BH380" s="209"/>
      <c r="BI380" s="209"/>
      <c r="BJ380" s="209"/>
      <c r="BK380" s="209"/>
      <c r="BL380" s="209"/>
    </row>
    <row r="381" spans="1:64" ht="13.5" customHeight="1">
      <c r="A381" s="462"/>
      <c r="B381" s="462"/>
      <c r="C381" s="462"/>
      <c r="D381" s="462"/>
      <c r="E381" s="462"/>
      <c r="F381" s="462"/>
      <c r="G381" s="209"/>
      <c r="H381" s="462"/>
      <c r="I381" s="209"/>
      <c r="J381" s="209"/>
      <c r="K381" s="209"/>
      <c r="L381" s="209"/>
      <c r="M381" s="209"/>
      <c r="N381" s="209"/>
      <c r="O381" s="209"/>
      <c r="P381" s="462"/>
      <c r="Q381" s="209"/>
      <c r="R381" s="209"/>
      <c r="S381" s="209"/>
      <c r="T381" s="209"/>
      <c r="U381" s="209"/>
      <c r="V381" s="209"/>
      <c r="W381" s="209"/>
      <c r="X381" s="209"/>
      <c r="Y381" s="209"/>
      <c r="Z381" s="209"/>
      <c r="AA381" s="209"/>
      <c r="AB381" s="209"/>
      <c r="AC381" s="209"/>
      <c r="AD381" s="209"/>
      <c r="AE381" s="209"/>
      <c r="AF381" s="209"/>
      <c r="AG381" s="209"/>
      <c r="AH381" s="209"/>
      <c r="AI381" s="209"/>
      <c r="AJ381" s="209"/>
      <c r="AK381" s="209"/>
      <c r="AL381" s="462"/>
      <c r="AM381" s="462"/>
      <c r="AN381" s="462"/>
      <c r="AO381" s="209"/>
      <c r="AP381" s="209"/>
      <c r="AQ381" s="209"/>
      <c r="AR381" s="209"/>
      <c r="AS381" s="209"/>
      <c r="AT381" s="209"/>
      <c r="AU381" s="209"/>
      <c r="AV381" s="209"/>
      <c r="AW381" s="209"/>
      <c r="AX381" s="209"/>
      <c r="AY381" s="209"/>
      <c r="AZ381" s="209"/>
      <c r="BA381" s="209"/>
      <c r="BB381" s="209"/>
      <c r="BC381" s="209"/>
      <c r="BD381" s="209"/>
      <c r="BE381" s="209"/>
      <c r="BF381" s="209"/>
      <c r="BG381" s="209"/>
      <c r="BH381" s="209"/>
      <c r="BI381" s="209"/>
      <c r="BJ381" s="209"/>
      <c r="BK381" s="209"/>
      <c r="BL381" s="209"/>
    </row>
    <row r="382" spans="1:64" ht="13.5" customHeight="1">
      <c r="A382" s="462"/>
      <c r="B382" s="462"/>
      <c r="C382" s="462"/>
      <c r="D382" s="462"/>
      <c r="E382" s="462"/>
      <c r="F382" s="462"/>
      <c r="G382" s="209"/>
      <c r="H382" s="462"/>
      <c r="I382" s="209"/>
      <c r="J382" s="209"/>
      <c r="K382" s="209"/>
      <c r="L382" s="209"/>
      <c r="M382" s="209"/>
      <c r="N382" s="209"/>
      <c r="O382" s="209"/>
      <c r="P382" s="462"/>
      <c r="Q382" s="209"/>
      <c r="R382" s="209"/>
      <c r="S382" s="209"/>
      <c r="T382" s="209"/>
      <c r="U382" s="209"/>
      <c r="V382" s="209"/>
      <c r="W382" s="209"/>
      <c r="X382" s="209"/>
      <c r="Y382" s="209"/>
      <c r="Z382" s="209"/>
      <c r="AA382" s="209"/>
      <c r="AB382" s="209"/>
      <c r="AC382" s="209"/>
      <c r="AD382" s="209"/>
      <c r="AE382" s="209"/>
      <c r="AF382" s="209"/>
      <c r="AG382" s="209"/>
      <c r="AH382" s="209"/>
      <c r="AI382" s="209"/>
      <c r="AJ382" s="209"/>
      <c r="AK382" s="209"/>
      <c r="AL382" s="462"/>
      <c r="AM382" s="462"/>
      <c r="AN382" s="462"/>
      <c r="AO382" s="209"/>
      <c r="AP382" s="209"/>
      <c r="AQ382" s="209"/>
      <c r="AR382" s="209"/>
      <c r="AS382" s="209"/>
      <c r="AT382" s="209"/>
      <c r="AU382" s="209"/>
      <c r="AV382" s="209"/>
      <c r="AW382" s="209"/>
      <c r="AX382" s="209"/>
      <c r="AY382" s="209"/>
      <c r="AZ382" s="209"/>
      <c r="BA382" s="209"/>
      <c r="BB382" s="209"/>
      <c r="BC382" s="209"/>
      <c r="BD382" s="209"/>
      <c r="BE382" s="209"/>
      <c r="BF382" s="209"/>
      <c r="BG382" s="209"/>
      <c r="BH382" s="209"/>
      <c r="BI382" s="209"/>
      <c r="BJ382" s="209"/>
      <c r="BK382" s="209"/>
      <c r="BL382" s="209"/>
    </row>
    <row r="383" spans="1:64" ht="13.5" customHeight="1">
      <c r="A383" s="462"/>
      <c r="B383" s="462"/>
      <c r="C383" s="462"/>
      <c r="D383" s="462"/>
      <c r="E383" s="462"/>
      <c r="F383" s="462"/>
      <c r="G383" s="209"/>
      <c r="H383" s="462"/>
      <c r="I383" s="209"/>
      <c r="J383" s="209"/>
      <c r="K383" s="209"/>
      <c r="L383" s="209"/>
      <c r="M383" s="209"/>
      <c r="N383" s="209"/>
      <c r="O383" s="209"/>
      <c r="P383" s="462"/>
      <c r="Q383" s="209"/>
      <c r="R383" s="209"/>
      <c r="S383" s="209"/>
      <c r="T383" s="209"/>
      <c r="U383" s="209"/>
      <c r="V383" s="209"/>
      <c r="W383" s="209"/>
      <c r="X383" s="209"/>
      <c r="Y383" s="209"/>
      <c r="Z383" s="209"/>
      <c r="AA383" s="209"/>
      <c r="AB383" s="209"/>
      <c r="AC383" s="209"/>
      <c r="AD383" s="209"/>
      <c r="AE383" s="209"/>
      <c r="AF383" s="209"/>
      <c r="AG383" s="209"/>
      <c r="AH383" s="209"/>
      <c r="AI383" s="209"/>
      <c r="AJ383" s="209"/>
      <c r="AK383" s="209"/>
      <c r="AL383" s="462"/>
      <c r="AM383" s="462"/>
      <c r="AN383" s="462"/>
      <c r="AO383" s="209"/>
      <c r="AP383" s="209"/>
      <c r="AQ383" s="209"/>
      <c r="AR383" s="209"/>
      <c r="AS383" s="209"/>
      <c r="AT383" s="209"/>
      <c r="AU383" s="209"/>
      <c r="AV383" s="209"/>
      <c r="AW383" s="209"/>
      <c r="AX383" s="209"/>
      <c r="AY383" s="209"/>
      <c r="AZ383" s="209"/>
      <c r="BA383" s="209"/>
      <c r="BB383" s="209"/>
      <c r="BC383" s="209"/>
      <c r="BD383" s="209"/>
      <c r="BE383" s="209"/>
      <c r="BF383" s="209"/>
      <c r="BG383" s="209"/>
      <c r="BH383" s="209"/>
      <c r="BI383" s="209"/>
      <c r="BJ383" s="209"/>
      <c r="BK383" s="209"/>
      <c r="BL383" s="209"/>
    </row>
    <row r="384" spans="1:64" ht="13.5" customHeight="1">
      <c r="A384" s="462"/>
      <c r="B384" s="462"/>
      <c r="C384" s="462"/>
      <c r="D384" s="462"/>
      <c r="E384" s="462"/>
      <c r="F384" s="462"/>
      <c r="G384" s="209"/>
      <c r="H384" s="462"/>
      <c r="I384" s="209"/>
      <c r="J384" s="209"/>
      <c r="K384" s="209"/>
      <c r="L384" s="209"/>
      <c r="M384" s="209"/>
      <c r="N384" s="209"/>
      <c r="O384" s="209"/>
      <c r="P384" s="462"/>
      <c r="Q384" s="209"/>
      <c r="R384" s="209"/>
      <c r="S384" s="209"/>
      <c r="T384" s="209"/>
      <c r="U384" s="209"/>
      <c r="V384" s="209"/>
      <c r="W384" s="209"/>
      <c r="X384" s="209"/>
      <c r="Y384" s="209"/>
      <c r="Z384" s="209"/>
      <c r="AA384" s="209"/>
      <c r="AB384" s="209"/>
      <c r="AC384" s="209"/>
      <c r="AD384" s="209"/>
      <c r="AE384" s="209"/>
      <c r="AF384" s="209"/>
      <c r="AG384" s="209"/>
      <c r="AH384" s="209"/>
      <c r="AI384" s="209"/>
      <c r="AJ384" s="209"/>
      <c r="AK384" s="209"/>
      <c r="AL384" s="462"/>
      <c r="AM384" s="462"/>
      <c r="AN384" s="462"/>
      <c r="AO384" s="209"/>
      <c r="AP384" s="209"/>
      <c r="AQ384" s="209"/>
      <c r="AR384" s="209"/>
      <c r="AS384" s="209"/>
      <c r="AT384" s="209"/>
      <c r="AU384" s="209"/>
      <c r="AV384" s="209"/>
      <c r="AW384" s="209"/>
      <c r="AX384" s="209"/>
      <c r="AY384" s="209"/>
      <c r="AZ384" s="209"/>
      <c r="BA384" s="209"/>
      <c r="BB384" s="209"/>
      <c r="BC384" s="209"/>
      <c r="BD384" s="209"/>
      <c r="BE384" s="209"/>
      <c r="BF384" s="209"/>
      <c r="BG384" s="209"/>
      <c r="BH384" s="209"/>
      <c r="BI384" s="209"/>
      <c r="BJ384" s="209"/>
      <c r="BK384" s="209"/>
      <c r="BL384" s="209"/>
    </row>
    <row r="385" spans="1:64" ht="13.5" customHeight="1">
      <c r="A385" s="462"/>
      <c r="B385" s="462"/>
      <c r="C385" s="462"/>
      <c r="D385" s="462"/>
      <c r="E385" s="462"/>
      <c r="F385" s="462"/>
      <c r="G385" s="209"/>
      <c r="H385" s="462"/>
      <c r="I385" s="209"/>
      <c r="J385" s="209"/>
      <c r="K385" s="209"/>
      <c r="L385" s="209"/>
      <c r="M385" s="209"/>
      <c r="N385" s="209"/>
      <c r="O385" s="209"/>
      <c r="P385" s="462"/>
      <c r="Q385" s="209"/>
      <c r="R385" s="209"/>
      <c r="S385" s="209"/>
      <c r="T385" s="209"/>
      <c r="U385" s="209"/>
      <c r="V385" s="209"/>
      <c r="W385" s="209"/>
      <c r="X385" s="209"/>
      <c r="Y385" s="209"/>
      <c r="Z385" s="209"/>
      <c r="AA385" s="209"/>
      <c r="AB385" s="209"/>
      <c r="AC385" s="209"/>
      <c r="AD385" s="209"/>
      <c r="AE385" s="209"/>
      <c r="AF385" s="209"/>
      <c r="AG385" s="209"/>
      <c r="AH385" s="209"/>
      <c r="AI385" s="209"/>
      <c r="AJ385" s="209"/>
      <c r="AK385" s="209"/>
      <c r="AL385" s="462"/>
      <c r="AM385" s="462"/>
      <c r="AN385" s="462"/>
      <c r="AO385" s="209"/>
      <c r="AP385" s="209"/>
      <c r="AQ385" s="209"/>
      <c r="AR385" s="209"/>
      <c r="AS385" s="209"/>
      <c r="AT385" s="209"/>
      <c r="AU385" s="209"/>
      <c r="AV385" s="209"/>
      <c r="AW385" s="209"/>
      <c r="AX385" s="209"/>
      <c r="AY385" s="209"/>
      <c r="AZ385" s="209"/>
      <c r="BA385" s="209"/>
      <c r="BB385" s="209"/>
      <c r="BC385" s="209"/>
      <c r="BD385" s="209"/>
      <c r="BE385" s="209"/>
      <c r="BF385" s="209"/>
      <c r="BG385" s="209"/>
      <c r="BH385" s="209"/>
      <c r="BI385" s="209"/>
      <c r="BJ385" s="209"/>
      <c r="BK385" s="209"/>
      <c r="BL385" s="209"/>
    </row>
    <row r="386" spans="1:64" ht="13.5" customHeight="1">
      <c r="A386" s="462"/>
      <c r="B386" s="462"/>
      <c r="C386" s="462"/>
      <c r="D386" s="462"/>
      <c r="E386" s="462"/>
      <c r="F386" s="462"/>
      <c r="G386" s="209"/>
      <c r="H386" s="462"/>
      <c r="I386" s="209"/>
      <c r="J386" s="209"/>
      <c r="K386" s="209"/>
      <c r="L386" s="209"/>
      <c r="M386" s="209"/>
      <c r="N386" s="209"/>
      <c r="O386" s="209"/>
      <c r="P386" s="462"/>
      <c r="Q386" s="209"/>
      <c r="R386" s="209"/>
      <c r="S386" s="209"/>
      <c r="T386" s="209"/>
      <c r="U386" s="209"/>
      <c r="V386" s="209"/>
      <c r="W386" s="209"/>
      <c r="X386" s="209"/>
      <c r="Y386" s="209"/>
      <c r="Z386" s="209"/>
      <c r="AA386" s="209"/>
      <c r="AB386" s="209"/>
      <c r="AC386" s="209"/>
      <c r="AD386" s="209"/>
      <c r="AE386" s="209"/>
      <c r="AF386" s="209"/>
      <c r="AG386" s="209"/>
      <c r="AH386" s="209"/>
      <c r="AI386" s="209"/>
      <c r="AJ386" s="209"/>
      <c r="AK386" s="209"/>
      <c r="AL386" s="462"/>
      <c r="AM386" s="462"/>
      <c r="AN386" s="462"/>
      <c r="AO386" s="209"/>
      <c r="AP386" s="209"/>
      <c r="AQ386" s="209"/>
      <c r="AR386" s="209"/>
      <c r="AS386" s="209"/>
      <c r="AT386" s="209"/>
      <c r="AU386" s="209"/>
      <c r="AV386" s="209"/>
      <c r="AW386" s="209"/>
      <c r="AX386" s="209"/>
      <c r="AY386" s="209"/>
      <c r="AZ386" s="209"/>
      <c r="BA386" s="209"/>
      <c r="BB386" s="209"/>
      <c r="BC386" s="209"/>
      <c r="BD386" s="209"/>
      <c r="BE386" s="209"/>
      <c r="BF386" s="209"/>
      <c r="BG386" s="209"/>
      <c r="BH386" s="209"/>
      <c r="BI386" s="209"/>
      <c r="BJ386" s="209"/>
      <c r="BK386" s="209"/>
      <c r="BL386" s="209"/>
    </row>
    <row r="387" spans="1:64" ht="13.5" customHeight="1">
      <c r="A387" s="462"/>
      <c r="B387" s="462"/>
      <c r="C387" s="462"/>
      <c r="D387" s="462"/>
      <c r="E387" s="462"/>
      <c r="F387" s="462"/>
      <c r="G387" s="209"/>
      <c r="H387" s="462"/>
      <c r="I387" s="209"/>
      <c r="J387" s="209"/>
      <c r="K387" s="209"/>
      <c r="L387" s="209"/>
      <c r="M387" s="209"/>
      <c r="N387" s="209"/>
      <c r="O387" s="209"/>
      <c r="P387" s="462"/>
      <c r="Q387" s="209"/>
      <c r="R387" s="209"/>
      <c r="S387" s="209"/>
      <c r="T387" s="209"/>
      <c r="U387" s="209"/>
      <c r="V387" s="209"/>
      <c r="W387" s="209"/>
      <c r="X387" s="209"/>
      <c r="Y387" s="209"/>
      <c r="Z387" s="209"/>
      <c r="AA387" s="209"/>
      <c r="AB387" s="209"/>
      <c r="AC387" s="209"/>
      <c r="AD387" s="209"/>
      <c r="AE387" s="209"/>
      <c r="AF387" s="209"/>
      <c r="AG387" s="209"/>
      <c r="AH387" s="209"/>
      <c r="AI387" s="209"/>
      <c r="AJ387" s="209"/>
      <c r="AK387" s="209"/>
      <c r="AL387" s="462"/>
      <c r="AM387" s="462"/>
      <c r="AN387" s="462"/>
      <c r="AO387" s="209"/>
      <c r="AP387" s="209"/>
      <c r="AQ387" s="209"/>
      <c r="AR387" s="209"/>
      <c r="AS387" s="209"/>
      <c r="AT387" s="209"/>
      <c r="AU387" s="209"/>
      <c r="AV387" s="209"/>
      <c r="AW387" s="209"/>
      <c r="AX387" s="209"/>
      <c r="AY387" s="209"/>
      <c r="AZ387" s="209"/>
      <c r="BA387" s="209"/>
      <c r="BB387" s="209"/>
      <c r="BC387" s="209"/>
      <c r="BD387" s="209"/>
      <c r="BE387" s="209"/>
      <c r="BF387" s="209"/>
      <c r="BG387" s="209"/>
      <c r="BH387" s="209"/>
      <c r="BI387" s="209"/>
      <c r="BJ387" s="209"/>
      <c r="BK387" s="209"/>
      <c r="BL387" s="209"/>
    </row>
    <row r="388" spans="1:64" ht="13.5" customHeight="1">
      <c r="A388" s="462"/>
      <c r="B388" s="462"/>
      <c r="C388" s="462"/>
      <c r="D388" s="462"/>
      <c r="E388" s="462"/>
      <c r="F388" s="462"/>
      <c r="G388" s="209"/>
      <c r="H388" s="462"/>
      <c r="I388" s="209"/>
      <c r="J388" s="209"/>
      <c r="K388" s="209"/>
      <c r="L388" s="209"/>
      <c r="M388" s="209"/>
      <c r="N388" s="209"/>
      <c r="O388" s="209"/>
      <c r="P388" s="462"/>
      <c r="Q388" s="209"/>
      <c r="R388" s="209"/>
      <c r="S388" s="209"/>
      <c r="T388" s="209"/>
      <c r="U388" s="209"/>
      <c r="V388" s="209"/>
      <c r="W388" s="209"/>
      <c r="X388" s="209"/>
      <c r="Y388" s="209"/>
      <c r="Z388" s="209"/>
      <c r="AA388" s="209"/>
      <c r="AB388" s="209"/>
      <c r="AC388" s="209"/>
      <c r="AD388" s="209"/>
      <c r="AE388" s="209"/>
      <c r="AF388" s="209"/>
      <c r="AG388" s="209"/>
      <c r="AH388" s="209"/>
      <c r="AI388" s="209"/>
      <c r="AJ388" s="209"/>
      <c r="AK388" s="209"/>
      <c r="AL388" s="462"/>
      <c r="AM388" s="462"/>
      <c r="AN388" s="462"/>
      <c r="AO388" s="209"/>
      <c r="AP388" s="209"/>
      <c r="AQ388" s="209"/>
      <c r="AR388" s="209"/>
      <c r="AS388" s="209"/>
      <c r="AT388" s="209"/>
      <c r="AU388" s="209"/>
      <c r="AV388" s="209"/>
      <c r="AW388" s="209"/>
      <c r="AX388" s="209"/>
      <c r="AY388" s="209"/>
      <c r="AZ388" s="209"/>
      <c r="BA388" s="209"/>
      <c r="BB388" s="209"/>
      <c r="BC388" s="209"/>
      <c r="BD388" s="209"/>
      <c r="BE388" s="209"/>
      <c r="BF388" s="209"/>
      <c r="BG388" s="209"/>
      <c r="BH388" s="209"/>
      <c r="BI388" s="209"/>
      <c r="BJ388" s="209"/>
      <c r="BK388" s="209"/>
      <c r="BL388" s="209"/>
    </row>
    <row r="389" spans="1:64" ht="13.5" customHeight="1">
      <c r="A389" s="462"/>
      <c r="B389" s="462"/>
      <c r="C389" s="462"/>
      <c r="D389" s="462"/>
      <c r="E389" s="462"/>
      <c r="F389" s="462"/>
      <c r="G389" s="209"/>
      <c r="H389" s="462"/>
      <c r="I389" s="209"/>
      <c r="J389" s="209"/>
      <c r="K389" s="209"/>
      <c r="L389" s="209"/>
      <c r="M389" s="209"/>
      <c r="N389" s="209"/>
      <c r="O389" s="209"/>
      <c r="P389" s="462"/>
      <c r="Q389" s="209"/>
      <c r="R389" s="209"/>
      <c r="S389" s="209"/>
      <c r="T389" s="209"/>
      <c r="U389" s="209"/>
      <c r="V389" s="209"/>
      <c r="W389" s="209"/>
      <c r="X389" s="209"/>
      <c r="Y389" s="209"/>
      <c r="Z389" s="209"/>
      <c r="AA389" s="209"/>
      <c r="AB389" s="209"/>
      <c r="AC389" s="209"/>
      <c r="AD389" s="209"/>
      <c r="AE389" s="209"/>
      <c r="AF389" s="209"/>
      <c r="AG389" s="209"/>
      <c r="AH389" s="209"/>
      <c r="AI389" s="209"/>
      <c r="AJ389" s="209"/>
      <c r="AK389" s="209"/>
      <c r="AL389" s="462"/>
      <c r="AM389" s="462"/>
      <c r="AN389" s="462"/>
      <c r="AO389" s="209"/>
      <c r="AP389" s="209"/>
      <c r="AQ389" s="209"/>
      <c r="AR389" s="209"/>
      <c r="AS389" s="209"/>
      <c r="AT389" s="209"/>
      <c r="AU389" s="209"/>
      <c r="AV389" s="209"/>
      <c r="AW389" s="209"/>
      <c r="AX389" s="209"/>
      <c r="AY389" s="209"/>
      <c r="AZ389" s="209"/>
      <c r="BA389" s="209"/>
      <c r="BB389" s="209"/>
      <c r="BC389" s="209"/>
      <c r="BD389" s="209"/>
      <c r="BE389" s="209"/>
      <c r="BF389" s="209"/>
      <c r="BG389" s="209"/>
      <c r="BH389" s="209"/>
      <c r="BI389" s="209"/>
      <c r="BJ389" s="209"/>
      <c r="BK389" s="209"/>
      <c r="BL389" s="209"/>
    </row>
    <row r="390" spans="1:64" ht="13.5" customHeight="1">
      <c r="A390" s="462"/>
      <c r="B390" s="462"/>
      <c r="C390" s="462"/>
      <c r="D390" s="462"/>
      <c r="E390" s="462"/>
      <c r="F390" s="462"/>
      <c r="G390" s="209"/>
      <c r="H390" s="462"/>
      <c r="I390" s="209"/>
      <c r="J390" s="209"/>
      <c r="K390" s="209"/>
      <c r="L390" s="209"/>
      <c r="M390" s="209"/>
      <c r="N390" s="209"/>
      <c r="O390" s="209"/>
      <c r="P390" s="462"/>
      <c r="Q390" s="209"/>
      <c r="R390" s="209"/>
      <c r="S390" s="209"/>
      <c r="T390" s="209"/>
      <c r="U390" s="209"/>
      <c r="V390" s="209"/>
      <c r="W390" s="209"/>
      <c r="X390" s="209"/>
      <c r="Y390" s="209"/>
      <c r="Z390" s="209"/>
      <c r="AA390" s="209"/>
      <c r="AB390" s="209"/>
      <c r="AC390" s="209"/>
      <c r="AD390" s="209"/>
      <c r="AE390" s="209"/>
      <c r="AF390" s="209"/>
      <c r="AG390" s="209"/>
      <c r="AH390" s="209"/>
      <c r="AI390" s="209"/>
      <c r="AJ390" s="209"/>
      <c r="AK390" s="209"/>
      <c r="AL390" s="462"/>
      <c r="AM390" s="462"/>
      <c r="AN390" s="462"/>
      <c r="AO390" s="209"/>
      <c r="AP390" s="209"/>
      <c r="AQ390" s="209"/>
      <c r="AR390" s="209"/>
      <c r="AS390" s="209"/>
      <c r="AT390" s="209"/>
      <c r="AU390" s="209"/>
      <c r="AV390" s="209"/>
      <c r="AW390" s="209"/>
      <c r="AX390" s="209"/>
      <c r="AY390" s="209"/>
      <c r="AZ390" s="209"/>
      <c r="BA390" s="209"/>
      <c r="BB390" s="209"/>
      <c r="BC390" s="209"/>
      <c r="BD390" s="209"/>
      <c r="BE390" s="209"/>
      <c r="BF390" s="209"/>
      <c r="BG390" s="209"/>
      <c r="BH390" s="209"/>
      <c r="BI390" s="209"/>
      <c r="BJ390" s="209"/>
      <c r="BK390" s="209"/>
      <c r="BL390" s="209"/>
    </row>
    <row r="391" spans="1:64" ht="13.5" customHeight="1">
      <c r="A391" s="462"/>
      <c r="B391" s="462"/>
      <c r="C391" s="462"/>
      <c r="D391" s="462"/>
      <c r="E391" s="462"/>
      <c r="F391" s="462"/>
      <c r="G391" s="209"/>
      <c r="H391" s="462"/>
      <c r="I391" s="209"/>
      <c r="J391" s="209"/>
      <c r="K391" s="209"/>
      <c r="L391" s="209"/>
      <c r="M391" s="209"/>
      <c r="N391" s="209"/>
      <c r="O391" s="209"/>
      <c r="P391" s="462"/>
      <c r="Q391" s="209"/>
      <c r="R391" s="209"/>
      <c r="S391" s="209"/>
      <c r="T391" s="209"/>
      <c r="U391" s="209"/>
      <c r="V391" s="209"/>
      <c r="W391" s="209"/>
      <c r="X391" s="209"/>
      <c r="Y391" s="209"/>
      <c r="Z391" s="209"/>
      <c r="AA391" s="209"/>
      <c r="AB391" s="209"/>
      <c r="AC391" s="209"/>
      <c r="AD391" s="209"/>
      <c r="AE391" s="209"/>
      <c r="AF391" s="209"/>
      <c r="AG391" s="209"/>
      <c r="AH391" s="209"/>
      <c r="AI391" s="209"/>
      <c r="AJ391" s="209"/>
      <c r="AK391" s="209"/>
      <c r="AL391" s="462"/>
      <c r="AM391" s="462"/>
      <c r="AN391" s="462"/>
      <c r="AO391" s="209"/>
      <c r="AP391" s="209"/>
      <c r="AQ391" s="209"/>
      <c r="AR391" s="209"/>
      <c r="AS391" s="209"/>
      <c r="AT391" s="209"/>
      <c r="AU391" s="209"/>
      <c r="AV391" s="209"/>
      <c r="AW391" s="209"/>
      <c r="AX391" s="209"/>
      <c r="AY391" s="209"/>
      <c r="AZ391" s="209"/>
      <c r="BA391" s="209"/>
      <c r="BB391" s="209"/>
      <c r="BC391" s="209"/>
      <c r="BD391" s="209"/>
      <c r="BE391" s="209"/>
      <c r="BF391" s="209"/>
      <c r="BG391" s="209"/>
      <c r="BH391" s="209"/>
      <c r="BI391" s="209"/>
      <c r="BJ391" s="209"/>
      <c r="BK391" s="209"/>
      <c r="BL391" s="209"/>
    </row>
    <row r="392" spans="1:64" ht="13.5" customHeight="1">
      <c r="A392" s="462"/>
      <c r="B392" s="462"/>
      <c r="C392" s="462"/>
      <c r="D392" s="462"/>
      <c r="E392" s="462"/>
      <c r="F392" s="462"/>
      <c r="G392" s="209"/>
      <c r="H392" s="462"/>
      <c r="I392" s="209"/>
      <c r="J392" s="209"/>
      <c r="K392" s="209"/>
      <c r="L392" s="209"/>
      <c r="M392" s="209"/>
      <c r="N392" s="209"/>
      <c r="O392" s="209"/>
      <c r="P392" s="462"/>
      <c r="Q392" s="209"/>
      <c r="R392" s="209"/>
      <c r="S392" s="209"/>
      <c r="T392" s="209"/>
      <c r="U392" s="209"/>
      <c r="V392" s="209"/>
      <c r="W392" s="209"/>
      <c r="X392" s="209"/>
      <c r="Y392" s="209"/>
      <c r="Z392" s="209"/>
      <c r="AA392" s="209"/>
      <c r="AB392" s="209"/>
      <c r="AC392" s="209"/>
      <c r="AD392" s="209"/>
      <c r="AE392" s="209"/>
      <c r="AF392" s="209"/>
      <c r="AG392" s="209"/>
      <c r="AH392" s="209"/>
      <c r="AI392" s="209"/>
      <c r="AJ392" s="209"/>
      <c r="AK392" s="209"/>
      <c r="AL392" s="462"/>
      <c r="AM392" s="462"/>
      <c r="AN392" s="462"/>
      <c r="AO392" s="209"/>
      <c r="AP392" s="209"/>
      <c r="AQ392" s="209"/>
      <c r="AR392" s="209"/>
      <c r="AS392" s="209"/>
      <c r="AT392" s="209"/>
      <c r="AU392" s="209"/>
      <c r="AV392" s="209"/>
      <c r="AW392" s="209"/>
      <c r="AX392" s="209"/>
      <c r="AY392" s="209"/>
      <c r="AZ392" s="209"/>
      <c r="BA392" s="209"/>
      <c r="BB392" s="209"/>
      <c r="BC392" s="209"/>
      <c r="BD392" s="209"/>
      <c r="BE392" s="209"/>
      <c r="BF392" s="209"/>
      <c r="BG392" s="209"/>
      <c r="BH392" s="209"/>
      <c r="BI392" s="209"/>
      <c r="BJ392" s="209"/>
      <c r="BK392" s="209"/>
      <c r="BL392" s="209"/>
    </row>
    <row r="393" spans="1:64" ht="13.5" customHeight="1">
      <c r="A393" s="462"/>
      <c r="B393" s="462"/>
      <c r="C393" s="462"/>
      <c r="D393" s="462"/>
      <c r="E393" s="462"/>
      <c r="F393" s="462"/>
      <c r="G393" s="209"/>
      <c r="H393" s="462"/>
      <c r="I393" s="209"/>
      <c r="J393" s="209"/>
      <c r="K393" s="209"/>
      <c r="L393" s="209"/>
      <c r="M393" s="209"/>
      <c r="N393" s="209"/>
      <c r="O393" s="209"/>
      <c r="P393" s="462"/>
      <c r="Q393" s="209"/>
      <c r="R393" s="209"/>
      <c r="S393" s="209"/>
      <c r="T393" s="209"/>
      <c r="U393" s="209"/>
      <c r="V393" s="209"/>
      <c r="W393" s="209"/>
      <c r="X393" s="209"/>
      <c r="Y393" s="209"/>
      <c r="Z393" s="209"/>
      <c r="AA393" s="209"/>
      <c r="AB393" s="209"/>
      <c r="AC393" s="209"/>
      <c r="AD393" s="209"/>
      <c r="AE393" s="209"/>
      <c r="AF393" s="209"/>
      <c r="AG393" s="209"/>
      <c r="AH393" s="209"/>
      <c r="AI393" s="209"/>
      <c r="AJ393" s="209"/>
      <c r="AK393" s="209"/>
      <c r="AL393" s="462"/>
      <c r="AM393" s="462"/>
      <c r="AN393" s="462"/>
      <c r="AO393" s="209"/>
      <c r="AP393" s="209"/>
      <c r="AQ393" s="209"/>
      <c r="AR393" s="209"/>
      <c r="AS393" s="209"/>
      <c r="AT393" s="209"/>
      <c r="AU393" s="209"/>
      <c r="AV393" s="209"/>
      <c r="AW393" s="209"/>
      <c r="AX393" s="209"/>
      <c r="AY393" s="209"/>
      <c r="AZ393" s="209"/>
      <c r="BA393" s="209"/>
      <c r="BB393" s="209"/>
      <c r="BC393" s="209"/>
      <c r="BD393" s="209"/>
      <c r="BE393" s="209"/>
      <c r="BF393" s="209"/>
      <c r="BG393" s="209"/>
      <c r="BH393" s="209"/>
      <c r="BI393" s="209"/>
      <c r="BJ393" s="209"/>
      <c r="BK393" s="209"/>
      <c r="BL393" s="209"/>
    </row>
    <row r="394" spans="1:64" ht="13.5" customHeight="1">
      <c r="A394" s="462"/>
      <c r="B394" s="462"/>
      <c r="C394" s="462"/>
      <c r="D394" s="462"/>
      <c r="E394" s="462"/>
      <c r="F394" s="462"/>
      <c r="G394" s="209"/>
      <c r="H394" s="462"/>
      <c r="I394" s="209"/>
      <c r="J394" s="209"/>
      <c r="K394" s="209"/>
      <c r="L394" s="209"/>
      <c r="M394" s="209"/>
      <c r="N394" s="209"/>
      <c r="O394" s="209"/>
      <c r="P394" s="462"/>
      <c r="Q394" s="209"/>
      <c r="R394" s="209"/>
      <c r="S394" s="209"/>
      <c r="T394" s="209"/>
      <c r="U394" s="209"/>
      <c r="V394" s="209"/>
      <c r="W394" s="209"/>
      <c r="X394" s="209"/>
      <c r="Y394" s="209"/>
      <c r="Z394" s="209"/>
      <c r="AA394" s="209"/>
      <c r="AB394" s="209"/>
      <c r="AC394" s="209"/>
      <c r="AD394" s="209"/>
      <c r="AE394" s="209"/>
      <c r="AF394" s="209"/>
      <c r="AG394" s="209"/>
      <c r="AH394" s="209"/>
      <c r="AI394" s="209"/>
      <c r="AJ394" s="209"/>
      <c r="AK394" s="209"/>
      <c r="AL394" s="462"/>
      <c r="AM394" s="462"/>
      <c r="AN394" s="462"/>
      <c r="AO394" s="209"/>
      <c r="AP394" s="209"/>
      <c r="AQ394" s="209"/>
      <c r="AR394" s="209"/>
      <c r="AS394" s="209"/>
      <c r="AT394" s="209"/>
      <c r="AU394" s="209"/>
      <c r="AV394" s="209"/>
      <c r="AW394" s="209"/>
      <c r="AX394" s="209"/>
      <c r="AY394" s="209"/>
      <c r="AZ394" s="209"/>
      <c r="BA394" s="209"/>
      <c r="BB394" s="209"/>
      <c r="BC394" s="209"/>
      <c r="BD394" s="209"/>
      <c r="BE394" s="209"/>
      <c r="BF394" s="209"/>
      <c r="BG394" s="209"/>
      <c r="BH394" s="209"/>
      <c r="BI394" s="209"/>
      <c r="BJ394" s="209"/>
      <c r="BK394" s="209"/>
      <c r="BL394" s="209"/>
    </row>
    <row r="395" spans="1:64" ht="13.5" customHeight="1">
      <c r="A395" s="462"/>
      <c r="B395" s="462"/>
      <c r="C395" s="462"/>
      <c r="D395" s="462"/>
      <c r="E395" s="462"/>
      <c r="F395" s="462"/>
      <c r="G395" s="209"/>
      <c r="H395" s="462"/>
      <c r="I395" s="209"/>
      <c r="J395" s="209"/>
      <c r="K395" s="209"/>
      <c r="L395" s="209"/>
      <c r="M395" s="209"/>
      <c r="N395" s="209"/>
      <c r="O395" s="209"/>
      <c r="P395" s="462"/>
      <c r="Q395" s="209"/>
      <c r="R395" s="209"/>
      <c r="S395" s="209"/>
      <c r="T395" s="209"/>
      <c r="U395" s="209"/>
      <c r="V395" s="209"/>
      <c r="W395" s="209"/>
      <c r="X395" s="209"/>
      <c r="Y395" s="209"/>
      <c r="Z395" s="209"/>
      <c r="AA395" s="209"/>
      <c r="AB395" s="209"/>
      <c r="AC395" s="209"/>
      <c r="AD395" s="209"/>
      <c r="AE395" s="209"/>
      <c r="AF395" s="209"/>
      <c r="AG395" s="209"/>
      <c r="AH395" s="209"/>
      <c r="AI395" s="209"/>
      <c r="AJ395" s="209"/>
      <c r="AK395" s="209"/>
      <c r="AL395" s="462"/>
      <c r="AM395" s="462"/>
      <c r="AN395" s="462"/>
      <c r="AO395" s="209"/>
      <c r="AP395" s="209"/>
      <c r="AQ395" s="209"/>
      <c r="AR395" s="209"/>
      <c r="AS395" s="209"/>
      <c r="AT395" s="209"/>
      <c r="AU395" s="209"/>
      <c r="AV395" s="209"/>
      <c r="AW395" s="209"/>
      <c r="AX395" s="209"/>
      <c r="AY395" s="209"/>
      <c r="AZ395" s="209"/>
      <c r="BA395" s="209"/>
      <c r="BB395" s="209"/>
      <c r="BC395" s="209"/>
      <c r="BD395" s="209"/>
      <c r="BE395" s="209"/>
      <c r="BF395" s="209"/>
      <c r="BG395" s="209"/>
      <c r="BH395" s="209"/>
      <c r="BI395" s="209"/>
      <c r="BJ395" s="209"/>
      <c r="BK395" s="209"/>
      <c r="BL395" s="209"/>
    </row>
    <row r="396" spans="1:64" ht="13.5" customHeight="1">
      <c r="A396" s="462"/>
      <c r="B396" s="462"/>
      <c r="C396" s="462"/>
      <c r="D396" s="462"/>
      <c r="E396" s="462"/>
      <c r="F396" s="462"/>
      <c r="G396" s="209"/>
      <c r="H396" s="462"/>
      <c r="I396" s="209"/>
      <c r="J396" s="209"/>
      <c r="K396" s="209"/>
      <c r="L396" s="209"/>
      <c r="M396" s="209"/>
      <c r="N396" s="209"/>
      <c r="O396" s="209"/>
      <c r="P396" s="462"/>
      <c r="Q396" s="209"/>
      <c r="R396" s="209"/>
      <c r="S396" s="209"/>
      <c r="T396" s="209"/>
      <c r="U396" s="209"/>
      <c r="V396" s="209"/>
      <c r="W396" s="209"/>
      <c r="X396" s="209"/>
      <c r="Y396" s="209"/>
      <c r="Z396" s="209"/>
      <c r="AA396" s="209"/>
      <c r="AB396" s="209"/>
      <c r="AC396" s="209"/>
      <c r="AD396" s="209"/>
      <c r="AE396" s="209"/>
      <c r="AF396" s="209"/>
      <c r="AG396" s="209"/>
      <c r="AH396" s="209"/>
      <c r="AI396" s="209"/>
      <c r="AJ396" s="209"/>
      <c r="AK396" s="209"/>
      <c r="AL396" s="462"/>
      <c r="AM396" s="462"/>
      <c r="AN396" s="462"/>
      <c r="AO396" s="209"/>
      <c r="AP396" s="209"/>
      <c r="AQ396" s="209"/>
      <c r="AR396" s="209"/>
      <c r="AS396" s="209"/>
      <c r="AT396" s="209"/>
      <c r="AU396" s="209"/>
      <c r="AV396" s="209"/>
      <c r="AW396" s="209"/>
      <c r="AX396" s="209"/>
      <c r="AY396" s="209"/>
      <c r="AZ396" s="209"/>
      <c r="BA396" s="209"/>
      <c r="BB396" s="209"/>
      <c r="BC396" s="209"/>
      <c r="BD396" s="209"/>
      <c r="BE396" s="209"/>
      <c r="BF396" s="209"/>
      <c r="BG396" s="209"/>
      <c r="BH396" s="209"/>
      <c r="BI396" s="209"/>
      <c r="BJ396" s="209"/>
      <c r="BK396" s="209"/>
      <c r="BL396" s="209"/>
    </row>
    <row r="397" spans="1:64" ht="13.5" customHeight="1">
      <c r="A397" s="462"/>
      <c r="B397" s="462"/>
      <c r="C397" s="462"/>
      <c r="D397" s="462"/>
      <c r="E397" s="462"/>
      <c r="F397" s="462"/>
      <c r="G397" s="209"/>
      <c r="H397" s="462"/>
      <c r="I397" s="209"/>
      <c r="J397" s="209"/>
      <c r="K397" s="209"/>
      <c r="L397" s="209"/>
      <c r="M397" s="209"/>
      <c r="N397" s="209"/>
      <c r="O397" s="209"/>
      <c r="P397" s="462"/>
      <c r="Q397" s="209"/>
      <c r="R397" s="209"/>
      <c r="S397" s="209"/>
      <c r="T397" s="209"/>
      <c r="U397" s="209"/>
      <c r="V397" s="209"/>
      <c r="W397" s="209"/>
      <c r="X397" s="209"/>
      <c r="Y397" s="209"/>
      <c r="Z397" s="209"/>
      <c r="AA397" s="209"/>
      <c r="AB397" s="209"/>
      <c r="AC397" s="209"/>
      <c r="AD397" s="209"/>
      <c r="AE397" s="209"/>
      <c r="AF397" s="209"/>
      <c r="AG397" s="209"/>
      <c r="AH397" s="209"/>
      <c r="AI397" s="209"/>
      <c r="AJ397" s="209"/>
      <c r="AK397" s="209"/>
      <c r="AL397" s="462"/>
      <c r="AM397" s="462"/>
      <c r="AN397" s="462"/>
      <c r="AO397" s="209"/>
      <c r="AP397" s="209"/>
      <c r="AQ397" s="209"/>
      <c r="AR397" s="209"/>
      <c r="AS397" s="209"/>
      <c r="AT397" s="209"/>
      <c r="AU397" s="209"/>
      <c r="AV397" s="209"/>
      <c r="AW397" s="209"/>
      <c r="AX397" s="209"/>
      <c r="AY397" s="209"/>
      <c r="AZ397" s="209"/>
      <c r="BA397" s="209"/>
      <c r="BB397" s="209"/>
      <c r="BC397" s="209"/>
      <c r="BD397" s="209"/>
      <c r="BE397" s="209"/>
      <c r="BF397" s="209"/>
      <c r="BG397" s="209"/>
      <c r="BH397" s="209"/>
      <c r="BI397" s="209"/>
      <c r="BJ397" s="209"/>
      <c r="BK397" s="209"/>
      <c r="BL397" s="209"/>
    </row>
    <row r="398" spans="1:64" ht="13.5" customHeight="1">
      <c r="A398" s="462"/>
      <c r="B398" s="462"/>
      <c r="C398" s="462"/>
      <c r="D398" s="462"/>
      <c r="E398" s="462"/>
      <c r="F398" s="462"/>
      <c r="G398" s="209"/>
      <c r="H398" s="462"/>
      <c r="I398" s="209"/>
      <c r="J398" s="209"/>
      <c r="K398" s="209"/>
      <c r="L398" s="209"/>
      <c r="M398" s="209"/>
      <c r="N398" s="209"/>
      <c r="O398" s="209"/>
      <c r="P398" s="462"/>
      <c r="Q398" s="209"/>
      <c r="R398" s="209"/>
      <c r="S398" s="209"/>
      <c r="T398" s="209"/>
      <c r="U398" s="209"/>
      <c r="V398" s="209"/>
      <c r="W398" s="209"/>
      <c r="X398" s="209"/>
      <c r="Y398" s="209"/>
      <c r="Z398" s="209"/>
      <c r="AA398" s="209"/>
      <c r="AB398" s="209"/>
      <c r="AC398" s="209"/>
      <c r="AD398" s="209"/>
      <c r="AE398" s="209"/>
      <c r="AF398" s="209"/>
      <c r="AG398" s="209"/>
      <c r="AH398" s="209"/>
      <c r="AI398" s="209"/>
      <c r="AJ398" s="209"/>
      <c r="AK398" s="209"/>
      <c r="AL398" s="462"/>
      <c r="AM398" s="462"/>
      <c r="AN398" s="462"/>
      <c r="AO398" s="209"/>
      <c r="AP398" s="209"/>
      <c r="AQ398" s="209"/>
      <c r="AR398" s="209"/>
      <c r="AS398" s="209"/>
      <c r="AT398" s="209"/>
      <c r="AU398" s="209"/>
      <c r="AV398" s="209"/>
      <c r="AW398" s="209"/>
      <c r="AX398" s="209"/>
      <c r="AY398" s="209"/>
      <c r="AZ398" s="209"/>
      <c r="BA398" s="209"/>
      <c r="BB398" s="209"/>
      <c r="BC398" s="209"/>
      <c r="BD398" s="209"/>
      <c r="BE398" s="209"/>
      <c r="BF398" s="209"/>
      <c r="BG398" s="209"/>
      <c r="BH398" s="209"/>
      <c r="BI398" s="209"/>
      <c r="BJ398" s="209"/>
      <c r="BK398" s="209"/>
      <c r="BL398" s="209"/>
    </row>
    <row r="399" spans="1:64" ht="13.5" customHeight="1">
      <c r="A399" s="462"/>
      <c r="B399" s="462"/>
      <c r="C399" s="462"/>
      <c r="D399" s="462"/>
      <c r="E399" s="462"/>
      <c r="F399" s="462"/>
      <c r="G399" s="209"/>
      <c r="H399" s="462"/>
      <c r="I399" s="209"/>
      <c r="J399" s="209"/>
      <c r="K399" s="209"/>
      <c r="L399" s="209"/>
      <c r="M399" s="209"/>
      <c r="N399" s="209"/>
      <c r="O399" s="209"/>
      <c r="P399" s="462"/>
      <c r="Q399" s="209"/>
      <c r="R399" s="209"/>
      <c r="S399" s="209"/>
      <c r="T399" s="209"/>
      <c r="U399" s="209"/>
      <c r="V399" s="209"/>
      <c r="W399" s="209"/>
      <c r="X399" s="209"/>
      <c r="Y399" s="209"/>
      <c r="Z399" s="209"/>
      <c r="AA399" s="209"/>
      <c r="AB399" s="209"/>
      <c r="AC399" s="209"/>
      <c r="AD399" s="209"/>
      <c r="AE399" s="209"/>
      <c r="AF399" s="209"/>
      <c r="AG399" s="209"/>
      <c r="AH399" s="209"/>
      <c r="AI399" s="209"/>
      <c r="AJ399" s="209"/>
      <c r="AK399" s="209"/>
      <c r="AL399" s="462"/>
      <c r="AM399" s="462"/>
      <c r="AN399" s="462"/>
      <c r="AO399" s="209"/>
      <c r="AP399" s="209"/>
      <c r="AQ399" s="209"/>
      <c r="AR399" s="209"/>
      <c r="AS399" s="209"/>
      <c r="AT399" s="209"/>
      <c r="AU399" s="209"/>
      <c r="AV399" s="209"/>
      <c r="AW399" s="209"/>
      <c r="AX399" s="209"/>
      <c r="AY399" s="209"/>
      <c r="AZ399" s="209"/>
      <c r="BA399" s="209"/>
      <c r="BB399" s="209"/>
      <c r="BC399" s="209"/>
      <c r="BD399" s="209"/>
      <c r="BE399" s="209"/>
      <c r="BF399" s="209"/>
      <c r="BG399" s="209"/>
      <c r="BH399" s="209"/>
      <c r="BI399" s="209"/>
      <c r="BJ399" s="209"/>
      <c r="BK399" s="209"/>
      <c r="BL399" s="209"/>
    </row>
    <row r="400" spans="1:64" ht="13.5" customHeight="1">
      <c r="A400" s="462"/>
      <c r="B400" s="462"/>
      <c r="C400" s="462"/>
      <c r="D400" s="462"/>
      <c r="E400" s="462"/>
      <c r="F400" s="462"/>
      <c r="G400" s="209"/>
      <c r="H400" s="462"/>
      <c r="I400" s="209"/>
      <c r="J400" s="209"/>
      <c r="K400" s="209"/>
      <c r="L400" s="209"/>
      <c r="M400" s="209"/>
      <c r="N400" s="209"/>
      <c r="O400" s="209"/>
      <c r="P400" s="462"/>
      <c r="Q400" s="209"/>
      <c r="R400" s="209"/>
      <c r="S400" s="209"/>
      <c r="T400" s="209"/>
      <c r="U400" s="209"/>
      <c r="V400" s="209"/>
      <c r="W400" s="209"/>
      <c r="X400" s="209"/>
      <c r="Y400" s="209"/>
      <c r="Z400" s="209"/>
      <c r="AA400" s="209"/>
      <c r="AB400" s="209"/>
      <c r="AC400" s="209"/>
      <c r="AD400" s="209"/>
      <c r="AE400" s="209"/>
      <c r="AF400" s="209"/>
      <c r="AG400" s="209"/>
      <c r="AH400" s="209"/>
      <c r="AI400" s="209"/>
      <c r="AJ400" s="209"/>
      <c r="AK400" s="209"/>
      <c r="AL400" s="462"/>
      <c r="AM400" s="462"/>
      <c r="AN400" s="462"/>
      <c r="AO400" s="209"/>
      <c r="AP400" s="209"/>
      <c r="AQ400" s="209"/>
      <c r="AR400" s="209"/>
      <c r="AS400" s="209"/>
      <c r="AT400" s="209"/>
      <c r="AU400" s="209"/>
      <c r="AV400" s="209"/>
      <c r="AW400" s="209"/>
      <c r="AX400" s="209"/>
      <c r="AY400" s="209"/>
      <c r="AZ400" s="209"/>
      <c r="BA400" s="209"/>
      <c r="BB400" s="209"/>
      <c r="BC400" s="209"/>
      <c r="BD400" s="209"/>
      <c r="BE400" s="209"/>
      <c r="BF400" s="209"/>
      <c r="BG400" s="209"/>
      <c r="BH400" s="209"/>
      <c r="BI400" s="209"/>
      <c r="BJ400" s="209"/>
      <c r="BK400" s="209"/>
      <c r="BL400" s="209"/>
    </row>
    <row r="401" spans="1:64" ht="13.5" customHeight="1">
      <c r="A401" s="462"/>
      <c r="B401" s="462"/>
      <c r="C401" s="462"/>
      <c r="D401" s="462"/>
      <c r="E401" s="462"/>
      <c r="F401" s="462"/>
      <c r="G401" s="209"/>
      <c r="H401" s="462"/>
      <c r="I401" s="209"/>
      <c r="J401" s="209"/>
      <c r="K401" s="209"/>
      <c r="L401" s="209"/>
      <c r="M401" s="209"/>
      <c r="N401" s="209"/>
      <c r="O401" s="209"/>
      <c r="P401" s="462"/>
      <c r="Q401" s="209"/>
      <c r="R401" s="209"/>
      <c r="S401" s="209"/>
      <c r="T401" s="209"/>
      <c r="U401" s="209"/>
      <c r="V401" s="209"/>
      <c r="W401" s="209"/>
      <c r="X401" s="209"/>
      <c r="Y401" s="209"/>
      <c r="Z401" s="209"/>
      <c r="AA401" s="209"/>
      <c r="AB401" s="209"/>
      <c r="AC401" s="209"/>
      <c r="AD401" s="209"/>
      <c r="AE401" s="209"/>
      <c r="AF401" s="209"/>
      <c r="AG401" s="209"/>
      <c r="AH401" s="209"/>
      <c r="AI401" s="209"/>
      <c r="AJ401" s="209"/>
      <c r="AK401" s="209"/>
      <c r="AL401" s="462"/>
      <c r="AM401" s="462"/>
      <c r="AN401" s="462"/>
      <c r="AO401" s="209"/>
      <c r="AP401" s="209"/>
      <c r="AQ401" s="209"/>
      <c r="AR401" s="209"/>
      <c r="AS401" s="209"/>
      <c r="AT401" s="209"/>
      <c r="AU401" s="209"/>
      <c r="AV401" s="209"/>
      <c r="AW401" s="209"/>
      <c r="AX401" s="209"/>
      <c r="AY401" s="209"/>
      <c r="AZ401" s="209"/>
      <c r="BA401" s="209"/>
      <c r="BB401" s="209"/>
      <c r="BC401" s="209"/>
      <c r="BD401" s="209"/>
      <c r="BE401" s="209"/>
      <c r="BF401" s="209"/>
      <c r="BG401" s="209"/>
      <c r="BH401" s="209"/>
      <c r="BI401" s="209"/>
      <c r="BJ401" s="209"/>
      <c r="BK401" s="209"/>
      <c r="BL401" s="209"/>
    </row>
    <row r="402" spans="1:64" ht="13.5" customHeight="1">
      <c r="A402" s="462"/>
      <c r="B402" s="462"/>
      <c r="C402" s="462"/>
      <c r="D402" s="462"/>
      <c r="E402" s="462"/>
      <c r="F402" s="462"/>
      <c r="G402" s="209"/>
      <c r="H402" s="462"/>
      <c r="I402" s="209"/>
      <c r="J402" s="209"/>
      <c r="K402" s="209"/>
      <c r="L402" s="209"/>
      <c r="M402" s="209"/>
      <c r="N402" s="209"/>
      <c r="O402" s="209"/>
      <c r="P402" s="462"/>
      <c r="Q402" s="209"/>
      <c r="R402" s="209"/>
      <c r="S402" s="209"/>
      <c r="T402" s="209"/>
      <c r="U402" s="209"/>
      <c r="V402" s="209"/>
      <c r="W402" s="209"/>
      <c r="X402" s="209"/>
      <c r="Y402" s="209"/>
      <c r="Z402" s="209"/>
      <c r="AA402" s="209"/>
      <c r="AB402" s="209"/>
      <c r="AC402" s="209"/>
      <c r="AD402" s="209"/>
      <c r="AE402" s="209"/>
      <c r="AF402" s="209"/>
      <c r="AG402" s="209"/>
      <c r="AH402" s="209"/>
      <c r="AI402" s="209"/>
      <c r="AJ402" s="209"/>
      <c r="AK402" s="209"/>
      <c r="AL402" s="462"/>
      <c r="AM402" s="462"/>
      <c r="AN402" s="462"/>
      <c r="AO402" s="209"/>
      <c r="AP402" s="209"/>
      <c r="AQ402" s="209"/>
      <c r="AR402" s="209"/>
      <c r="AS402" s="209"/>
      <c r="AT402" s="209"/>
      <c r="AU402" s="209"/>
      <c r="AV402" s="209"/>
      <c r="AW402" s="209"/>
      <c r="AX402" s="209"/>
      <c r="AY402" s="209"/>
      <c r="AZ402" s="209"/>
      <c r="BA402" s="209"/>
      <c r="BB402" s="209"/>
      <c r="BC402" s="209"/>
      <c r="BD402" s="209"/>
      <c r="BE402" s="209"/>
      <c r="BF402" s="209"/>
      <c r="BG402" s="209"/>
      <c r="BH402" s="209"/>
      <c r="BI402" s="209"/>
      <c r="BJ402" s="209"/>
      <c r="BK402" s="209"/>
      <c r="BL402" s="209"/>
    </row>
    <row r="403" spans="1:64" ht="13.5" customHeight="1">
      <c r="A403" s="462"/>
      <c r="B403" s="462"/>
      <c r="C403" s="462"/>
      <c r="D403" s="462"/>
      <c r="E403" s="462"/>
      <c r="F403" s="462"/>
      <c r="G403" s="209"/>
      <c r="H403" s="462"/>
      <c r="I403" s="209"/>
      <c r="J403" s="209"/>
      <c r="K403" s="209"/>
      <c r="L403" s="209"/>
      <c r="M403" s="209"/>
      <c r="N403" s="209"/>
      <c r="O403" s="209"/>
      <c r="P403" s="462"/>
      <c r="Q403" s="209"/>
      <c r="R403" s="209"/>
      <c r="S403" s="209"/>
      <c r="T403" s="209"/>
      <c r="U403" s="209"/>
      <c r="V403" s="209"/>
      <c r="W403" s="209"/>
      <c r="X403" s="209"/>
      <c r="Y403" s="209"/>
      <c r="Z403" s="209"/>
      <c r="AA403" s="209"/>
      <c r="AB403" s="209"/>
      <c r="AC403" s="209"/>
      <c r="AD403" s="209"/>
      <c r="AE403" s="209"/>
      <c r="AF403" s="209"/>
      <c r="AG403" s="209"/>
      <c r="AH403" s="209"/>
      <c r="AI403" s="209"/>
      <c r="AJ403" s="209"/>
      <c r="AK403" s="209"/>
      <c r="AL403" s="462"/>
      <c r="AM403" s="462"/>
      <c r="AN403" s="462"/>
      <c r="AO403" s="209"/>
      <c r="AP403" s="209"/>
      <c r="AQ403" s="209"/>
      <c r="AR403" s="209"/>
      <c r="AS403" s="209"/>
      <c r="AT403" s="209"/>
      <c r="AU403" s="209"/>
      <c r="AV403" s="209"/>
      <c r="AW403" s="209"/>
      <c r="AX403" s="209"/>
      <c r="AY403" s="209"/>
      <c r="AZ403" s="209"/>
      <c r="BA403" s="209"/>
      <c r="BB403" s="209"/>
      <c r="BC403" s="209"/>
      <c r="BD403" s="209"/>
      <c r="BE403" s="209"/>
      <c r="BF403" s="209"/>
      <c r="BG403" s="209"/>
      <c r="BH403" s="209"/>
      <c r="BI403" s="209"/>
      <c r="BJ403" s="209"/>
      <c r="BK403" s="209"/>
      <c r="BL403" s="209"/>
    </row>
    <row r="404" spans="1:64" ht="13.5" customHeight="1">
      <c r="A404" s="462"/>
      <c r="B404" s="462"/>
      <c r="C404" s="462"/>
      <c r="D404" s="462"/>
      <c r="E404" s="462"/>
      <c r="F404" s="462"/>
      <c r="G404" s="209"/>
      <c r="H404" s="462"/>
      <c r="I404" s="209"/>
      <c r="J404" s="209"/>
      <c r="K404" s="209"/>
      <c r="L404" s="209"/>
      <c r="M404" s="209"/>
      <c r="N404" s="209"/>
      <c r="O404" s="209"/>
      <c r="P404" s="462"/>
      <c r="Q404" s="209"/>
      <c r="R404" s="209"/>
      <c r="S404" s="209"/>
      <c r="T404" s="209"/>
      <c r="U404" s="209"/>
      <c r="V404" s="209"/>
      <c r="W404" s="209"/>
      <c r="X404" s="209"/>
      <c r="Y404" s="209"/>
      <c r="Z404" s="209"/>
      <c r="AA404" s="209"/>
      <c r="AB404" s="209"/>
      <c r="AC404" s="209"/>
      <c r="AD404" s="209"/>
      <c r="AE404" s="209"/>
      <c r="AF404" s="209"/>
      <c r="AG404" s="209"/>
      <c r="AH404" s="209"/>
      <c r="AI404" s="209"/>
      <c r="AJ404" s="209"/>
      <c r="AK404" s="209"/>
      <c r="AL404" s="462"/>
      <c r="AM404" s="462"/>
      <c r="AN404" s="462"/>
      <c r="AO404" s="209"/>
      <c r="AP404" s="209"/>
      <c r="AQ404" s="209"/>
      <c r="AR404" s="209"/>
      <c r="AS404" s="209"/>
      <c r="AT404" s="209"/>
      <c r="AU404" s="209"/>
      <c r="AV404" s="209"/>
      <c r="AW404" s="209"/>
      <c r="AX404" s="209"/>
      <c r="AY404" s="209"/>
      <c r="AZ404" s="209"/>
      <c r="BA404" s="209"/>
      <c r="BB404" s="209"/>
      <c r="BC404" s="209"/>
      <c r="BD404" s="209"/>
      <c r="BE404" s="209"/>
      <c r="BF404" s="209"/>
      <c r="BG404" s="209"/>
      <c r="BH404" s="209"/>
      <c r="BI404" s="209"/>
      <c r="BJ404" s="209"/>
      <c r="BK404" s="209"/>
      <c r="BL404" s="209"/>
    </row>
    <row r="405" spans="1:64" ht="13.5" customHeight="1">
      <c r="A405" s="462"/>
      <c r="B405" s="462"/>
      <c r="C405" s="462"/>
      <c r="D405" s="462"/>
      <c r="E405" s="462"/>
      <c r="F405" s="462"/>
      <c r="G405" s="209"/>
      <c r="H405" s="462"/>
      <c r="I405" s="209"/>
      <c r="J405" s="209"/>
      <c r="K405" s="209"/>
      <c r="L405" s="209"/>
      <c r="M405" s="209"/>
      <c r="N405" s="209"/>
      <c r="O405" s="209"/>
      <c r="P405" s="462"/>
      <c r="Q405" s="209"/>
      <c r="R405" s="209"/>
      <c r="S405" s="209"/>
      <c r="T405" s="209"/>
      <c r="U405" s="209"/>
      <c r="V405" s="209"/>
      <c r="W405" s="209"/>
      <c r="X405" s="209"/>
      <c r="Y405" s="209"/>
      <c r="Z405" s="209"/>
      <c r="AA405" s="209"/>
      <c r="AB405" s="209"/>
      <c r="AC405" s="209"/>
      <c r="AD405" s="209"/>
      <c r="AE405" s="209"/>
      <c r="AF405" s="209"/>
      <c r="AG405" s="209"/>
      <c r="AH405" s="209"/>
      <c r="AI405" s="209"/>
      <c r="AJ405" s="209"/>
      <c r="AK405" s="209"/>
      <c r="AL405" s="462"/>
      <c r="AM405" s="462"/>
      <c r="AN405" s="462"/>
      <c r="AO405" s="209"/>
      <c r="AP405" s="209"/>
      <c r="AQ405" s="209"/>
      <c r="AR405" s="209"/>
      <c r="AS405" s="209"/>
      <c r="AT405" s="209"/>
      <c r="AU405" s="209"/>
      <c r="AV405" s="209"/>
      <c r="AW405" s="209"/>
      <c r="AX405" s="209"/>
      <c r="AY405" s="209"/>
      <c r="AZ405" s="209"/>
      <c r="BA405" s="209"/>
      <c r="BB405" s="209"/>
      <c r="BC405" s="209"/>
      <c r="BD405" s="209"/>
      <c r="BE405" s="209"/>
      <c r="BF405" s="209"/>
      <c r="BG405" s="209"/>
      <c r="BH405" s="209"/>
      <c r="BI405" s="209"/>
      <c r="BJ405" s="209"/>
      <c r="BK405" s="209"/>
      <c r="BL405" s="209"/>
    </row>
    <row r="406" spans="1:64" ht="13.5" customHeight="1">
      <c r="A406" s="462"/>
      <c r="B406" s="462"/>
      <c r="C406" s="462"/>
      <c r="D406" s="462"/>
      <c r="E406" s="462"/>
      <c r="F406" s="462"/>
      <c r="G406" s="209"/>
      <c r="H406" s="462"/>
      <c r="I406" s="209"/>
      <c r="J406" s="209"/>
      <c r="K406" s="209"/>
      <c r="L406" s="209"/>
      <c r="M406" s="209"/>
      <c r="N406" s="209"/>
      <c r="O406" s="209"/>
      <c r="P406" s="462"/>
      <c r="Q406" s="209"/>
      <c r="R406" s="209"/>
      <c r="S406" s="209"/>
      <c r="T406" s="209"/>
      <c r="U406" s="209"/>
      <c r="V406" s="209"/>
      <c r="W406" s="209"/>
      <c r="X406" s="209"/>
      <c r="Y406" s="209"/>
      <c r="Z406" s="209"/>
      <c r="AA406" s="209"/>
      <c r="AB406" s="209"/>
      <c r="AC406" s="209"/>
      <c r="AD406" s="209"/>
      <c r="AE406" s="209"/>
      <c r="AF406" s="209"/>
      <c r="AG406" s="209"/>
      <c r="AH406" s="209"/>
      <c r="AI406" s="209"/>
      <c r="AJ406" s="209"/>
      <c r="AK406" s="209"/>
      <c r="AL406" s="462"/>
      <c r="AM406" s="462"/>
      <c r="AN406" s="462"/>
      <c r="AO406" s="209"/>
      <c r="AP406" s="209"/>
      <c r="AQ406" s="209"/>
      <c r="AR406" s="209"/>
      <c r="AS406" s="209"/>
      <c r="AT406" s="209"/>
      <c r="AU406" s="209"/>
      <c r="AV406" s="209"/>
      <c r="AW406" s="209"/>
      <c r="AX406" s="209"/>
      <c r="AY406" s="209"/>
      <c r="AZ406" s="209"/>
      <c r="BA406" s="209"/>
      <c r="BB406" s="209"/>
      <c r="BC406" s="209"/>
      <c r="BD406" s="209"/>
      <c r="BE406" s="209"/>
      <c r="BF406" s="209"/>
      <c r="BG406" s="209"/>
      <c r="BH406" s="209"/>
      <c r="BI406" s="209"/>
      <c r="BJ406" s="209"/>
      <c r="BK406" s="209"/>
      <c r="BL406" s="209"/>
    </row>
    <row r="407" spans="1:64" ht="13.5" customHeight="1">
      <c r="A407" s="462"/>
      <c r="B407" s="462"/>
      <c r="C407" s="462"/>
      <c r="D407" s="462"/>
      <c r="E407" s="462"/>
      <c r="F407" s="462"/>
      <c r="G407" s="209"/>
      <c r="H407" s="462"/>
      <c r="I407" s="209"/>
      <c r="J407" s="209"/>
      <c r="K407" s="209"/>
      <c r="L407" s="209"/>
      <c r="M407" s="209"/>
      <c r="N407" s="209"/>
      <c r="O407" s="209"/>
      <c r="P407" s="462"/>
      <c r="Q407" s="209"/>
      <c r="R407" s="209"/>
      <c r="S407" s="209"/>
      <c r="T407" s="209"/>
      <c r="U407" s="209"/>
      <c r="V407" s="209"/>
      <c r="W407" s="209"/>
      <c r="X407" s="209"/>
      <c r="Y407" s="209"/>
      <c r="Z407" s="209"/>
      <c r="AA407" s="209"/>
      <c r="AB407" s="209"/>
      <c r="AC407" s="209"/>
      <c r="AD407" s="209"/>
      <c r="AE407" s="209"/>
      <c r="AF407" s="209"/>
      <c r="AG407" s="209"/>
      <c r="AH407" s="209"/>
      <c r="AI407" s="209"/>
      <c r="AJ407" s="209"/>
      <c r="AK407" s="209"/>
      <c r="AL407" s="462"/>
      <c r="AM407" s="462"/>
      <c r="AN407" s="462"/>
      <c r="AO407" s="209"/>
      <c r="AP407" s="209"/>
      <c r="AQ407" s="209"/>
      <c r="AR407" s="209"/>
      <c r="AS407" s="209"/>
      <c r="AT407" s="209"/>
      <c r="AU407" s="209"/>
      <c r="AV407" s="209"/>
      <c r="AW407" s="209"/>
      <c r="AX407" s="209"/>
      <c r="AY407" s="209"/>
      <c r="AZ407" s="209"/>
      <c r="BA407" s="209"/>
      <c r="BB407" s="209"/>
      <c r="BC407" s="209"/>
      <c r="BD407" s="209"/>
      <c r="BE407" s="209"/>
      <c r="BF407" s="209"/>
      <c r="BG407" s="209"/>
      <c r="BH407" s="209"/>
      <c r="BI407" s="209"/>
      <c r="BJ407" s="209"/>
      <c r="BK407" s="209"/>
      <c r="BL407" s="209"/>
    </row>
    <row r="408" spans="1:64" ht="13.5" customHeight="1">
      <c r="A408" s="462"/>
      <c r="B408" s="462"/>
      <c r="C408" s="462"/>
      <c r="D408" s="462"/>
      <c r="E408" s="462"/>
      <c r="F408" s="462"/>
      <c r="G408" s="209"/>
      <c r="H408" s="462"/>
      <c r="I408" s="209"/>
      <c r="J408" s="209"/>
      <c r="K408" s="209"/>
      <c r="L408" s="209"/>
      <c r="M408" s="209"/>
      <c r="N408" s="209"/>
      <c r="O408" s="209"/>
      <c r="P408" s="462"/>
      <c r="Q408" s="209"/>
      <c r="R408" s="209"/>
      <c r="S408" s="209"/>
      <c r="T408" s="209"/>
      <c r="U408" s="209"/>
      <c r="V408" s="209"/>
      <c r="W408" s="209"/>
      <c r="X408" s="209"/>
      <c r="Y408" s="209"/>
      <c r="Z408" s="209"/>
      <c r="AA408" s="209"/>
      <c r="AB408" s="209"/>
      <c r="AC408" s="209"/>
      <c r="AD408" s="209"/>
      <c r="AE408" s="209"/>
      <c r="AF408" s="209"/>
      <c r="AG408" s="209"/>
      <c r="AH408" s="209"/>
      <c r="AI408" s="209"/>
      <c r="AJ408" s="209"/>
      <c r="AK408" s="209"/>
      <c r="AL408" s="462"/>
      <c r="AM408" s="462"/>
      <c r="AN408" s="462"/>
      <c r="AO408" s="209"/>
      <c r="AP408" s="209"/>
      <c r="AQ408" s="209"/>
      <c r="AR408" s="209"/>
      <c r="AS408" s="209"/>
      <c r="AT408" s="209"/>
      <c r="AU408" s="209"/>
      <c r="AV408" s="209"/>
      <c r="AW408" s="209"/>
      <c r="AX408" s="209"/>
      <c r="AY408" s="209"/>
      <c r="AZ408" s="209"/>
      <c r="BA408" s="209"/>
      <c r="BB408" s="209"/>
      <c r="BC408" s="209"/>
      <c r="BD408" s="209"/>
      <c r="BE408" s="209"/>
      <c r="BF408" s="209"/>
      <c r="BG408" s="209"/>
      <c r="BH408" s="209"/>
      <c r="BI408" s="209"/>
      <c r="BJ408" s="209"/>
      <c r="BK408" s="209"/>
      <c r="BL408" s="209"/>
    </row>
    <row r="409" spans="1:64" ht="13.5" customHeight="1">
      <c r="A409" s="462"/>
      <c r="B409" s="462"/>
      <c r="C409" s="462"/>
      <c r="D409" s="462"/>
      <c r="E409" s="462"/>
      <c r="F409" s="462"/>
      <c r="G409" s="209"/>
      <c r="H409" s="462"/>
      <c r="I409" s="209"/>
      <c r="J409" s="209"/>
      <c r="K409" s="209"/>
      <c r="L409" s="209"/>
      <c r="M409" s="209"/>
      <c r="N409" s="209"/>
      <c r="O409" s="209"/>
      <c r="P409" s="462"/>
      <c r="Q409" s="209"/>
      <c r="R409" s="209"/>
      <c r="S409" s="209"/>
      <c r="T409" s="209"/>
      <c r="U409" s="209"/>
      <c r="V409" s="209"/>
      <c r="W409" s="209"/>
      <c r="X409" s="209"/>
      <c r="Y409" s="209"/>
      <c r="Z409" s="209"/>
      <c r="AA409" s="209"/>
      <c r="AB409" s="209"/>
      <c r="AC409" s="209"/>
      <c r="AD409" s="209"/>
      <c r="AE409" s="209"/>
      <c r="AF409" s="209"/>
      <c r="AG409" s="209"/>
      <c r="AH409" s="209"/>
      <c r="AI409" s="209"/>
      <c r="AJ409" s="209"/>
      <c r="AK409" s="209"/>
      <c r="AL409" s="462"/>
      <c r="AM409" s="462"/>
      <c r="AN409" s="462"/>
      <c r="AO409" s="209"/>
      <c r="AP409" s="209"/>
      <c r="AQ409" s="209"/>
      <c r="AR409" s="209"/>
      <c r="AS409" s="209"/>
      <c r="AT409" s="209"/>
      <c r="AU409" s="209"/>
      <c r="AV409" s="209"/>
      <c r="AW409" s="209"/>
      <c r="AX409" s="209"/>
      <c r="AY409" s="209"/>
      <c r="AZ409" s="209"/>
      <c r="BA409" s="209"/>
      <c r="BB409" s="209"/>
      <c r="BC409" s="209"/>
      <c r="BD409" s="209"/>
      <c r="BE409" s="209"/>
      <c r="BF409" s="209"/>
      <c r="BG409" s="209"/>
      <c r="BH409" s="209"/>
      <c r="BI409" s="209"/>
      <c r="BJ409" s="209"/>
      <c r="BK409" s="209"/>
      <c r="BL409" s="209"/>
    </row>
    <row r="410" spans="1:64" ht="13.5" customHeight="1">
      <c r="A410" s="462"/>
      <c r="B410" s="462"/>
      <c r="C410" s="462"/>
      <c r="D410" s="462"/>
      <c r="E410" s="462"/>
      <c r="F410" s="462"/>
      <c r="G410" s="209"/>
      <c r="H410" s="462"/>
      <c r="I410" s="209"/>
      <c r="J410" s="209"/>
      <c r="K410" s="209"/>
      <c r="L410" s="209"/>
      <c r="M410" s="209"/>
      <c r="N410" s="209"/>
      <c r="O410" s="209"/>
      <c r="P410" s="462"/>
      <c r="Q410" s="209"/>
      <c r="R410" s="209"/>
      <c r="S410" s="209"/>
      <c r="T410" s="209"/>
      <c r="U410" s="209"/>
      <c r="V410" s="209"/>
      <c r="W410" s="209"/>
      <c r="X410" s="209"/>
      <c r="Y410" s="209"/>
      <c r="Z410" s="209"/>
      <c r="AA410" s="209"/>
      <c r="AB410" s="209"/>
      <c r="AC410" s="209"/>
      <c r="AD410" s="209"/>
      <c r="AE410" s="209"/>
      <c r="AF410" s="209"/>
      <c r="AG410" s="209"/>
      <c r="AH410" s="209"/>
      <c r="AI410" s="209"/>
      <c r="AJ410" s="209"/>
      <c r="AK410" s="209"/>
      <c r="AL410" s="462"/>
      <c r="AM410" s="462"/>
      <c r="AN410" s="462"/>
      <c r="AO410" s="209"/>
      <c r="AP410" s="209"/>
      <c r="AQ410" s="209"/>
      <c r="AR410" s="209"/>
      <c r="AS410" s="209"/>
      <c r="AT410" s="209"/>
      <c r="AU410" s="209"/>
      <c r="AV410" s="209"/>
      <c r="AW410" s="209"/>
      <c r="AX410" s="209"/>
      <c r="AY410" s="209"/>
      <c r="AZ410" s="209"/>
      <c r="BA410" s="209"/>
      <c r="BB410" s="209"/>
      <c r="BC410" s="209"/>
      <c r="BD410" s="209"/>
      <c r="BE410" s="209"/>
      <c r="BF410" s="209"/>
      <c r="BG410" s="209"/>
      <c r="BH410" s="209"/>
      <c r="BI410" s="209"/>
      <c r="BJ410" s="209"/>
      <c r="BK410" s="209"/>
      <c r="BL410" s="209"/>
    </row>
    <row r="411" spans="1:64" ht="13.5" customHeight="1">
      <c r="A411" s="462"/>
      <c r="B411" s="462"/>
      <c r="C411" s="462"/>
      <c r="D411" s="462"/>
      <c r="E411" s="462"/>
      <c r="F411" s="462"/>
      <c r="G411" s="209"/>
      <c r="H411" s="462"/>
      <c r="I411" s="209"/>
      <c r="J411" s="209"/>
      <c r="K411" s="209"/>
      <c r="L411" s="209"/>
      <c r="M411" s="209"/>
      <c r="N411" s="209"/>
      <c r="O411" s="209"/>
      <c r="P411" s="462"/>
      <c r="Q411" s="209"/>
      <c r="R411" s="209"/>
      <c r="S411" s="209"/>
      <c r="T411" s="209"/>
      <c r="U411" s="209"/>
      <c r="V411" s="209"/>
      <c r="W411" s="209"/>
      <c r="X411" s="209"/>
      <c r="Y411" s="209"/>
      <c r="Z411" s="209"/>
      <c r="AA411" s="209"/>
      <c r="AB411" s="209"/>
      <c r="AC411" s="209"/>
      <c r="AD411" s="209"/>
      <c r="AE411" s="209"/>
      <c r="AF411" s="209"/>
      <c r="AG411" s="209"/>
      <c r="AH411" s="209"/>
      <c r="AI411" s="209"/>
      <c r="AJ411" s="209"/>
      <c r="AK411" s="209"/>
      <c r="AL411" s="462"/>
      <c r="AM411" s="462"/>
      <c r="AN411" s="462"/>
      <c r="AO411" s="209"/>
      <c r="AP411" s="209"/>
      <c r="AQ411" s="209"/>
      <c r="AR411" s="209"/>
      <c r="AS411" s="209"/>
      <c r="AT411" s="209"/>
      <c r="AU411" s="209"/>
      <c r="AV411" s="209"/>
      <c r="AW411" s="209"/>
      <c r="AX411" s="209"/>
      <c r="AY411" s="209"/>
      <c r="AZ411" s="209"/>
      <c r="BA411" s="209"/>
      <c r="BB411" s="209"/>
      <c r="BC411" s="209"/>
      <c r="BD411" s="209"/>
      <c r="BE411" s="209"/>
      <c r="BF411" s="209"/>
      <c r="BG411" s="209"/>
      <c r="BH411" s="209"/>
      <c r="BI411" s="209"/>
      <c r="BJ411" s="209"/>
      <c r="BK411" s="209"/>
      <c r="BL411" s="209"/>
    </row>
    <row r="412" spans="1:64" ht="13.5" customHeight="1">
      <c r="A412" s="462"/>
      <c r="B412" s="462"/>
      <c r="C412" s="462"/>
      <c r="D412" s="462"/>
      <c r="E412" s="462"/>
      <c r="F412" s="462"/>
      <c r="G412" s="209"/>
      <c r="H412" s="462"/>
      <c r="I412" s="209"/>
      <c r="J412" s="209"/>
      <c r="K412" s="209"/>
      <c r="L412" s="209"/>
      <c r="M412" s="209"/>
      <c r="N412" s="209"/>
      <c r="O412" s="209"/>
      <c r="P412" s="462"/>
      <c r="Q412" s="209"/>
      <c r="R412" s="209"/>
      <c r="S412" s="209"/>
      <c r="T412" s="209"/>
      <c r="U412" s="209"/>
      <c r="V412" s="209"/>
      <c r="W412" s="209"/>
      <c r="X412" s="209"/>
      <c r="Y412" s="209"/>
      <c r="Z412" s="209"/>
      <c r="AA412" s="209"/>
      <c r="AB412" s="209"/>
      <c r="AC412" s="209"/>
      <c r="AD412" s="209"/>
      <c r="AE412" s="209"/>
      <c r="AF412" s="209"/>
      <c r="AG412" s="209"/>
      <c r="AH412" s="209"/>
      <c r="AI412" s="209"/>
      <c r="AJ412" s="209"/>
      <c r="AK412" s="209"/>
      <c r="AL412" s="462"/>
      <c r="AM412" s="462"/>
      <c r="AN412" s="462"/>
      <c r="AO412" s="209"/>
      <c r="AP412" s="209"/>
      <c r="AQ412" s="209"/>
      <c r="AR412" s="209"/>
      <c r="AS412" s="209"/>
      <c r="AT412" s="209"/>
      <c r="AU412" s="209"/>
      <c r="AV412" s="209"/>
      <c r="AW412" s="209"/>
      <c r="AX412" s="209"/>
      <c r="AY412" s="209"/>
      <c r="AZ412" s="209"/>
      <c r="BA412" s="209"/>
      <c r="BB412" s="209"/>
      <c r="BC412" s="209"/>
      <c r="BD412" s="209"/>
      <c r="BE412" s="209"/>
      <c r="BF412" s="209"/>
      <c r="BG412" s="209"/>
      <c r="BH412" s="209"/>
      <c r="BI412" s="209"/>
      <c r="BJ412" s="209"/>
      <c r="BK412" s="209"/>
      <c r="BL412" s="209"/>
    </row>
    <row r="413" spans="1:64" ht="13.5" customHeight="1">
      <c r="A413" s="462"/>
      <c r="B413" s="462"/>
      <c r="C413" s="462"/>
      <c r="D413" s="462"/>
      <c r="E413" s="462"/>
      <c r="F413" s="462"/>
      <c r="G413" s="209"/>
      <c r="H413" s="462"/>
      <c r="I413" s="209"/>
      <c r="J413" s="209"/>
      <c r="K413" s="209"/>
      <c r="L413" s="209"/>
      <c r="M413" s="209"/>
      <c r="N413" s="209"/>
      <c r="O413" s="209"/>
      <c r="P413" s="462"/>
      <c r="Q413" s="209"/>
      <c r="R413" s="209"/>
      <c r="S413" s="209"/>
      <c r="T413" s="209"/>
      <c r="U413" s="209"/>
      <c r="V413" s="209"/>
      <c r="W413" s="209"/>
      <c r="X413" s="209"/>
      <c r="Y413" s="209"/>
      <c r="Z413" s="209"/>
      <c r="AA413" s="209"/>
      <c r="AB413" s="209"/>
      <c r="AC413" s="209"/>
      <c r="AD413" s="209"/>
      <c r="AE413" s="209"/>
      <c r="AF413" s="209"/>
      <c r="AG413" s="209"/>
      <c r="AH413" s="209"/>
      <c r="AI413" s="209"/>
      <c r="AJ413" s="209"/>
      <c r="AK413" s="209"/>
      <c r="AL413" s="462"/>
      <c r="AM413" s="462"/>
      <c r="AN413" s="462"/>
      <c r="AO413" s="209"/>
      <c r="AP413" s="209"/>
      <c r="AQ413" s="209"/>
      <c r="AR413" s="209"/>
      <c r="AS413" s="209"/>
      <c r="AT413" s="209"/>
      <c r="AU413" s="209"/>
      <c r="AV413" s="209"/>
      <c r="AW413" s="209"/>
      <c r="AX413" s="209"/>
      <c r="AY413" s="209"/>
      <c r="AZ413" s="209"/>
      <c r="BA413" s="209"/>
      <c r="BB413" s="209"/>
      <c r="BC413" s="209"/>
      <c r="BD413" s="209"/>
      <c r="BE413" s="209"/>
      <c r="BF413" s="209"/>
      <c r="BG413" s="209"/>
      <c r="BH413" s="209"/>
      <c r="BI413" s="209"/>
      <c r="BJ413" s="209"/>
      <c r="BK413" s="209"/>
      <c r="BL413" s="209"/>
    </row>
    <row r="414" spans="1:64" ht="13.5" customHeight="1">
      <c r="A414" s="462"/>
      <c r="B414" s="462"/>
      <c r="C414" s="462"/>
      <c r="D414" s="462"/>
      <c r="E414" s="462"/>
      <c r="F414" s="462"/>
      <c r="G414" s="209"/>
      <c r="H414" s="462"/>
      <c r="I414" s="209"/>
      <c r="J414" s="209"/>
      <c r="K414" s="209"/>
      <c r="L414" s="209"/>
      <c r="M414" s="209"/>
      <c r="N414" s="209"/>
      <c r="O414" s="209"/>
      <c r="P414" s="462"/>
      <c r="Q414" s="209"/>
      <c r="R414" s="209"/>
      <c r="S414" s="209"/>
      <c r="T414" s="209"/>
      <c r="U414" s="209"/>
      <c r="V414" s="209"/>
      <c r="W414" s="209"/>
      <c r="X414" s="209"/>
      <c r="Y414" s="209"/>
      <c r="Z414" s="209"/>
      <c r="AA414" s="209"/>
      <c r="AB414" s="209"/>
      <c r="AC414" s="209"/>
      <c r="AD414" s="209"/>
      <c r="AE414" s="209"/>
      <c r="AF414" s="209"/>
      <c r="AG414" s="209"/>
      <c r="AH414" s="209"/>
      <c r="AI414" s="209"/>
      <c r="AJ414" s="209"/>
      <c r="AK414" s="209"/>
      <c r="AL414" s="462"/>
      <c r="AM414" s="462"/>
      <c r="AN414" s="462"/>
      <c r="AO414" s="209"/>
      <c r="AP414" s="209"/>
      <c r="AQ414" s="209"/>
      <c r="AR414" s="209"/>
      <c r="AS414" s="209"/>
      <c r="AT414" s="209"/>
      <c r="AU414" s="209"/>
      <c r="AV414" s="209"/>
      <c r="AW414" s="209"/>
      <c r="AX414" s="209"/>
      <c r="AY414" s="209"/>
      <c r="AZ414" s="209"/>
      <c r="BA414" s="209"/>
      <c r="BB414" s="209"/>
      <c r="BC414" s="209"/>
      <c r="BD414" s="209"/>
      <c r="BE414" s="209"/>
      <c r="BF414" s="209"/>
      <c r="BG414" s="209"/>
      <c r="BH414" s="209"/>
      <c r="BI414" s="209"/>
      <c r="BJ414" s="209"/>
      <c r="BK414" s="209"/>
      <c r="BL414" s="209"/>
    </row>
    <row r="415" spans="1:64" ht="13.5" customHeight="1">
      <c r="A415" s="462"/>
      <c r="B415" s="462"/>
      <c r="C415" s="462"/>
      <c r="D415" s="462"/>
      <c r="E415" s="462"/>
      <c r="F415" s="462"/>
      <c r="G415" s="209"/>
      <c r="H415" s="462"/>
      <c r="I415" s="209"/>
      <c r="J415" s="209"/>
      <c r="K415" s="209"/>
      <c r="L415" s="209"/>
      <c r="M415" s="209"/>
      <c r="N415" s="209"/>
      <c r="O415" s="209"/>
      <c r="P415" s="462"/>
      <c r="Q415" s="209"/>
      <c r="R415" s="209"/>
      <c r="S415" s="209"/>
      <c r="T415" s="209"/>
      <c r="U415" s="209"/>
      <c r="V415" s="209"/>
      <c r="W415" s="209"/>
      <c r="X415" s="209"/>
      <c r="Y415" s="209"/>
      <c r="Z415" s="209"/>
      <c r="AA415" s="209"/>
      <c r="AB415" s="209"/>
      <c r="AC415" s="209"/>
      <c r="AD415" s="209"/>
      <c r="AE415" s="209"/>
      <c r="AF415" s="209"/>
      <c r="AG415" s="209"/>
      <c r="AH415" s="209"/>
      <c r="AI415" s="209"/>
      <c r="AJ415" s="209"/>
      <c r="AK415" s="209"/>
      <c r="AL415" s="462"/>
      <c r="AM415" s="462"/>
      <c r="AN415" s="462"/>
      <c r="AO415" s="209"/>
      <c r="AP415" s="209"/>
      <c r="AQ415" s="209"/>
      <c r="AR415" s="209"/>
      <c r="AS415" s="209"/>
      <c r="AT415" s="209"/>
      <c r="AU415" s="209"/>
      <c r="AV415" s="209"/>
      <c r="AW415" s="209"/>
      <c r="AX415" s="209"/>
      <c r="AY415" s="209"/>
      <c r="AZ415" s="209"/>
      <c r="BA415" s="209"/>
      <c r="BB415" s="209"/>
      <c r="BC415" s="209"/>
      <c r="BD415" s="209"/>
      <c r="BE415" s="209"/>
      <c r="BF415" s="209"/>
      <c r="BG415" s="209"/>
      <c r="BH415" s="209"/>
      <c r="BI415" s="209"/>
      <c r="BJ415" s="209"/>
      <c r="BK415" s="209"/>
      <c r="BL415" s="209"/>
    </row>
    <row r="416" spans="1:64" ht="13.5" customHeight="1">
      <c r="A416" s="462"/>
      <c r="B416" s="462"/>
      <c r="C416" s="462"/>
      <c r="D416" s="462"/>
      <c r="E416" s="462"/>
      <c r="F416" s="462"/>
      <c r="G416" s="209"/>
      <c r="H416" s="462"/>
      <c r="I416" s="209"/>
      <c r="J416" s="209"/>
      <c r="K416" s="209"/>
      <c r="L416" s="209"/>
      <c r="M416" s="209"/>
      <c r="N416" s="209"/>
      <c r="O416" s="209"/>
      <c r="P416" s="462"/>
      <c r="Q416" s="209"/>
      <c r="R416" s="209"/>
      <c r="S416" s="209"/>
      <c r="T416" s="209"/>
      <c r="U416" s="209"/>
      <c r="V416" s="209"/>
      <c r="W416" s="209"/>
      <c r="X416" s="209"/>
      <c r="Y416" s="209"/>
      <c r="Z416" s="209"/>
      <c r="AA416" s="209"/>
      <c r="AB416" s="209"/>
      <c r="AC416" s="209"/>
      <c r="AD416" s="209"/>
      <c r="AE416" s="209"/>
      <c r="AF416" s="209"/>
      <c r="AG416" s="209"/>
      <c r="AH416" s="209"/>
      <c r="AI416" s="209"/>
      <c r="AJ416" s="209"/>
      <c r="AK416" s="209"/>
      <c r="AL416" s="462"/>
      <c r="AM416" s="462"/>
      <c r="AN416" s="462"/>
      <c r="AO416" s="209"/>
      <c r="AP416" s="209"/>
      <c r="AQ416" s="209"/>
      <c r="AR416" s="209"/>
      <c r="AS416" s="209"/>
      <c r="AT416" s="209"/>
      <c r="AU416" s="209"/>
      <c r="AV416" s="209"/>
      <c r="AW416" s="209"/>
      <c r="AX416" s="209"/>
      <c r="AY416" s="209"/>
      <c r="AZ416" s="209"/>
      <c r="BA416" s="209"/>
      <c r="BB416" s="209"/>
      <c r="BC416" s="209"/>
      <c r="BD416" s="209"/>
      <c r="BE416" s="209"/>
      <c r="BF416" s="209"/>
      <c r="BG416" s="209"/>
      <c r="BH416" s="209"/>
      <c r="BI416" s="209"/>
      <c r="BJ416" s="209"/>
      <c r="BK416" s="209"/>
      <c r="BL416" s="209"/>
    </row>
    <row r="417" spans="1:64" ht="13.5" customHeight="1">
      <c r="A417" s="462"/>
      <c r="B417" s="462"/>
      <c r="C417" s="462"/>
      <c r="D417" s="462"/>
      <c r="E417" s="462"/>
      <c r="F417" s="462"/>
      <c r="G417" s="209"/>
      <c r="H417" s="462"/>
      <c r="I417" s="209"/>
      <c r="J417" s="209"/>
      <c r="K417" s="209"/>
      <c r="L417" s="209"/>
      <c r="M417" s="209"/>
      <c r="N417" s="209"/>
      <c r="O417" s="209"/>
      <c r="P417" s="462"/>
      <c r="Q417" s="209"/>
      <c r="R417" s="209"/>
      <c r="S417" s="209"/>
      <c r="T417" s="209"/>
      <c r="U417" s="209"/>
      <c r="V417" s="209"/>
      <c r="W417" s="209"/>
      <c r="X417" s="209"/>
      <c r="Y417" s="209"/>
      <c r="Z417" s="209"/>
      <c r="AA417" s="209"/>
      <c r="AB417" s="209"/>
      <c r="AC417" s="209"/>
      <c r="AD417" s="209"/>
      <c r="AE417" s="209"/>
      <c r="AF417" s="209"/>
      <c r="AG417" s="209"/>
      <c r="AH417" s="209"/>
      <c r="AI417" s="209"/>
      <c r="AJ417" s="209"/>
      <c r="AK417" s="209"/>
      <c r="AL417" s="462"/>
      <c r="AM417" s="462"/>
      <c r="AN417" s="462"/>
      <c r="AO417" s="209"/>
      <c r="AP417" s="209"/>
      <c r="AQ417" s="209"/>
      <c r="AR417" s="209"/>
      <c r="AS417" s="209"/>
      <c r="AT417" s="209"/>
      <c r="AU417" s="209"/>
      <c r="AV417" s="209"/>
      <c r="AW417" s="209"/>
      <c r="AX417" s="209"/>
      <c r="AY417" s="209"/>
      <c r="AZ417" s="209"/>
      <c r="BA417" s="209"/>
      <c r="BB417" s="209"/>
      <c r="BC417" s="209"/>
      <c r="BD417" s="209"/>
      <c r="BE417" s="209"/>
      <c r="BF417" s="209"/>
      <c r="BG417" s="209"/>
      <c r="BH417" s="209"/>
      <c r="BI417" s="209"/>
      <c r="BJ417" s="209"/>
      <c r="BK417" s="209"/>
      <c r="BL417" s="209"/>
    </row>
    <row r="418" spans="1:64" ht="13.5" customHeight="1">
      <c r="A418" s="462"/>
      <c r="B418" s="462"/>
      <c r="C418" s="462"/>
      <c r="D418" s="462"/>
      <c r="E418" s="462"/>
      <c r="F418" s="462"/>
      <c r="G418" s="209"/>
      <c r="H418" s="462"/>
      <c r="I418" s="209"/>
      <c r="J418" s="209"/>
      <c r="K418" s="209"/>
      <c r="L418" s="209"/>
      <c r="M418" s="209"/>
      <c r="N418" s="209"/>
      <c r="O418" s="209"/>
      <c r="P418" s="462"/>
      <c r="Q418" s="209"/>
      <c r="R418" s="209"/>
      <c r="S418" s="209"/>
      <c r="T418" s="209"/>
      <c r="U418" s="209"/>
      <c r="V418" s="209"/>
      <c r="W418" s="209"/>
      <c r="X418" s="209"/>
      <c r="Y418" s="209"/>
      <c r="Z418" s="209"/>
      <c r="AA418" s="209"/>
      <c r="AB418" s="209"/>
      <c r="AC418" s="209"/>
      <c r="AD418" s="209"/>
      <c r="AE418" s="209"/>
      <c r="AF418" s="209"/>
      <c r="AG418" s="209"/>
      <c r="AH418" s="209"/>
      <c r="AI418" s="209"/>
      <c r="AJ418" s="209"/>
      <c r="AK418" s="209"/>
      <c r="AL418" s="462"/>
      <c r="AM418" s="462"/>
      <c r="AN418" s="462"/>
      <c r="AO418" s="209"/>
      <c r="AP418" s="209"/>
      <c r="AQ418" s="209"/>
      <c r="AR418" s="209"/>
      <c r="AS418" s="209"/>
      <c r="AT418" s="209"/>
      <c r="AU418" s="209"/>
      <c r="AV418" s="209"/>
      <c r="AW418" s="209"/>
      <c r="AX418" s="209"/>
      <c r="AY418" s="209"/>
      <c r="AZ418" s="209"/>
      <c r="BA418" s="209"/>
      <c r="BB418" s="209"/>
      <c r="BC418" s="209"/>
      <c r="BD418" s="209"/>
      <c r="BE418" s="209"/>
      <c r="BF418" s="209"/>
      <c r="BG418" s="209"/>
      <c r="BH418" s="209"/>
      <c r="BI418" s="209"/>
      <c r="BJ418" s="209"/>
      <c r="BK418" s="209"/>
      <c r="BL418" s="209"/>
    </row>
    <row r="419" spans="1:64" ht="13.5" customHeight="1">
      <c r="A419" s="462"/>
      <c r="B419" s="462"/>
      <c r="C419" s="462"/>
      <c r="D419" s="462"/>
      <c r="E419" s="462"/>
      <c r="F419" s="462"/>
      <c r="G419" s="209"/>
      <c r="H419" s="462"/>
      <c r="I419" s="209"/>
      <c r="J419" s="209"/>
      <c r="K419" s="209"/>
      <c r="L419" s="209"/>
      <c r="M419" s="209"/>
      <c r="N419" s="209"/>
      <c r="O419" s="209"/>
      <c r="P419" s="462"/>
      <c r="Q419" s="209"/>
      <c r="R419" s="209"/>
      <c r="S419" s="209"/>
      <c r="T419" s="209"/>
      <c r="U419" s="209"/>
      <c r="V419" s="209"/>
      <c r="W419" s="209"/>
      <c r="X419" s="209"/>
      <c r="Y419" s="209"/>
      <c r="Z419" s="209"/>
      <c r="AA419" s="209"/>
      <c r="AB419" s="209"/>
      <c r="AC419" s="209"/>
      <c r="AD419" s="209"/>
      <c r="AE419" s="209"/>
      <c r="AF419" s="209"/>
      <c r="AG419" s="209"/>
      <c r="AH419" s="209"/>
      <c r="AI419" s="209"/>
      <c r="AJ419" s="209"/>
      <c r="AK419" s="209"/>
      <c r="AL419" s="462"/>
      <c r="AM419" s="462"/>
      <c r="AN419" s="462"/>
      <c r="AO419" s="209"/>
      <c r="AP419" s="209"/>
      <c r="AQ419" s="209"/>
      <c r="AR419" s="209"/>
      <c r="AS419" s="209"/>
      <c r="AT419" s="209"/>
      <c r="AU419" s="209"/>
      <c r="AV419" s="209"/>
      <c r="AW419" s="209"/>
      <c r="AX419" s="209"/>
      <c r="AY419" s="209"/>
      <c r="AZ419" s="209"/>
      <c r="BA419" s="209"/>
      <c r="BB419" s="209"/>
      <c r="BC419" s="209"/>
      <c r="BD419" s="209"/>
      <c r="BE419" s="209"/>
      <c r="BF419" s="209"/>
      <c r="BG419" s="209"/>
      <c r="BH419" s="209"/>
      <c r="BI419" s="209"/>
      <c r="BJ419" s="209"/>
      <c r="BK419" s="209"/>
      <c r="BL419" s="209"/>
    </row>
    <row r="420" spans="1:64" ht="13.5" customHeight="1">
      <c r="A420" s="462"/>
      <c r="B420" s="462"/>
      <c r="C420" s="462"/>
      <c r="D420" s="462"/>
      <c r="E420" s="462"/>
      <c r="F420" s="462"/>
      <c r="G420" s="209"/>
      <c r="H420" s="462"/>
      <c r="I420" s="209"/>
      <c r="J420" s="209"/>
      <c r="K420" s="209"/>
      <c r="L420" s="209"/>
      <c r="M420" s="209"/>
      <c r="N420" s="209"/>
      <c r="O420" s="209"/>
      <c r="P420" s="462"/>
      <c r="Q420" s="209"/>
      <c r="R420" s="209"/>
      <c r="S420" s="209"/>
      <c r="T420" s="209"/>
      <c r="U420" s="209"/>
      <c r="V420" s="209"/>
      <c r="W420" s="209"/>
      <c r="X420" s="209"/>
      <c r="Y420" s="209"/>
      <c r="Z420" s="209"/>
      <c r="AA420" s="209"/>
      <c r="AB420" s="209"/>
      <c r="AC420" s="209"/>
      <c r="AD420" s="209"/>
      <c r="AE420" s="209"/>
      <c r="AF420" s="209"/>
      <c r="AG420" s="209"/>
      <c r="AH420" s="209"/>
      <c r="AI420" s="209"/>
      <c r="AJ420" s="209"/>
      <c r="AK420" s="209"/>
      <c r="AL420" s="462"/>
      <c r="AM420" s="462"/>
      <c r="AN420" s="462"/>
      <c r="AO420" s="209"/>
      <c r="AP420" s="209"/>
      <c r="AQ420" s="209"/>
      <c r="AR420" s="209"/>
      <c r="AS420" s="209"/>
      <c r="AT420" s="209"/>
      <c r="AU420" s="209"/>
      <c r="AV420" s="209"/>
      <c r="AW420" s="209"/>
      <c r="AX420" s="209"/>
      <c r="AY420" s="209"/>
      <c r="AZ420" s="209"/>
      <c r="BA420" s="209"/>
      <c r="BB420" s="209"/>
      <c r="BC420" s="209"/>
      <c r="BD420" s="209"/>
      <c r="BE420" s="209"/>
      <c r="BF420" s="209"/>
      <c r="BG420" s="209"/>
      <c r="BH420" s="209"/>
      <c r="BI420" s="209"/>
      <c r="BJ420" s="209"/>
      <c r="BK420" s="209"/>
      <c r="BL420" s="209"/>
    </row>
    <row r="421" spans="1:64" ht="13.5" customHeight="1">
      <c r="A421" s="462"/>
      <c r="B421" s="462"/>
      <c r="C421" s="462"/>
      <c r="D421" s="462"/>
      <c r="E421" s="462"/>
      <c r="F421" s="462"/>
      <c r="G421" s="209"/>
      <c r="H421" s="462"/>
      <c r="I421" s="209"/>
      <c r="J421" s="209"/>
      <c r="K421" s="209"/>
      <c r="L421" s="209"/>
      <c r="M421" s="209"/>
      <c r="N421" s="209"/>
      <c r="O421" s="209"/>
      <c r="P421" s="462"/>
      <c r="Q421" s="209"/>
      <c r="R421" s="209"/>
      <c r="S421" s="209"/>
      <c r="T421" s="209"/>
      <c r="U421" s="209"/>
      <c r="V421" s="209"/>
      <c r="W421" s="209"/>
      <c r="X421" s="209"/>
      <c r="Y421" s="209"/>
      <c r="Z421" s="209"/>
      <c r="AA421" s="209"/>
      <c r="AB421" s="209"/>
      <c r="AC421" s="209"/>
      <c r="AD421" s="209"/>
      <c r="AE421" s="209"/>
      <c r="AF421" s="209"/>
      <c r="AG421" s="209"/>
      <c r="AH421" s="209"/>
      <c r="AI421" s="209"/>
      <c r="AJ421" s="209"/>
      <c r="AK421" s="209"/>
      <c r="AL421" s="462"/>
      <c r="AM421" s="462"/>
      <c r="AN421" s="462"/>
      <c r="AO421" s="209"/>
      <c r="AP421" s="209"/>
      <c r="AQ421" s="209"/>
      <c r="AR421" s="209"/>
      <c r="AS421" s="209"/>
      <c r="AT421" s="209"/>
      <c r="AU421" s="209"/>
      <c r="AV421" s="209"/>
      <c r="AW421" s="209"/>
      <c r="AX421" s="209"/>
      <c r="AY421" s="209"/>
      <c r="AZ421" s="209"/>
      <c r="BA421" s="209"/>
      <c r="BB421" s="209"/>
      <c r="BC421" s="209"/>
      <c r="BD421" s="209"/>
      <c r="BE421" s="209"/>
      <c r="BF421" s="209"/>
      <c r="BG421" s="209"/>
      <c r="BH421" s="209"/>
      <c r="BI421" s="209"/>
      <c r="BJ421" s="209"/>
      <c r="BK421" s="209"/>
      <c r="BL421" s="209"/>
    </row>
    <row r="422" spans="1:64" ht="13.5" customHeight="1">
      <c r="A422" s="462"/>
      <c r="B422" s="462"/>
      <c r="C422" s="462"/>
      <c r="D422" s="462"/>
      <c r="E422" s="462"/>
      <c r="F422" s="462"/>
      <c r="G422" s="209"/>
      <c r="H422" s="462"/>
      <c r="I422" s="209"/>
      <c r="J422" s="209"/>
      <c r="K422" s="209"/>
      <c r="L422" s="209"/>
      <c r="M422" s="209"/>
      <c r="N422" s="209"/>
      <c r="O422" s="209"/>
      <c r="P422" s="462"/>
      <c r="Q422" s="209"/>
      <c r="R422" s="209"/>
      <c r="S422" s="209"/>
      <c r="T422" s="209"/>
      <c r="U422" s="209"/>
      <c r="V422" s="209"/>
      <c r="W422" s="209"/>
      <c r="X422" s="209"/>
      <c r="Y422" s="209"/>
      <c r="Z422" s="209"/>
      <c r="AA422" s="209"/>
      <c r="AB422" s="209"/>
      <c r="AC422" s="209"/>
      <c r="AD422" s="209"/>
      <c r="AE422" s="209"/>
      <c r="AF422" s="209"/>
      <c r="AG422" s="209"/>
      <c r="AH422" s="209"/>
      <c r="AI422" s="209"/>
      <c r="AJ422" s="209"/>
      <c r="AK422" s="209"/>
      <c r="AL422" s="462"/>
      <c r="AM422" s="462"/>
      <c r="AN422" s="462"/>
      <c r="AO422" s="209"/>
      <c r="AP422" s="209"/>
      <c r="AQ422" s="209"/>
      <c r="AR422" s="209"/>
      <c r="AS422" s="209"/>
      <c r="AT422" s="209"/>
      <c r="AU422" s="209"/>
      <c r="AV422" s="209"/>
      <c r="AW422" s="209"/>
      <c r="AX422" s="209"/>
      <c r="AY422" s="209"/>
      <c r="AZ422" s="209"/>
      <c r="BA422" s="209"/>
      <c r="BB422" s="209"/>
      <c r="BC422" s="209"/>
      <c r="BD422" s="209"/>
      <c r="BE422" s="209"/>
      <c r="BF422" s="209"/>
      <c r="BG422" s="209"/>
      <c r="BH422" s="209"/>
      <c r="BI422" s="209"/>
      <c r="BJ422" s="209"/>
      <c r="BK422" s="209"/>
      <c r="BL422" s="209"/>
    </row>
    <row r="423" spans="1:64" ht="13.5" customHeight="1">
      <c r="A423" s="462"/>
      <c r="B423" s="462"/>
      <c r="C423" s="462"/>
      <c r="D423" s="462"/>
      <c r="E423" s="462"/>
      <c r="F423" s="462"/>
      <c r="G423" s="209"/>
      <c r="H423" s="462"/>
      <c r="I423" s="209"/>
      <c r="J423" s="209"/>
      <c r="K423" s="209"/>
      <c r="L423" s="209"/>
      <c r="M423" s="209"/>
      <c r="N423" s="209"/>
      <c r="O423" s="209"/>
      <c r="P423" s="462"/>
      <c r="Q423" s="209"/>
      <c r="R423" s="209"/>
      <c r="S423" s="209"/>
      <c r="T423" s="209"/>
      <c r="U423" s="209"/>
      <c r="V423" s="209"/>
      <c r="W423" s="209"/>
      <c r="X423" s="209"/>
      <c r="Y423" s="209"/>
      <c r="Z423" s="209"/>
      <c r="AA423" s="209"/>
      <c r="AB423" s="209"/>
      <c r="AC423" s="209"/>
      <c r="AD423" s="209"/>
      <c r="AE423" s="209"/>
      <c r="AF423" s="209"/>
      <c r="AG423" s="209"/>
      <c r="AH423" s="209"/>
      <c r="AI423" s="209"/>
      <c r="AJ423" s="209"/>
      <c r="AK423" s="209"/>
      <c r="AL423" s="462"/>
      <c r="AM423" s="462"/>
      <c r="AN423" s="462"/>
      <c r="AO423" s="209"/>
      <c r="AP423" s="209"/>
      <c r="AQ423" s="209"/>
      <c r="AR423" s="209"/>
      <c r="AS423" s="209"/>
      <c r="AT423" s="209"/>
      <c r="AU423" s="209"/>
      <c r="AV423" s="209"/>
      <c r="AW423" s="209"/>
      <c r="AX423" s="209"/>
      <c r="AY423" s="209"/>
      <c r="AZ423" s="209"/>
      <c r="BA423" s="209"/>
      <c r="BB423" s="209"/>
      <c r="BC423" s="209"/>
      <c r="BD423" s="209"/>
      <c r="BE423" s="209"/>
      <c r="BF423" s="209"/>
      <c r="BG423" s="209"/>
      <c r="BH423" s="209"/>
      <c r="BI423" s="209"/>
      <c r="BJ423" s="209"/>
      <c r="BK423" s="209"/>
      <c r="BL423" s="209"/>
    </row>
    <row r="424" spans="1:64" ht="13.5" customHeight="1">
      <c r="A424" s="462"/>
      <c r="B424" s="462"/>
      <c r="C424" s="462"/>
      <c r="D424" s="462"/>
      <c r="E424" s="462"/>
      <c r="F424" s="462"/>
      <c r="G424" s="209"/>
      <c r="H424" s="462"/>
      <c r="I424" s="209"/>
      <c r="J424" s="209"/>
      <c r="K424" s="209"/>
      <c r="L424" s="209"/>
      <c r="M424" s="209"/>
      <c r="N424" s="209"/>
      <c r="O424" s="209"/>
      <c r="P424" s="462"/>
      <c r="Q424" s="209"/>
      <c r="R424" s="209"/>
      <c r="S424" s="209"/>
      <c r="T424" s="209"/>
      <c r="U424" s="209"/>
      <c r="V424" s="209"/>
      <c r="W424" s="209"/>
      <c r="X424" s="209"/>
      <c r="Y424" s="209"/>
      <c r="Z424" s="209"/>
      <c r="AA424" s="209"/>
      <c r="AB424" s="209"/>
      <c r="AC424" s="209"/>
      <c r="AD424" s="209"/>
      <c r="AE424" s="209"/>
      <c r="AF424" s="209"/>
      <c r="AG424" s="209"/>
      <c r="AH424" s="209"/>
      <c r="AI424" s="209"/>
      <c r="AJ424" s="209"/>
      <c r="AK424" s="209"/>
      <c r="AL424" s="462"/>
      <c r="AM424" s="462"/>
      <c r="AN424" s="462"/>
      <c r="AO424" s="209"/>
      <c r="AP424" s="209"/>
      <c r="AQ424" s="209"/>
      <c r="AR424" s="209"/>
      <c r="AS424" s="209"/>
      <c r="AT424" s="209"/>
      <c r="AU424" s="209"/>
      <c r="AV424" s="209"/>
      <c r="AW424" s="209"/>
      <c r="AX424" s="209"/>
      <c r="AY424" s="209"/>
      <c r="AZ424" s="209"/>
      <c r="BA424" s="209"/>
      <c r="BB424" s="209"/>
      <c r="BC424" s="209"/>
      <c r="BD424" s="209"/>
      <c r="BE424" s="209"/>
      <c r="BF424" s="209"/>
      <c r="BG424" s="209"/>
      <c r="BH424" s="209"/>
      <c r="BI424" s="209"/>
      <c r="BJ424" s="209"/>
      <c r="BK424" s="209"/>
      <c r="BL424" s="209"/>
    </row>
    <row r="425" spans="1:64" ht="13.5" customHeight="1">
      <c r="A425" s="462"/>
      <c r="B425" s="462"/>
      <c r="C425" s="462"/>
      <c r="D425" s="462"/>
      <c r="E425" s="462"/>
      <c r="F425" s="462"/>
      <c r="G425" s="209"/>
      <c r="H425" s="462"/>
      <c r="I425" s="209"/>
      <c r="J425" s="209"/>
      <c r="K425" s="209"/>
      <c r="L425" s="209"/>
      <c r="M425" s="209"/>
      <c r="N425" s="209"/>
      <c r="O425" s="209"/>
      <c r="P425" s="462"/>
      <c r="Q425" s="209"/>
      <c r="R425" s="209"/>
      <c r="S425" s="209"/>
      <c r="T425" s="209"/>
      <c r="U425" s="209"/>
      <c r="V425" s="209"/>
      <c r="W425" s="209"/>
      <c r="X425" s="209"/>
      <c r="Y425" s="209"/>
      <c r="Z425" s="209"/>
      <c r="AA425" s="209"/>
      <c r="AB425" s="209"/>
      <c r="AC425" s="209"/>
      <c r="AD425" s="209"/>
      <c r="AE425" s="209"/>
      <c r="AF425" s="209"/>
      <c r="AG425" s="209"/>
      <c r="AH425" s="209"/>
      <c r="AI425" s="209"/>
      <c r="AJ425" s="209"/>
      <c r="AK425" s="209"/>
      <c r="AL425" s="462"/>
      <c r="AM425" s="462"/>
      <c r="AN425" s="462"/>
      <c r="AO425" s="209"/>
      <c r="AP425" s="209"/>
      <c r="AQ425" s="209"/>
      <c r="AR425" s="209"/>
      <c r="AS425" s="209"/>
      <c r="AT425" s="209"/>
      <c r="AU425" s="209"/>
      <c r="AV425" s="209"/>
      <c r="AW425" s="209"/>
      <c r="AX425" s="209"/>
      <c r="AY425" s="209"/>
      <c r="AZ425" s="209"/>
      <c r="BA425" s="209"/>
      <c r="BB425" s="209"/>
      <c r="BC425" s="209"/>
      <c r="BD425" s="209"/>
      <c r="BE425" s="209"/>
      <c r="BF425" s="209"/>
      <c r="BG425" s="209"/>
      <c r="BH425" s="209"/>
      <c r="BI425" s="209"/>
      <c r="BJ425" s="209"/>
      <c r="BK425" s="209"/>
      <c r="BL425" s="209"/>
    </row>
    <row r="426" spans="1:64" ht="13.5" customHeight="1">
      <c r="A426" s="462"/>
      <c r="B426" s="462"/>
      <c r="C426" s="462"/>
      <c r="D426" s="462"/>
      <c r="E426" s="462"/>
      <c r="F426" s="462"/>
      <c r="G426" s="209"/>
      <c r="H426" s="462"/>
      <c r="I426" s="209"/>
      <c r="J426" s="209"/>
      <c r="K426" s="209"/>
      <c r="L426" s="209"/>
      <c r="M426" s="209"/>
      <c r="N426" s="209"/>
      <c r="O426" s="209"/>
      <c r="P426" s="462"/>
      <c r="Q426" s="209"/>
      <c r="R426" s="209"/>
      <c r="S426" s="209"/>
      <c r="T426" s="209"/>
      <c r="U426" s="209"/>
      <c r="V426" s="209"/>
      <c r="W426" s="209"/>
      <c r="X426" s="209"/>
      <c r="Y426" s="209"/>
      <c r="Z426" s="209"/>
      <c r="AA426" s="209"/>
      <c r="AB426" s="209"/>
      <c r="AC426" s="209"/>
      <c r="AD426" s="209"/>
      <c r="AE426" s="209"/>
      <c r="AF426" s="209"/>
      <c r="AG426" s="209"/>
      <c r="AH426" s="209"/>
      <c r="AI426" s="209"/>
      <c r="AJ426" s="209"/>
      <c r="AK426" s="209"/>
      <c r="AL426" s="462"/>
      <c r="AM426" s="462"/>
      <c r="AN426" s="462"/>
      <c r="AO426" s="209"/>
      <c r="AP426" s="209"/>
      <c r="AQ426" s="209"/>
      <c r="AR426" s="209"/>
      <c r="AS426" s="209"/>
      <c r="AT426" s="209"/>
      <c r="AU426" s="209"/>
      <c r="AV426" s="209"/>
      <c r="AW426" s="209"/>
      <c r="AX426" s="209"/>
      <c r="AY426" s="209"/>
      <c r="AZ426" s="209"/>
      <c r="BA426" s="209"/>
      <c r="BB426" s="209"/>
      <c r="BC426" s="209"/>
      <c r="BD426" s="209"/>
      <c r="BE426" s="209"/>
      <c r="BF426" s="209"/>
      <c r="BG426" s="209"/>
      <c r="BH426" s="209"/>
      <c r="BI426" s="209"/>
      <c r="BJ426" s="209"/>
      <c r="BK426" s="209"/>
      <c r="BL426" s="209"/>
    </row>
    <row r="427" spans="1:64" ht="13.5" customHeight="1">
      <c r="A427" s="462"/>
      <c r="B427" s="462"/>
      <c r="C427" s="462"/>
      <c r="D427" s="462"/>
      <c r="E427" s="462"/>
      <c r="F427" s="462"/>
      <c r="G427" s="209"/>
      <c r="H427" s="462"/>
      <c r="I427" s="209"/>
      <c r="J427" s="209"/>
      <c r="K427" s="209"/>
      <c r="L427" s="209"/>
      <c r="M427" s="209"/>
      <c r="N427" s="209"/>
      <c r="O427" s="209"/>
      <c r="P427" s="462"/>
      <c r="Q427" s="209"/>
      <c r="R427" s="209"/>
      <c r="S427" s="209"/>
      <c r="T427" s="209"/>
      <c r="U427" s="209"/>
      <c r="V427" s="209"/>
      <c r="W427" s="209"/>
      <c r="X427" s="209"/>
      <c r="Y427" s="209"/>
      <c r="Z427" s="209"/>
      <c r="AA427" s="209"/>
      <c r="AB427" s="209"/>
      <c r="AC427" s="209"/>
      <c r="AD427" s="209"/>
      <c r="AE427" s="209"/>
      <c r="AF427" s="209"/>
      <c r="AG427" s="209"/>
      <c r="AH427" s="209"/>
      <c r="AI427" s="209"/>
      <c r="AJ427" s="209"/>
      <c r="AK427" s="209"/>
      <c r="AL427" s="462"/>
      <c r="AM427" s="462"/>
      <c r="AN427" s="462"/>
      <c r="AO427" s="209"/>
      <c r="AP427" s="209"/>
      <c r="AQ427" s="209"/>
      <c r="AR427" s="209"/>
      <c r="AS427" s="209"/>
      <c r="AT427" s="209"/>
      <c r="AU427" s="209"/>
      <c r="AV427" s="209"/>
      <c r="AW427" s="209"/>
      <c r="AX427" s="209"/>
      <c r="AY427" s="209"/>
      <c r="AZ427" s="209"/>
      <c r="BA427" s="209"/>
      <c r="BB427" s="209"/>
      <c r="BC427" s="209"/>
      <c r="BD427" s="209"/>
      <c r="BE427" s="209"/>
      <c r="BF427" s="209"/>
      <c r="BG427" s="209"/>
      <c r="BH427" s="209"/>
      <c r="BI427" s="209"/>
      <c r="BJ427" s="209"/>
      <c r="BK427" s="209"/>
      <c r="BL427" s="209"/>
    </row>
    <row r="428" spans="1:64" ht="13.5" customHeight="1">
      <c r="A428" s="462"/>
      <c r="B428" s="462"/>
      <c r="C428" s="462"/>
      <c r="D428" s="462"/>
      <c r="E428" s="462"/>
      <c r="F428" s="462"/>
      <c r="G428" s="209"/>
      <c r="H428" s="462"/>
      <c r="I428" s="209"/>
      <c r="J428" s="209"/>
      <c r="K428" s="209"/>
      <c r="L428" s="209"/>
      <c r="M428" s="209"/>
      <c r="N428" s="209"/>
      <c r="O428" s="209"/>
      <c r="P428" s="462"/>
      <c r="Q428" s="209"/>
      <c r="R428" s="209"/>
      <c r="S428" s="209"/>
      <c r="T428" s="209"/>
      <c r="U428" s="209"/>
      <c r="V428" s="209"/>
      <c r="W428" s="209"/>
      <c r="X428" s="209"/>
      <c r="Y428" s="209"/>
      <c r="Z428" s="209"/>
      <c r="AA428" s="209"/>
      <c r="AB428" s="209"/>
      <c r="AC428" s="209"/>
      <c r="AD428" s="209"/>
      <c r="AE428" s="209"/>
      <c r="AF428" s="209"/>
      <c r="AG428" s="209"/>
      <c r="AH428" s="209"/>
      <c r="AI428" s="209"/>
      <c r="AJ428" s="209"/>
      <c r="AK428" s="209"/>
      <c r="AL428" s="462"/>
      <c r="AM428" s="462"/>
      <c r="AN428" s="462"/>
      <c r="AO428" s="209"/>
      <c r="AP428" s="209"/>
      <c r="AQ428" s="209"/>
      <c r="AR428" s="209"/>
      <c r="AS428" s="209"/>
      <c r="AT428" s="209"/>
      <c r="AU428" s="209"/>
      <c r="AV428" s="209"/>
      <c r="AW428" s="209"/>
      <c r="AX428" s="209"/>
      <c r="AY428" s="209"/>
      <c r="AZ428" s="209"/>
      <c r="BA428" s="209"/>
      <c r="BB428" s="209"/>
      <c r="BC428" s="209"/>
      <c r="BD428" s="209"/>
      <c r="BE428" s="209"/>
      <c r="BF428" s="209"/>
      <c r="BG428" s="209"/>
      <c r="BH428" s="209"/>
      <c r="BI428" s="209"/>
      <c r="BJ428" s="209"/>
      <c r="BK428" s="209"/>
      <c r="BL428" s="209"/>
    </row>
    <row r="429" spans="1:64" ht="13.5" customHeight="1">
      <c r="A429" s="462"/>
      <c r="B429" s="462"/>
      <c r="C429" s="462"/>
      <c r="D429" s="462"/>
      <c r="E429" s="462"/>
      <c r="F429" s="462"/>
      <c r="G429" s="209"/>
      <c r="H429" s="462"/>
      <c r="I429" s="209"/>
      <c r="J429" s="209"/>
      <c r="K429" s="209"/>
      <c r="L429" s="209"/>
      <c r="M429" s="209"/>
      <c r="N429" s="209"/>
      <c r="O429" s="209"/>
      <c r="P429" s="462"/>
      <c r="Q429" s="209"/>
      <c r="R429" s="209"/>
      <c r="S429" s="209"/>
      <c r="T429" s="209"/>
      <c r="U429" s="209"/>
      <c r="V429" s="209"/>
      <c r="W429" s="209"/>
      <c r="X429" s="209"/>
      <c r="Y429" s="209"/>
      <c r="Z429" s="209"/>
      <c r="AA429" s="209"/>
      <c r="AB429" s="209"/>
      <c r="AC429" s="209"/>
      <c r="AD429" s="209"/>
      <c r="AE429" s="209"/>
      <c r="AF429" s="209"/>
      <c r="AG429" s="209"/>
      <c r="AH429" s="209"/>
      <c r="AI429" s="209"/>
      <c r="AJ429" s="209"/>
      <c r="AK429" s="209"/>
      <c r="AL429" s="462"/>
      <c r="AM429" s="462"/>
      <c r="AN429" s="462"/>
      <c r="AO429" s="209"/>
      <c r="AP429" s="209"/>
      <c r="AQ429" s="209"/>
      <c r="AR429" s="209"/>
      <c r="AS429" s="209"/>
      <c r="AT429" s="209"/>
      <c r="AU429" s="209"/>
      <c r="AV429" s="209"/>
      <c r="AW429" s="209"/>
      <c r="AX429" s="209"/>
      <c r="AY429" s="209"/>
      <c r="AZ429" s="209"/>
      <c r="BA429" s="209"/>
      <c r="BB429" s="209"/>
      <c r="BC429" s="209"/>
      <c r="BD429" s="209"/>
      <c r="BE429" s="209"/>
      <c r="BF429" s="209"/>
      <c r="BG429" s="209"/>
      <c r="BH429" s="209"/>
      <c r="BI429" s="209"/>
      <c r="BJ429" s="209"/>
      <c r="BK429" s="209"/>
      <c r="BL429" s="209"/>
    </row>
    <row r="430" spans="1:64" ht="13.5" customHeight="1">
      <c r="A430" s="462"/>
      <c r="B430" s="462"/>
      <c r="C430" s="462"/>
      <c r="D430" s="462"/>
      <c r="E430" s="462"/>
      <c r="F430" s="462"/>
      <c r="G430" s="209"/>
      <c r="H430" s="462"/>
      <c r="I430" s="209"/>
      <c r="J430" s="209"/>
      <c r="K430" s="209"/>
      <c r="L430" s="209"/>
      <c r="M430" s="209"/>
      <c r="N430" s="209"/>
      <c r="O430" s="209"/>
      <c r="P430" s="462"/>
      <c r="Q430" s="209"/>
      <c r="R430" s="209"/>
      <c r="S430" s="209"/>
      <c r="T430" s="209"/>
      <c r="U430" s="209"/>
      <c r="V430" s="209"/>
      <c r="W430" s="209"/>
      <c r="X430" s="209"/>
      <c r="Y430" s="209"/>
      <c r="Z430" s="209"/>
      <c r="AA430" s="209"/>
      <c r="AB430" s="209"/>
      <c r="AC430" s="209"/>
      <c r="AD430" s="209"/>
      <c r="AE430" s="209"/>
      <c r="AF430" s="209"/>
      <c r="AG430" s="209"/>
      <c r="AH430" s="209"/>
      <c r="AI430" s="209"/>
      <c r="AJ430" s="209"/>
      <c r="AK430" s="209"/>
      <c r="AL430" s="462"/>
      <c r="AM430" s="462"/>
      <c r="AN430" s="462"/>
      <c r="AO430" s="209"/>
      <c r="AP430" s="209"/>
      <c r="AQ430" s="209"/>
      <c r="AR430" s="209"/>
      <c r="AS430" s="209"/>
      <c r="AT430" s="209"/>
      <c r="AU430" s="209"/>
      <c r="AV430" s="209"/>
      <c r="AW430" s="209"/>
      <c r="AX430" s="209"/>
      <c r="AY430" s="209"/>
      <c r="AZ430" s="209"/>
      <c r="BA430" s="209"/>
      <c r="BB430" s="209"/>
      <c r="BC430" s="209"/>
      <c r="BD430" s="209"/>
      <c r="BE430" s="209"/>
      <c r="BF430" s="209"/>
      <c r="BG430" s="209"/>
      <c r="BH430" s="209"/>
      <c r="BI430" s="209"/>
      <c r="BJ430" s="209"/>
      <c r="BK430" s="209"/>
      <c r="BL430" s="209"/>
    </row>
    <row r="431" spans="1:64" ht="13.5" customHeight="1">
      <c r="A431" s="462"/>
      <c r="B431" s="462"/>
      <c r="C431" s="462"/>
      <c r="D431" s="462"/>
      <c r="E431" s="462"/>
      <c r="F431" s="462"/>
      <c r="G431" s="209"/>
      <c r="H431" s="462"/>
      <c r="I431" s="209"/>
      <c r="J431" s="209"/>
      <c r="K431" s="209"/>
      <c r="L431" s="209"/>
      <c r="M431" s="209"/>
      <c r="N431" s="209"/>
      <c r="O431" s="209"/>
      <c r="P431" s="462"/>
      <c r="Q431" s="209"/>
      <c r="R431" s="209"/>
      <c r="S431" s="209"/>
      <c r="T431" s="209"/>
      <c r="U431" s="209"/>
      <c r="V431" s="209"/>
      <c r="W431" s="209"/>
      <c r="X431" s="209"/>
      <c r="Y431" s="209"/>
      <c r="Z431" s="209"/>
      <c r="AA431" s="209"/>
      <c r="AB431" s="209"/>
      <c r="AC431" s="209"/>
      <c r="AD431" s="209"/>
      <c r="AE431" s="209"/>
      <c r="AF431" s="209"/>
      <c r="AG431" s="209"/>
      <c r="AH431" s="209"/>
      <c r="AI431" s="209"/>
      <c r="AJ431" s="209"/>
      <c r="AK431" s="209"/>
      <c r="AL431" s="462"/>
      <c r="AM431" s="462"/>
      <c r="AN431" s="462"/>
      <c r="AO431" s="209"/>
      <c r="AP431" s="209"/>
      <c r="AQ431" s="209"/>
      <c r="AR431" s="209"/>
      <c r="AS431" s="209"/>
      <c r="AT431" s="209"/>
      <c r="AU431" s="209"/>
      <c r="AV431" s="209"/>
      <c r="AW431" s="209"/>
      <c r="AX431" s="209"/>
      <c r="AY431" s="209"/>
      <c r="AZ431" s="209"/>
      <c r="BA431" s="209"/>
      <c r="BB431" s="209"/>
      <c r="BC431" s="209"/>
      <c r="BD431" s="209"/>
      <c r="BE431" s="209"/>
      <c r="BF431" s="209"/>
      <c r="BG431" s="209"/>
      <c r="BH431" s="209"/>
      <c r="BI431" s="209"/>
      <c r="BJ431" s="209"/>
      <c r="BK431" s="209"/>
      <c r="BL431" s="209"/>
    </row>
    <row r="432" spans="1:64" ht="13.5" customHeight="1">
      <c r="A432" s="462"/>
      <c r="B432" s="462"/>
      <c r="C432" s="462"/>
      <c r="D432" s="462"/>
      <c r="E432" s="462"/>
      <c r="F432" s="462"/>
      <c r="G432" s="209"/>
      <c r="H432" s="462"/>
      <c r="I432" s="209"/>
      <c r="J432" s="209"/>
      <c r="K432" s="209"/>
      <c r="L432" s="209"/>
      <c r="M432" s="209"/>
      <c r="N432" s="209"/>
      <c r="O432" s="209"/>
      <c r="P432" s="462"/>
      <c r="Q432" s="209"/>
      <c r="R432" s="209"/>
      <c r="S432" s="209"/>
      <c r="T432" s="209"/>
      <c r="U432" s="209"/>
      <c r="V432" s="209"/>
      <c r="W432" s="209"/>
      <c r="X432" s="209"/>
      <c r="Y432" s="209"/>
      <c r="Z432" s="209"/>
      <c r="AA432" s="209"/>
      <c r="AB432" s="209"/>
      <c r="AC432" s="209"/>
      <c r="AD432" s="209"/>
      <c r="AE432" s="209"/>
      <c r="AF432" s="209"/>
      <c r="AG432" s="209"/>
      <c r="AH432" s="209"/>
      <c r="AI432" s="209"/>
      <c r="AJ432" s="209"/>
      <c r="AK432" s="209"/>
      <c r="AL432" s="462"/>
      <c r="AM432" s="462"/>
      <c r="AN432" s="462"/>
      <c r="AO432" s="209"/>
      <c r="AP432" s="209"/>
      <c r="AQ432" s="209"/>
      <c r="AR432" s="209"/>
      <c r="AS432" s="209"/>
      <c r="AT432" s="209"/>
      <c r="AU432" s="209"/>
      <c r="AV432" s="209"/>
      <c r="AW432" s="209"/>
      <c r="AX432" s="209"/>
      <c r="AY432" s="209"/>
      <c r="AZ432" s="209"/>
      <c r="BA432" s="209"/>
      <c r="BB432" s="209"/>
      <c r="BC432" s="209"/>
      <c r="BD432" s="209"/>
      <c r="BE432" s="209"/>
      <c r="BF432" s="209"/>
      <c r="BG432" s="209"/>
      <c r="BH432" s="209"/>
      <c r="BI432" s="209"/>
      <c r="BJ432" s="209"/>
      <c r="BK432" s="209"/>
      <c r="BL432" s="209"/>
    </row>
    <row r="433" spans="1:64" ht="13.5" customHeight="1">
      <c r="A433" s="462"/>
      <c r="B433" s="462"/>
      <c r="C433" s="462"/>
      <c r="D433" s="462"/>
      <c r="E433" s="462"/>
      <c r="F433" s="462"/>
      <c r="G433" s="209"/>
      <c r="H433" s="462"/>
      <c r="I433" s="209"/>
      <c r="J433" s="209"/>
      <c r="K433" s="209"/>
      <c r="L433" s="209"/>
      <c r="M433" s="209"/>
      <c r="N433" s="209"/>
      <c r="O433" s="209"/>
      <c r="P433" s="462"/>
      <c r="Q433" s="209"/>
      <c r="R433" s="209"/>
      <c r="S433" s="209"/>
      <c r="T433" s="209"/>
      <c r="U433" s="209"/>
      <c r="V433" s="209"/>
      <c r="W433" s="209"/>
      <c r="X433" s="209"/>
      <c r="Y433" s="209"/>
      <c r="Z433" s="209"/>
      <c r="AA433" s="209"/>
      <c r="AB433" s="209"/>
      <c r="AC433" s="209"/>
      <c r="AD433" s="209"/>
      <c r="AE433" s="209"/>
      <c r="AF433" s="209"/>
      <c r="AG433" s="209"/>
      <c r="AH433" s="209"/>
      <c r="AI433" s="209"/>
      <c r="AJ433" s="209"/>
      <c r="AK433" s="209"/>
      <c r="AL433" s="462"/>
      <c r="AM433" s="462"/>
      <c r="AN433" s="462"/>
      <c r="AO433" s="209"/>
      <c r="AP433" s="209"/>
      <c r="AQ433" s="209"/>
      <c r="AR433" s="209"/>
      <c r="AS433" s="209"/>
      <c r="AT433" s="209"/>
      <c r="AU433" s="209"/>
      <c r="AV433" s="209"/>
      <c r="AW433" s="209"/>
      <c r="AX433" s="209"/>
      <c r="AY433" s="209"/>
      <c r="AZ433" s="209"/>
      <c r="BA433" s="209"/>
      <c r="BB433" s="209"/>
      <c r="BC433" s="209"/>
      <c r="BD433" s="209"/>
      <c r="BE433" s="209"/>
      <c r="BF433" s="209"/>
      <c r="BG433" s="209"/>
      <c r="BH433" s="209"/>
      <c r="BI433" s="209"/>
      <c r="BJ433" s="209"/>
      <c r="BK433" s="209"/>
      <c r="BL433" s="209"/>
    </row>
    <row r="434" spans="1:64" ht="13.5" customHeight="1">
      <c r="A434" s="462"/>
      <c r="B434" s="462"/>
      <c r="C434" s="462"/>
      <c r="D434" s="462"/>
      <c r="E434" s="462"/>
      <c r="F434" s="462"/>
      <c r="G434" s="209"/>
      <c r="H434" s="462"/>
      <c r="I434" s="209"/>
      <c r="J434" s="209"/>
      <c r="K434" s="209"/>
      <c r="L434" s="209"/>
      <c r="M434" s="209"/>
      <c r="N434" s="209"/>
      <c r="O434" s="209"/>
      <c r="P434" s="462"/>
      <c r="Q434" s="209"/>
      <c r="R434" s="209"/>
      <c r="S434" s="209"/>
      <c r="T434" s="209"/>
      <c r="U434" s="209"/>
      <c r="V434" s="209"/>
      <c r="W434" s="209"/>
      <c r="X434" s="209"/>
      <c r="Y434" s="209"/>
      <c r="Z434" s="209"/>
      <c r="AA434" s="209"/>
      <c r="AB434" s="209"/>
      <c r="AC434" s="209"/>
      <c r="AD434" s="209"/>
      <c r="AE434" s="209"/>
      <c r="AF434" s="209"/>
      <c r="AG434" s="209"/>
      <c r="AH434" s="209"/>
      <c r="AI434" s="209"/>
      <c r="AJ434" s="209"/>
      <c r="AK434" s="209"/>
      <c r="AL434" s="462"/>
      <c r="AM434" s="462"/>
      <c r="AN434" s="462"/>
      <c r="AO434" s="209"/>
      <c r="AP434" s="209"/>
      <c r="AQ434" s="209"/>
      <c r="AR434" s="209"/>
      <c r="AS434" s="209"/>
      <c r="AT434" s="209"/>
      <c r="AU434" s="209"/>
      <c r="AV434" s="209"/>
      <c r="AW434" s="209"/>
      <c r="AX434" s="209"/>
      <c r="AY434" s="209"/>
      <c r="AZ434" s="209"/>
      <c r="BA434" s="209"/>
      <c r="BB434" s="209"/>
      <c r="BC434" s="209"/>
      <c r="BD434" s="209"/>
      <c r="BE434" s="209"/>
      <c r="BF434" s="209"/>
      <c r="BG434" s="209"/>
      <c r="BH434" s="209"/>
      <c r="BI434" s="209"/>
      <c r="BJ434" s="209"/>
      <c r="BK434" s="209"/>
      <c r="BL434" s="209"/>
    </row>
    <row r="435" spans="1:64" ht="13.5" customHeight="1">
      <c r="A435" s="462"/>
      <c r="B435" s="462"/>
      <c r="C435" s="462"/>
      <c r="D435" s="462"/>
      <c r="E435" s="462"/>
      <c r="F435" s="462"/>
      <c r="G435" s="209"/>
      <c r="H435" s="462"/>
      <c r="I435" s="209"/>
      <c r="J435" s="209"/>
      <c r="K435" s="209"/>
      <c r="L435" s="209"/>
      <c r="M435" s="209"/>
      <c r="N435" s="209"/>
      <c r="O435" s="209"/>
      <c r="P435" s="462"/>
      <c r="Q435" s="209"/>
      <c r="R435" s="209"/>
      <c r="S435" s="209"/>
      <c r="T435" s="209"/>
      <c r="U435" s="209"/>
      <c r="V435" s="209"/>
      <c r="W435" s="209"/>
      <c r="X435" s="209"/>
      <c r="Y435" s="209"/>
      <c r="Z435" s="209"/>
      <c r="AA435" s="209"/>
      <c r="AB435" s="209"/>
      <c r="AC435" s="209"/>
      <c r="AD435" s="209"/>
      <c r="AE435" s="209"/>
      <c r="AF435" s="209"/>
      <c r="AG435" s="209"/>
      <c r="AH435" s="209"/>
      <c r="AI435" s="209"/>
      <c r="AJ435" s="209"/>
      <c r="AK435" s="209"/>
      <c r="AL435" s="462"/>
      <c r="AM435" s="462"/>
      <c r="AN435" s="462"/>
      <c r="AO435" s="209"/>
      <c r="AP435" s="209"/>
      <c r="AQ435" s="209"/>
      <c r="AR435" s="209"/>
      <c r="AS435" s="209"/>
      <c r="AT435" s="209"/>
      <c r="AU435" s="209"/>
      <c r="AV435" s="209"/>
      <c r="AW435" s="209"/>
      <c r="AX435" s="209"/>
      <c r="AY435" s="209"/>
      <c r="AZ435" s="209"/>
      <c r="BA435" s="209"/>
      <c r="BB435" s="209"/>
      <c r="BC435" s="209"/>
      <c r="BD435" s="209"/>
      <c r="BE435" s="209"/>
      <c r="BF435" s="209"/>
      <c r="BG435" s="209"/>
      <c r="BH435" s="209"/>
      <c r="BI435" s="209"/>
      <c r="BJ435" s="209"/>
      <c r="BK435" s="209"/>
      <c r="BL435" s="209"/>
    </row>
    <row r="436" spans="1:64" ht="13.5" customHeight="1">
      <c r="A436" s="462"/>
      <c r="B436" s="462"/>
      <c r="C436" s="462"/>
      <c r="D436" s="462"/>
      <c r="E436" s="462"/>
      <c r="F436" s="462"/>
      <c r="G436" s="209"/>
      <c r="H436" s="462"/>
      <c r="I436" s="209"/>
      <c r="J436" s="209"/>
      <c r="K436" s="209"/>
      <c r="L436" s="209"/>
      <c r="M436" s="209"/>
      <c r="N436" s="209"/>
      <c r="O436" s="209"/>
      <c r="P436" s="462"/>
      <c r="Q436" s="209"/>
      <c r="R436" s="209"/>
      <c r="S436" s="209"/>
      <c r="T436" s="209"/>
      <c r="U436" s="209"/>
      <c r="V436" s="209"/>
      <c r="W436" s="209"/>
      <c r="X436" s="209"/>
      <c r="Y436" s="209"/>
      <c r="Z436" s="209"/>
      <c r="AA436" s="209"/>
      <c r="AB436" s="209"/>
      <c r="AC436" s="209"/>
      <c r="AD436" s="209"/>
      <c r="AE436" s="209"/>
      <c r="AF436" s="209"/>
      <c r="AG436" s="209"/>
      <c r="AH436" s="209"/>
      <c r="AI436" s="209"/>
      <c r="AJ436" s="209"/>
      <c r="AK436" s="209"/>
      <c r="AL436" s="462"/>
      <c r="AM436" s="462"/>
      <c r="AN436" s="462"/>
      <c r="AO436" s="209"/>
      <c r="AP436" s="209"/>
      <c r="AQ436" s="209"/>
      <c r="AR436" s="209"/>
      <c r="AS436" s="209"/>
      <c r="AT436" s="209"/>
      <c r="AU436" s="209"/>
      <c r="AV436" s="209"/>
      <c r="AW436" s="209"/>
      <c r="AX436" s="209"/>
      <c r="AY436" s="209"/>
      <c r="AZ436" s="209"/>
      <c r="BA436" s="209"/>
      <c r="BB436" s="209"/>
      <c r="BC436" s="209"/>
      <c r="BD436" s="209"/>
      <c r="BE436" s="209"/>
      <c r="BF436" s="209"/>
      <c r="BG436" s="209"/>
      <c r="BH436" s="209"/>
      <c r="BI436" s="209"/>
      <c r="BJ436" s="209"/>
      <c r="BK436" s="209"/>
      <c r="BL436" s="209"/>
    </row>
    <row r="437" spans="1:64" ht="13.5" customHeight="1">
      <c r="A437" s="462"/>
      <c r="B437" s="462"/>
      <c r="C437" s="462"/>
      <c r="D437" s="462"/>
      <c r="E437" s="462"/>
      <c r="F437" s="462"/>
      <c r="G437" s="209"/>
      <c r="H437" s="462"/>
      <c r="I437" s="209"/>
      <c r="J437" s="209"/>
      <c r="K437" s="209"/>
      <c r="L437" s="209"/>
      <c r="M437" s="209"/>
      <c r="N437" s="209"/>
      <c r="O437" s="209"/>
      <c r="P437" s="462"/>
      <c r="Q437" s="209"/>
      <c r="R437" s="209"/>
      <c r="S437" s="209"/>
      <c r="T437" s="209"/>
      <c r="U437" s="209"/>
      <c r="V437" s="209"/>
      <c r="W437" s="209"/>
      <c r="X437" s="209"/>
      <c r="Y437" s="209"/>
      <c r="Z437" s="209"/>
      <c r="AA437" s="209"/>
      <c r="AB437" s="209"/>
      <c r="AC437" s="209"/>
      <c r="AD437" s="209"/>
      <c r="AE437" s="209"/>
      <c r="AF437" s="209"/>
      <c r="AG437" s="209"/>
      <c r="AH437" s="209"/>
      <c r="AI437" s="209"/>
      <c r="AJ437" s="209"/>
      <c r="AK437" s="209"/>
      <c r="AL437" s="462"/>
      <c r="AM437" s="462"/>
      <c r="AN437" s="462"/>
      <c r="AO437" s="209"/>
      <c r="AP437" s="209"/>
      <c r="AQ437" s="209"/>
      <c r="AR437" s="209"/>
      <c r="AS437" s="209"/>
      <c r="AT437" s="209"/>
      <c r="AU437" s="209"/>
      <c r="AV437" s="209"/>
      <c r="AW437" s="209"/>
      <c r="AX437" s="209"/>
      <c r="AY437" s="209"/>
      <c r="AZ437" s="209"/>
      <c r="BA437" s="209"/>
      <c r="BB437" s="209"/>
      <c r="BC437" s="209"/>
      <c r="BD437" s="209"/>
      <c r="BE437" s="209"/>
      <c r="BF437" s="209"/>
      <c r="BG437" s="209"/>
      <c r="BH437" s="209"/>
      <c r="BI437" s="209"/>
      <c r="BJ437" s="209"/>
      <c r="BK437" s="209"/>
      <c r="BL437" s="209"/>
    </row>
    <row r="438" spans="1:64" ht="13.5" customHeight="1">
      <c r="A438" s="462"/>
      <c r="B438" s="462"/>
      <c r="C438" s="462"/>
      <c r="D438" s="462"/>
      <c r="E438" s="462"/>
      <c r="F438" s="462"/>
      <c r="G438" s="209"/>
      <c r="H438" s="462"/>
      <c r="I438" s="209"/>
      <c r="J438" s="209"/>
      <c r="K438" s="209"/>
      <c r="L438" s="209"/>
      <c r="M438" s="209"/>
      <c r="N438" s="209"/>
      <c r="O438" s="209"/>
      <c r="P438" s="462"/>
      <c r="Q438" s="209"/>
      <c r="R438" s="209"/>
      <c r="S438" s="209"/>
      <c r="T438" s="209"/>
      <c r="U438" s="209"/>
      <c r="V438" s="209"/>
      <c r="W438" s="209"/>
      <c r="X438" s="209"/>
      <c r="Y438" s="209"/>
      <c r="Z438" s="209"/>
      <c r="AA438" s="209"/>
      <c r="AB438" s="209"/>
      <c r="AC438" s="209"/>
      <c r="AD438" s="209"/>
      <c r="AE438" s="209"/>
      <c r="AF438" s="209"/>
      <c r="AG438" s="209"/>
      <c r="AH438" s="209"/>
      <c r="AI438" s="209"/>
      <c r="AJ438" s="209"/>
      <c r="AK438" s="209"/>
      <c r="AL438" s="462"/>
      <c r="AM438" s="462"/>
      <c r="AN438" s="462"/>
      <c r="AO438" s="209"/>
      <c r="AP438" s="209"/>
      <c r="AQ438" s="209"/>
      <c r="AR438" s="209"/>
      <c r="AS438" s="209"/>
      <c r="AT438" s="209"/>
      <c r="AU438" s="209"/>
      <c r="AV438" s="209"/>
      <c r="AW438" s="209"/>
      <c r="AX438" s="209"/>
      <c r="AY438" s="209"/>
      <c r="AZ438" s="209"/>
      <c r="BA438" s="209"/>
      <c r="BB438" s="209"/>
      <c r="BC438" s="209"/>
      <c r="BD438" s="209"/>
      <c r="BE438" s="209"/>
      <c r="BF438" s="209"/>
      <c r="BG438" s="209"/>
      <c r="BH438" s="209"/>
      <c r="BI438" s="209"/>
      <c r="BJ438" s="209"/>
      <c r="BK438" s="209"/>
      <c r="BL438" s="209"/>
    </row>
    <row r="439" spans="1:64" ht="13.5" customHeight="1">
      <c r="A439" s="462"/>
      <c r="B439" s="462"/>
      <c r="C439" s="462"/>
      <c r="D439" s="462"/>
      <c r="E439" s="462"/>
      <c r="F439" s="462"/>
      <c r="G439" s="209"/>
      <c r="H439" s="462"/>
      <c r="I439" s="209"/>
      <c r="J439" s="209"/>
      <c r="K439" s="209"/>
      <c r="L439" s="209"/>
      <c r="M439" s="209"/>
      <c r="N439" s="209"/>
      <c r="O439" s="209"/>
      <c r="P439" s="462"/>
      <c r="Q439" s="209"/>
      <c r="R439" s="209"/>
      <c r="S439" s="209"/>
      <c r="T439" s="209"/>
      <c r="U439" s="209"/>
      <c r="V439" s="209"/>
      <c r="W439" s="209"/>
      <c r="X439" s="209"/>
      <c r="Y439" s="209"/>
      <c r="Z439" s="209"/>
      <c r="AA439" s="209"/>
      <c r="AB439" s="209"/>
      <c r="AC439" s="209"/>
      <c r="AD439" s="209"/>
      <c r="AE439" s="209"/>
      <c r="AF439" s="209"/>
      <c r="AG439" s="209"/>
      <c r="AH439" s="209"/>
      <c r="AI439" s="209"/>
      <c r="AJ439" s="209"/>
      <c r="AK439" s="209"/>
      <c r="AL439" s="462"/>
      <c r="AM439" s="462"/>
      <c r="AN439" s="462"/>
      <c r="AO439" s="209"/>
      <c r="AP439" s="209"/>
      <c r="AQ439" s="209"/>
      <c r="AR439" s="209"/>
      <c r="AS439" s="209"/>
      <c r="AT439" s="209"/>
      <c r="AU439" s="209"/>
      <c r="AV439" s="209"/>
      <c r="AW439" s="209"/>
      <c r="AX439" s="209"/>
      <c r="AY439" s="209"/>
      <c r="AZ439" s="209"/>
      <c r="BA439" s="209"/>
      <c r="BB439" s="209"/>
      <c r="BC439" s="209"/>
      <c r="BD439" s="209"/>
      <c r="BE439" s="209"/>
      <c r="BF439" s="209"/>
      <c r="BG439" s="209"/>
      <c r="BH439" s="209"/>
      <c r="BI439" s="209"/>
      <c r="BJ439" s="209"/>
      <c r="BK439" s="209"/>
      <c r="BL439" s="209"/>
    </row>
    <row r="440" spans="1:64" ht="13.5" customHeight="1">
      <c r="A440" s="462"/>
      <c r="B440" s="462"/>
      <c r="C440" s="462"/>
      <c r="D440" s="462"/>
      <c r="E440" s="462"/>
      <c r="F440" s="462"/>
      <c r="G440" s="209"/>
      <c r="H440" s="462"/>
      <c r="I440" s="209"/>
      <c r="J440" s="209"/>
      <c r="K440" s="209"/>
      <c r="L440" s="209"/>
      <c r="M440" s="209"/>
      <c r="N440" s="209"/>
      <c r="O440" s="209"/>
      <c r="P440" s="462"/>
      <c r="Q440" s="209"/>
      <c r="R440" s="209"/>
      <c r="S440" s="209"/>
      <c r="T440" s="209"/>
      <c r="U440" s="209"/>
      <c r="V440" s="209"/>
      <c r="W440" s="209"/>
      <c r="X440" s="209"/>
      <c r="Y440" s="209"/>
      <c r="Z440" s="209"/>
      <c r="AA440" s="209"/>
      <c r="AB440" s="209"/>
      <c r="AC440" s="209"/>
      <c r="AD440" s="209"/>
      <c r="AE440" s="209"/>
      <c r="AF440" s="209"/>
      <c r="AG440" s="209"/>
      <c r="AH440" s="209"/>
      <c r="AI440" s="209"/>
      <c r="AJ440" s="209"/>
      <c r="AK440" s="209"/>
      <c r="AL440" s="462"/>
      <c r="AM440" s="462"/>
      <c r="AN440" s="462"/>
      <c r="AO440" s="209"/>
      <c r="AP440" s="209"/>
      <c r="AQ440" s="209"/>
      <c r="AR440" s="209"/>
      <c r="AS440" s="209"/>
      <c r="AT440" s="209"/>
      <c r="AU440" s="209"/>
      <c r="AV440" s="209"/>
      <c r="AW440" s="209"/>
      <c r="AX440" s="209"/>
      <c r="AY440" s="209"/>
      <c r="AZ440" s="209"/>
      <c r="BA440" s="209"/>
      <c r="BB440" s="209"/>
      <c r="BC440" s="209"/>
      <c r="BD440" s="209"/>
      <c r="BE440" s="209"/>
      <c r="BF440" s="209"/>
      <c r="BG440" s="209"/>
      <c r="BH440" s="209"/>
      <c r="BI440" s="209"/>
      <c r="BJ440" s="209"/>
      <c r="BK440" s="209"/>
      <c r="BL440" s="209"/>
    </row>
    <row r="441" spans="1:64" ht="13.5" customHeight="1">
      <c r="A441" s="462"/>
      <c r="B441" s="462"/>
      <c r="C441" s="462"/>
      <c r="D441" s="462"/>
      <c r="E441" s="462"/>
      <c r="F441" s="462"/>
      <c r="G441" s="209"/>
      <c r="H441" s="462"/>
      <c r="I441" s="209"/>
      <c r="J441" s="209"/>
      <c r="K441" s="209"/>
      <c r="L441" s="209"/>
      <c r="M441" s="209"/>
      <c r="N441" s="209"/>
      <c r="O441" s="209"/>
      <c r="P441" s="462"/>
      <c r="Q441" s="209"/>
      <c r="R441" s="209"/>
      <c r="S441" s="209"/>
      <c r="T441" s="209"/>
      <c r="U441" s="209"/>
      <c r="V441" s="209"/>
      <c r="W441" s="209"/>
      <c r="X441" s="209"/>
      <c r="Y441" s="209"/>
      <c r="Z441" s="209"/>
      <c r="AA441" s="209"/>
      <c r="AB441" s="209"/>
      <c r="AC441" s="209"/>
      <c r="AD441" s="209"/>
      <c r="AE441" s="209"/>
      <c r="AF441" s="209"/>
      <c r="AG441" s="209"/>
      <c r="AH441" s="209"/>
      <c r="AI441" s="209"/>
      <c r="AJ441" s="209"/>
      <c r="AK441" s="209"/>
      <c r="AL441" s="462"/>
      <c r="AM441" s="462"/>
      <c r="AN441" s="462"/>
      <c r="AO441" s="209"/>
      <c r="AP441" s="209"/>
      <c r="AQ441" s="209"/>
      <c r="AR441" s="209"/>
      <c r="AS441" s="209"/>
      <c r="AT441" s="209"/>
      <c r="AU441" s="209"/>
      <c r="AV441" s="209"/>
      <c r="AW441" s="209"/>
      <c r="AX441" s="209"/>
      <c r="AY441" s="209"/>
      <c r="AZ441" s="209"/>
      <c r="BA441" s="209"/>
      <c r="BB441" s="209"/>
      <c r="BC441" s="209"/>
      <c r="BD441" s="209"/>
      <c r="BE441" s="209"/>
      <c r="BF441" s="209"/>
      <c r="BG441" s="209"/>
      <c r="BH441" s="209"/>
      <c r="BI441" s="209"/>
      <c r="BJ441" s="209"/>
      <c r="BK441" s="209"/>
      <c r="BL441" s="209"/>
    </row>
    <row r="442" spans="1:64" ht="13.5" customHeight="1">
      <c r="A442" s="462"/>
      <c r="B442" s="462"/>
      <c r="C442" s="462"/>
      <c r="D442" s="462"/>
      <c r="E442" s="462"/>
      <c r="F442" s="462"/>
      <c r="G442" s="209"/>
      <c r="H442" s="462"/>
      <c r="I442" s="209"/>
      <c r="J442" s="209"/>
      <c r="K442" s="209"/>
      <c r="L442" s="209"/>
      <c r="M442" s="209"/>
      <c r="N442" s="209"/>
      <c r="O442" s="209"/>
      <c r="P442" s="462"/>
      <c r="Q442" s="209"/>
      <c r="R442" s="209"/>
      <c r="S442" s="209"/>
      <c r="T442" s="209"/>
      <c r="U442" s="209"/>
      <c r="V442" s="209"/>
      <c r="W442" s="209"/>
      <c r="X442" s="209"/>
      <c r="Y442" s="209"/>
      <c r="Z442" s="209"/>
      <c r="AA442" s="209"/>
      <c r="AB442" s="209"/>
      <c r="AC442" s="209"/>
      <c r="AD442" s="209"/>
      <c r="AE442" s="209"/>
      <c r="AF442" s="209"/>
      <c r="AG442" s="209"/>
      <c r="AH442" s="209"/>
      <c r="AI442" s="209"/>
      <c r="AJ442" s="209"/>
      <c r="AK442" s="209"/>
      <c r="AL442" s="462"/>
      <c r="AM442" s="462"/>
      <c r="AN442" s="462"/>
      <c r="AO442" s="209"/>
      <c r="AP442" s="209"/>
      <c r="AQ442" s="209"/>
      <c r="AR442" s="209"/>
      <c r="AS442" s="209"/>
      <c r="AT442" s="209"/>
      <c r="AU442" s="209"/>
      <c r="AV442" s="209"/>
      <c r="AW442" s="209"/>
      <c r="AX442" s="209"/>
      <c r="AY442" s="209"/>
      <c r="AZ442" s="209"/>
      <c r="BA442" s="209"/>
      <c r="BB442" s="209"/>
      <c r="BC442" s="209"/>
      <c r="BD442" s="209"/>
      <c r="BE442" s="209"/>
      <c r="BF442" s="209"/>
      <c r="BG442" s="209"/>
      <c r="BH442" s="209"/>
      <c r="BI442" s="209"/>
      <c r="BJ442" s="209"/>
      <c r="BK442" s="209"/>
      <c r="BL442" s="209"/>
    </row>
    <row r="443" spans="1:64" ht="13.5" customHeight="1">
      <c r="A443" s="462"/>
      <c r="B443" s="462"/>
      <c r="C443" s="462"/>
      <c r="D443" s="462"/>
      <c r="E443" s="462"/>
      <c r="F443" s="462"/>
      <c r="G443" s="209"/>
      <c r="H443" s="462"/>
      <c r="I443" s="209"/>
      <c r="J443" s="209"/>
      <c r="K443" s="209"/>
      <c r="L443" s="209"/>
      <c r="M443" s="209"/>
      <c r="N443" s="209"/>
      <c r="O443" s="209"/>
      <c r="P443" s="462"/>
      <c r="Q443" s="209"/>
      <c r="R443" s="209"/>
      <c r="S443" s="209"/>
      <c r="T443" s="209"/>
      <c r="U443" s="209"/>
      <c r="V443" s="209"/>
      <c r="W443" s="209"/>
      <c r="X443" s="209"/>
      <c r="Y443" s="209"/>
      <c r="Z443" s="209"/>
      <c r="AA443" s="209"/>
      <c r="AB443" s="209"/>
      <c r="AC443" s="209"/>
      <c r="AD443" s="209"/>
      <c r="AE443" s="209"/>
      <c r="AF443" s="209"/>
      <c r="AG443" s="209"/>
      <c r="AH443" s="209"/>
      <c r="AI443" s="209"/>
      <c r="AJ443" s="209"/>
      <c r="AK443" s="209"/>
      <c r="AL443" s="462"/>
      <c r="AM443" s="462"/>
      <c r="AN443" s="462"/>
      <c r="AO443" s="209"/>
      <c r="AP443" s="209"/>
      <c r="AQ443" s="209"/>
      <c r="AR443" s="209"/>
      <c r="AS443" s="209"/>
      <c r="AT443" s="209"/>
      <c r="AU443" s="209"/>
      <c r="AV443" s="209"/>
      <c r="AW443" s="209"/>
      <c r="AX443" s="209"/>
      <c r="AY443" s="209"/>
      <c r="AZ443" s="209"/>
      <c r="BA443" s="209"/>
      <c r="BB443" s="209"/>
      <c r="BC443" s="209"/>
      <c r="BD443" s="209"/>
      <c r="BE443" s="209"/>
      <c r="BF443" s="209"/>
      <c r="BG443" s="209"/>
      <c r="BH443" s="209"/>
      <c r="BI443" s="209"/>
      <c r="BJ443" s="209"/>
      <c r="BK443" s="209"/>
      <c r="BL443" s="209"/>
    </row>
    <row r="444" spans="1:64" ht="13.5" customHeight="1">
      <c r="A444" s="462"/>
      <c r="B444" s="462"/>
      <c r="C444" s="462"/>
      <c r="D444" s="462"/>
      <c r="E444" s="462"/>
      <c r="F444" s="462"/>
      <c r="G444" s="209"/>
      <c r="H444" s="462"/>
      <c r="I444" s="209"/>
      <c r="J444" s="209"/>
      <c r="K444" s="209"/>
      <c r="L444" s="209"/>
      <c r="M444" s="209"/>
      <c r="N444" s="209"/>
      <c r="O444" s="209"/>
      <c r="P444" s="462"/>
      <c r="Q444" s="209"/>
      <c r="R444" s="209"/>
      <c r="S444" s="209"/>
      <c r="T444" s="209"/>
      <c r="U444" s="209"/>
      <c r="V444" s="209"/>
      <c r="W444" s="209"/>
      <c r="X444" s="209"/>
      <c r="Y444" s="209"/>
      <c r="Z444" s="209"/>
      <c r="AA444" s="209"/>
      <c r="AB444" s="209"/>
      <c r="AC444" s="209"/>
      <c r="AD444" s="209"/>
      <c r="AE444" s="209"/>
      <c r="AF444" s="209"/>
      <c r="AG444" s="209"/>
      <c r="AH444" s="209"/>
      <c r="AI444" s="209"/>
      <c r="AJ444" s="209"/>
      <c r="AK444" s="209"/>
      <c r="AL444" s="462"/>
      <c r="AM444" s="462"/>
      <c r="AN444" s="462"/>
      <c r="AO444" s="209"/>
      <c r="AP444" s="209"/>
      <c r="AQ444" s="209"/>
      <c r="AR444" s="209"/>
      <c r="AS444" s="209"/>
      <c r="AT444" s="209"/>
      <c r="AU444" s="209"/>
      <c r="AV444" s="209"/>
      <c r="AW444" s="209"/>
      <c r="AX444" s="209"/>
      <c r="AY444" s="209"/>
      <c r="AZ444" s="209"/>
      <c r="BA444" s="209"/>
      <c r="BB444" s="209"/>
      <c r="BC444" s="209"/>
      <c r="BD444" s="209"/>
      <c r="BE444" s="209"/>
      <c r="BF444" s="209"/>
      <c r="BG444" s="209"/>
      <c r="BH444" s="209"/>
      <c r="BI444" s="209"/>
      <c r="BJ444" s="209"/>
      <c r="BK444" s="209"/>
      <c r="BL444" s="209"/>
    </row>
    <row r="445" spans="1:64" ht="13.5" customHeight="1">
      <c r="A445" s="462"/>
      <c r="B445" s="462"/>
      <c r="C445" s="462"/>
      <c r="D445" s="462"/>
      <c r="E445" s="462"/>
      <c r="F445" s="462"/>
      <c r="G445" s="209"/>
      <c r="H445" s="462"/>
      <c r="I445" s="209"/>
      <c r="J445" s="209"/>
      <c r="K445" s="209"/>
      <c r="L445" s="209"/>
      <c r="M445" s="209"/>
      <c r="N445" s="209"/>
      <c r="O445" s="209"/>
      <c r="P445" s="462"/>
      <c r="Q445" s="209"/>
      <c r="R445" s="209"/>
      <c r="S445" s="209"/>
      <c r="T445" s="209"/>
      <c r="U445" s="209"/>
      <c r="V445" s="209"/>
      <c r="W445" s="209"/>
      <c r="X445" s="209"/>
      <c r="Y445" s="209"/>
      <c r="Z445" s="209"/>
      <c r="AA445" s="209"/>
      <c r="AB445" s="209"/>
      <c r="AC445" s="209"/>
      <c r="AD445" s="209"/>
      <c r="AE445" s="209"/>
      <c r="AF445" s="209"/>
      <c r="AG445" s="209"/>
      <c r="AH445" s="209"/>
      <c r="AI445" s="209"/>
      <c r="AJ445" s="209"/>
      <c r="AK445" s="209"/>
      <c r="AL445" s="462"/>
      <c r="AM445" s="462"/>
      <c r="AN445" s="462"/>
      <c r="AO445" s="209"/>
      <c r="AP445" s="209"/>
      <c r="AQ445" s="209"/>
      <c r="AR445" s="209"/>
      <c r="AS445" s="209"/>
      <c r="AT445" s="209"/>
      <c r="AU445" s="209"/>
      <c r="AV445" s="209"/>
      <c r="AW445" s="209"/>
      <c r="AX445" s="209"/>
      <c r="AY445" s="209"/>
      <c r="AZ445" s="209"/>
      <c r="BA445" s="209"/>
      <c r="BB445" s="209"/>
      <c r="BC445" s="209"/>
      <c r="BD445" s="209"/>
      <c r="BE445" s="209"/>
      <c r="BF445" s="209"/>
      <c r="BG445" s="209"/>
      <c r="BH445" s="209"/>
      <c r="BI445" s="209"/>
      <c r="BJ445" s="209"/>
      <c r="BK445" s="209"/>
      <c r="BL445" s="209"/>
    </row>
    <row r="446" spans="1:64" ht="13.5" customHeight="1">
      <c r="A446" s="462"/>
      <c r="B446" s="462"/>
      <c r="C446" s="462"/>
      <c r="D446" s="462"/>
      <c r="E446" s="462"/>
      <c r="F446" s="462"/>
      <c r="G446" s="209"/>
      <c r="H446" s="462"/>
      <c r="I446" s="209"/>
      <c r="J446" s="209"/>
      <c r="K446" s="209"/>
      <c r="L446" s="209"/>
      <c r="M446" s="209"/>
      <c r="N446" s="209"/>
      <c r="O446" s="209"/>
      <c r="P446" s="462"/>
      <c r="Q446" s="209"/>
      <c r="R446" s="209"/>
      <c r="S446" s="209"/>
      <c r="T446" s="209"/>
      <c r="U446" s="209"/>
      <c r="V446" s="209"/>
      <c r="W446" s="209"/>
      <c r="X446" s="209"/>
      <c r="Y446" s="209"/>
      <c r="Z446" s="209"/>
      <c r="AA446" s="209"/>
      <c r="AB446" s="209"/>
      <c r="AC446" s="209"/>
      <c r="AD446" s="209"/>
      <c r="AE446" s="209"/>
      <c r="AF446" s="209"/>
      <c r="AG446" s="209"/>
      <c r="AH446" s="209"/>
      <c r="AI446" s="209"/>
      <c r="AJ446" s="209"/>
      <c r="AK446" s="209"/>
      <c r="AL446" s="462"/>
      <c r="AM446" s="462"/>
      <c r="AN446" s="462"/>
      <c r="AO446" s="209"/>
      <c r="AP446" s="209"/>
      <c r="AQ446" s="209"/>
      <c r="AR446" s="209"/>
      <c r="AS446" s="209"/>
      <c r="AT446" s="209"/>
      <c r="AU446" s="209"/>
      <c r="AV446" s="209"/>
      <c r="AW446" s="209"/>
      <c r="AX446" s="209"/>
      <c r="AY446" s="209"/>
      <c r="AZ446" s="209"/>
      <c r="BA446" s="209"/>
      <c r="BB446" s="209"/>
      <c r="BC446" s="209"/>
      <c r="BD446" s="209"/>
      <c r="BE446" s="209"/>
      <c r="BF446" s="209"/>
      <c r="BG446" s="209"/>
      <c r="BH446" s="209"/>
      <c r="BI446" s="209"/>
      <c r="BJ446" s="209"/>
      <c r="BK446" s="209"/>
      <c r="BL446" s="209"/>
    </row>
    <row r="447" spans="1:64" ht="13.5" customHeight="1">
      <c r="A447" s="462"/>
      <c r="B447" s="462"/>
      <c r="C447" s="462"/>
      <c r="D447" s="462"/>
      <c r="E447" s="462"/>
      <c r="F447" s="462"/>
      <c r="G447" s="209"/>
      <c r="H447" s="462"/>
      <c r="I447" s="209"/>
      <c r="J447" s="209"/>
      <c r="K447" s="209"/>
      <c r="L447" s="209"/>
      <c r="M447" s="209"/>
      <c r="N447" s="209"/>
      <c r="O447" s="209"/>
      <c r="P447" s="462"/>
      <c r="Q447" s="209"/>
      <c r="R447" s="209"/>
      <c r="S447" s="209"/>
      <c r="T447" s="209"/>
      <c r="U447" s="209"/>
      <c r="V447" s="209"/>
      <c r="W447" s="209"/>
      <c r="X447" s="209"/>
      <c r="Y447" s="209"/>
      <c r="Z447" s="209"/>
      <c r="AA447" s="209"/>
      <c r="AB447" s="209"/>
      <c r="AC447" s="209"/>
      <c r="AD447" s="209"/>
      <c r="AE447" s="209"/>
      <c r="AF447" s="209"/>
      <c r="AG447" s="209"/>
      <c r="AH447" s="209"/>
      <c r="AI447" s="209"/>
      <c r="AJ447" s="209"/>
      <c r="AK447" s="209"/>
      <c r="AL447" s="462"/>
      <c r="AM447" s="462"/>
      <c r="AN447" s="462"/>
      <c r="AO447" s="209"/>
      <c r="AP447" s="209"/>
      <c r="AQ447" s="209"/>
      <c r="AR447" s="209"/>
      <c r="AS447" s="209"/>
      <c r="AT447" s="209"/>
      <c r="AU447" s="209"/>
      <c r="AV447" s="209"/>
      <c r="AW447" s="209"/>
      <c r="AX447" s="209"/>
      <c r="AY447" s="209"/>
      <c r="AZ447" s="209"/>
      <c r="BA447" s="209"/>
      <c r="BB447" s="209"/>
      <c r="BC447" s="209"/>
      <c r="BD447" s="209"/>
      <c r="BE447" s="209"/>
      <c r="BF447" s="209"/>
      <c r="BG447" s="209"/>
      <c r="BH447" s="209"/>
      <c r="BI447" s="209"/>
      <c r="BJ447" s="209"/>
      <c r="BK447" s="209"/>
      <c r="BL447" s="209"/>
    </row>
    <row r="448" spans="1:64" ht="13.5" customHeight="1">
      <c r="A448" s="462"/>
      <c r="B448" s="462"/>
      <c r="C448" s="462"/>
      <c r="D448" s="462"/>
      <c r="E448" s="462"/>
      <c r="F448" s="462"/>
      <c r="G448" s="209"/>
      <c r="H448" s="462"/>
      <c r="I448" s="209"/>
      <c r="J448" s="209"/>
      <c r="K448" s="209"/>
      <c r="L448" s="209"/>
      <c r="M448" s="209"/>
      <c r="N448" s="209"/>
      <c r="O448" s="209"/>
      <c r="P448" s="462"/>
      <c r="Q448" s="209"/>
      <c r="R448" s="209"/>
      <c r="S448" s="209"/>
      <c r="T448" s="209"/>
      <c r="U448" s="209"/>
      <c r="V448" s="209"/>
      <c r="W448" s="209"/>
      <c r="X448" s="209"/>
      <c r="Y448" s="209"/>
      <c r="Z448" s="209"/>
      <c r="AA448" s="209"/>
      <c r="AB448" s="209"/>
      <c r="AC448" s="209"/>
      <c r="AD448" s="209"/>
      <c r="AE448" s="209"/>
      <c r="AF448" s="209"/>
      <c r="AG448" s="209"/>
      <c r="AH448" s="209"/>
      <c r="AI448" s="209"/>
      <c r="AJ448" s="209"/>
      <c r="AK448" s="209"/>
      <c r="AL448" s="462"/>
      <c r="AM448" s="462"/>
      <c r="AN448" s="462"/>
      <c r="AO448" s="209"/>
      <c r="AP448" s="209"/>
      <c r="AQ448" s="209"/>
      <c r="AR448" s="209"/>
      <c r="AS448" s="209"/>
      <c r="AT448" s="209"/>
      <c r="AU448" s="209"/>
      <c r="AV448" s="209"/>
      <c r="AW448" s="209"/>
      <c r="AX448" s="209"/>
      <c r="AY448" s="209"/>
      <c r="AZ448" s="209"/>
      <c r="BA448" s="209"/>
      <c r="BB448" s="209"/>
      <c r="BC448" s="209"/>
      <c r="BD448" s="209"/>
      <c r="BE448" s="209"/>
      <c r="BF448" s="209"/>
      <c r="BG448" s="209"/>
      <c r="BH448" s="209"/>
      <c r="BI448" s="209"/>
      <c r="BJ448" s="209"/>
      <c r="BK448" s="209"/>
      <c r="BL448" s="209"/>
    </row>
    <row r="449" spans="1:64" ht="13.5" customHeight="1">
      <c r="A449" s="462"/>
      <c r="B449" s="462"/>
      <c r="C449" s="462"/>
      <c r="D449" s="462"/>
      <c r="E449" s="462"/>
      <c r="F449" s="462"/>
      <c r="G449" s="209"/>
      <c r="H449" s="462"/>
      <c r="I449" s="209"/>
      <c r="J449" s="209"/>
      <c r="K449" s="209"/>
      <c r="L449" s="209"/>
      <c r="M449" s="209"/>
      <c r="N449" s="209"/>
      <c r="O449" s="209"/>
      <c r="P449" s="462"/>
      <c r="Q449" s="209"/>
      <c r="R449" s="209"/>
      <c r="S449" s="209"/>
      <c r="T449" s="209"/>
      <c r="U449" s="209"/>
      <c r="V449" s="209"/>
      <c r="W449" s="209"/>
      <c r="X449" s="209"/>
      <c r="Y449" s="209"/>
      <c r="Z449" s="209"/>
      <c r="AA449" s="209"/>
      <c r="AB449" s="209"/>
      <c r="AC449" s="209"/>
      <c r="AD449" s="209"/>
      <c r="AE449" s="209"/>
      <c r="AF449" s="209"/>
      <c r="AG449" s="209"/>
      <c r="AH449" s="209"/>
      <c r="AI449" s="209"/>
      <c r="AJ449" s="209"/>
      <c r="AK449" s="209"/>
      <c r="AL449" s="462"/>
      <c r="AM449" s="462"/>
      <c r="AN449" s="462"/>
      <c r="AO449" s="209"/>
      <c r="AP449" s="209"/>
      <c r="AQ449" s="209"/>
      <c r="AR449" s="209"/>
      <c r="AS449" s="209"/>
      <c r="AT449" s="209"/>
      <c r="AU449" s="209"/>
      <c r="AV449" s="209"/>
      <c r="AW449" s="209"/>
      <c r="AX449" s="209"/>
      <c r="AY449" s="209"/>
      <c r="AZ449" s="209"/>
      <c r="BA449" s="209"/>
      <c r="BB449" s="209"/>
      <c r="BC449" s="209"/>
      <c r="BD449" s="209"/>
      <c r="BE449" s="209"/>
      <c r="BF449" s="209"/>
      <c r="BG449" s="209"/>
      <c r="BH449" s="209"/>
      <c r="BI449" s="209"/>
      <c r="BJ449" s="209"/>
      <c r="BK449" s="209"/>
      <c r="BL449" s="209"/>
    </row>
    <row r="450" spans="1:64" ht="13.5" customHeight="1">
      <c r="A450" s="462"/>
      <c r="B450" s="462"/>
      <c r="C450" s="462"/>
      <c r="D450" s="462"/>
      <c r="E450" s="462"/>
      <c r="F450" s="462"/>
      <c r="G450" s="209"/>
      <c r="H450" s="462"/>
      <c r="I450" s="209"/>
      <c r="J450" s="209"/>
      <c r="K450" s="209"/>
      <c r="L450" s="209"/>
      <c r="M450" s="209"/>
      <c r="N450" s="209"/>
      <c r="O450" s="209"/>
      <c r="P450" s="462"/>
      <c r="Q450" s="209"/>
      <c r="R450" s="209"/>
      <c r="S450" s="209"/>
      <c r="T450" s="209"/>
      <c r="U450" s="209"/>
      <c r="V450" s="209"/>
      <c r="W450" s="209"/>
      <c r="X450" s="209"/>
      <c r="Y450" s="209"/>
      <c r="Z450" s="209"/>
      <c r="AA450" s="209"/>
      <c r="AB450" s="209"/>
      <c r="AC450" s="209"/>
      <c r="AD450" s="209"/>
      <c r="AE450" s="209"/>
      <c r="AF450" s="209"/>
      <c r="AG450" s="209"/>
      <c r="AH450" s="209"/>
      <c r="AI450" s="209"/>
      <c r="AJ450" s="209"/>
      <c r="AK450" s="209"/>
      <c r="AL450" s="462"/>
      <c r="AM450" s="462"/>
      <c r="AN450" s="462"/>
      <c r="AO450" s="209"/>
      <c r="AP450" s="209"/>
      <c r="AQ450" s="209"/>
      <c r="AR450" s="209"/>
      <c r="AS450" s="209"/>
      <c r="AT450" s="209"/>
      <c r="AU450" s="209"/>
      <c r="AV450" s="209"/>
      <c r="AW450" s="209"/>
      <c r="AX450" s="209"/>
      <c r="AY450" s="209"/>
      <c r="AZ450" s="209"/>
      <c r="BA450" s="209"/>
      <c r="BB450" s="209"/>
      <c r="BC450" s="209"/>
      <c r="BD450" s="209"/>
      <c r="BE450" s="209"/>
      <c r="BF450" s="209"/>
      <c r="BG450" s="209"/>
      <c r="BH450" s="209"/>
      <c r="BI450" s="209"/>
      <c r="BJ450" s="209"/>
      <c r="BK450" s="209"/>
      <c r="BL450" s="209"/>
    </row>
    <row r="451" spans="1:64" ht="13.5" customHeight="1">
      <c r="A451" s="462"/>
      <c r="B451" s="462"/>
      <c r="C451" s="462"/>
      <c r="D451" s="462"/>
      <c r="E451" s="462"/>
      <c r="F451" s="462"/>
      <c r="G451" s="209"/>
      <c r="H451" s="462"/>
      <c r="I451" s="209"/>
      <c r="J451" s="209"/>
      <c r="K451" s="209"/>
      <c r="L451" s="209"/>
      <c r="M451" s="209"/>
      <c r="N451" s="209"/>
      <c r="O451" s="209"/>
      <c r="P451" s="462"/>
      <c r="Q451" s="209"/>
      <c r="R451" s="209"/>
      <c r="S451" s="209"/>
      <c r="T451" s="209"/>
      <c r="U451" s="209"/>
      <c r="V451" s="209"/>
      <c r="W451" s="209"/>
      <c r="X451" s="209"/>
      <c r="Y451" s="209"/>
      <c r="Z451" s="209"/>
      <c r="AA451" s="209"/>
      <c r="AB451" s="209"/>
      <c r="AC451" s="209"/>
      <c r="AD451" s="209"/>
      <c r="AE451" s="209"/>
      <c r="AF451" s="209"/>
      <c r="AG451" s="209"/>
      <c r="AH451" s="209"/>
      <c r="AI451" s="209"/>
      <c r="AJ451" s="209"/>
      <c r="AK451" s="209"/>
      <c r="AL451" s="462"/>
      <c r="AM451" s="462"/>
      <c r="AN451" s="462"/>
      <c r="AO451" s="209"/>
      <c r="AP451" s="209"/>
      <c r="AQ451" s="209"/>
      <c r="AR451" s="209"/>
      <c r="AS451" s="209"/>
      <c r="AT451" s="209"/>
      <c r="AU451" s="209"/>
      <c r="AV451" s="209"/>
      <c r="AW451" s="209"/>
      <c r="AX451" s="209"/>
      <c r="AY451" s="209"/>
      <c r="AZ451" s="209"/>
      <c r="BA451" s="209"/>
      <c r="BB451" s="209"/>
      <c r="BC451" s="209"/>
      <c r="BD451" s="209"/>
      <c r="BE451" s="209"/>
      <c r="BF451" s="209"/>
      <c r="BG451" s="209"/>
      <c r="BH451" s="209"/>
      <c r="BI451" s="209"/>
      <c r="BJ451" s="209"/>
      <c r="BK451" s="209"/>
      <c r="BL451" s="209"/>
    </row>
    <row r="452" spans="1:64" ht="13.5" customHeight="1">
      <c r="A452" s="462"/>
      <c r="B452" s="462"/>
      <c r="C452" s="462"/>
      <c r="D452" s="462"/>
      <c r="E452" s="462"/>
      <c r="F452" s="462"/>
      <c r="G452" s="209"/>
      <c r="H452" s="462"/>
      <c r="I452" s="209"/>
      <c r="J452" s="209"/>
      <c r="K452" s="209"/>
      <c r="L452" s="209"/>
      <c r="M452" s="209"/>
      <c r="N452" s="209"/>
      <c r="O452" s="209"/>
      <c r="P452" s="462"/>
      <c r="Q452" s="209"/>
      <c r="R452" s="209"/>
      <c r="S452" s="209"/>
      <c r="T452" s="209"/>
      <c r="U452" s="209"/>
      <c r="V452" s="209"/>
      <c r="W452" s="209"/>
      <c r="X452" s="209"/>
      <c r="Y452" s="209"/>
      <c r="Z452" s="209"/>
      <c r="AA452" s="209"/>
      <c r="AB452" s="209"/>
      <c r="AC452" s="209"/>
      <c r="AD452" s="209"/>
      <c r="AE452" s="209"/>
      <c r="AF452" s="209"/>
      <c r="AG452" s="209"/>
      <c r="AH452" s="209"/>
      <c r="AI452" s="209"/>
      <c r="AJ452" s="209"/>
      <c r="AK452" s="209"/>
      <c r="AL452" s="462"/>
      <c r="AM452" s="462"/>
      <c r="AN452" s="462"/>
      <c r="AO452" s="209"/>
      <c r="AP452" s="209"/>
      <c r="AQ452" s="209"/>
      <c r="AR452" s="209"/>
      <c r="AS452" s="209"/>
      <c r="AT452" s="209"/>
      <c r="AU452" s="209"/>
      <c r="AV452" s="209"/>
      <c r="AW452" s="209"/>
      <c r="AX452" s="209"/>
      <c r="AY452" s="209"/>
      <c r="AZ452" s="209"/>
      <c r="BA452" s="209"/>
      <c r="BB452" s="209"/>
      <c r="BC452" s="209"/>
      <c r="BD452" s="209"/>
      <c r="BE452" s="209"/>
      <c r="BF452" s="209"/>
      <c r="BG452" s="209"/>
      <c r="BH452" s="209"/>
      <c r="BI452" s="209"/>
      <c r="BJ452" s="209"/>
      <c r="BK452" s="209"/>
      <c r="BL452" s="209"/>
    </row>
    <row r="453" spans="1:64" ht="13.5" customHeight="1">
      <c r="A453" s="462"/>
      <c r="B453" s="462"/>
      <c r="C453" s="462"/>
      <c r="D453" s="462"/>
      <c r="E453" s="462"/>
      <c r="F453" s="462"/>
      <c r="G453" s="209"/>
      <c r="H453" s="462"/>
      <c r="I453" s="209"/>
      <c r="J453" s="209"/>
      <c r="K453" s="209"/>
      <c r="L453" s="209"/>
      <c r="M453" s="209"/>
      <c r="N453" s="209"/>
      <c r="O453" s="209"/>
      <c r="P453" s="462"/>
      <c r="Q453" s="209"/>
      <c r="R453" s="209"/>
      <c r="S453" s="209"/>
      <c r="T453" s="209"/>
      <c r="U453" s="209"/>
      <c r="V453" s="209"/>
      <c r="W453" s="209"/>
      <c r="X453" s="209"/>
      <c r="Y453" s="209"/>
      <c r="Z453" s="209"/>
      <c r="AA453" s="209"/>
      <c r="AB453" s="209"/>
      <c r="AC453" s="209"/>
      <c r="AD453" s="209"/>
      <c r="AE453" s="209"/>
      <c r="AF453" s="209"/>
      <c r="AG453" s="209"/>
      <c r="AH453" s="209"/>
      <c r="AI453" s="209"/>
      <c r="AJ453" s="209"/>
      <c r="AK453" s="209"/>
      <c r="AL453" s="462"/>
      <c r="AM453" s="462"/>
      <c r="AN453" s="462"/>
      <c r="AO453" s="209"/>
      <c r="AP453" s="209"/>
      <c r="AQ453" s="209"/>
      <c r="AR453" s="209"/>
      <c r="AS453" s="209"/>
      <c r="AT453" s="209"/>
      <c r="AU453" s="209"/>
      <c r="AV453" s="209"/>
      <c r="AW453" s="209"/>
      <c r="AX453" s="209"/>
      <c r="AY453" s="209"/>
      <c r="AZ453" s="209"/>
      <c r="BA453" s="209"/>
      <c r="BB453" s="209"/>
      <c r="BC453" s="209"/>
      <c r="BD453" s="209"/>
      <c r="BE453" s="209"/>
      <c r="BF453" s="209"/>
      <c r="BG453" s="209"/>
      <c r="BH453" s="209"/>
      <c r="BI453" s="209"/>
      <c r="BJ453" s="209"/>
      <c r="BK453" s="209"/>
      <c r="BL453" s="209"/>
    </row>
    <row r="454" spans="1:64" ht="13.5" customHeight="1">
      <c r="A454" s="462"/>
      <c r="B454" s="462"/>
      <c r="C454" s="462"/>
      <c r="D454" s="462"/>
      <c r="E454" s="462"/>
      <c r="F454" s="462"/>
      <c r="G454" s="209"/>
      <c r="H454" s="462"/>
      <c r="I454" s="209"/>
      <c r="J454" s="209"/>
      <c r="K454" s="209"/>
      <c r="L454" s="209"/>
      <c r="M454" s="209"/>
      <c r="N454" s="209"/>
      <c r="O454" s="209"/>
      <c r="P454" s="462"/>
      <c r="Q454" s="209"/>
      <c r="R454" s="209"/>
      <c r="S454" s="209"/>
      <c r="T454" s="209"/>
      <c r="U454" s="209"/>
      <c r="V454" s="209"/>
      <c r="W454" s="209"/>
      <c r="X454" s="209"/>
      <c r="Y454" s="209"/>
      <c r="Z454" s="209"/>
      <c r="AA454" s="209"/>
      <c r="AB454" s="209"/>
      <c r="AC454" s="209"/>
      <c r="AD454" s="209"/>
      <c r="AE454" s="209"/>
      <c r="AF454" s="209"/>
      <c r="AG454" s="209"/>
      <c r="AH454" s="209"/>
      <c r="AI454" s="209"/>
      <c r="AJ454" s="209"/>
      <c r="AK454" s="209"/>
      <c r="AL454" s="462"/>
      <c r="AM454" s="462"/>
      <c r="AN454" s="462"/>
      <c r="AO454" s="209"/>
      <c r="AP454" s="209"/>
      <c r="AQ454" s="209"/>
      <c r="AR454" s="209"/>
      <c r="AS454" s="209"/>
      <c r="AT454" s="209"/>
      <c r="AU454" s="209"/>
      <c r="AV454" s="209"/>
      <c r="AW454" s="209"/>
      <c r="AX454" s="209"/>
      <c r="AY454" s="209"/>
      <c r="AZ454" s="209"/>
      <c r="BA454" s="209"/>
      <c r="BB454" s="209"/>
      <c r="BC454" s="209"/>
      <c r="BD454" s="209"/>
      <c r="BE454" s="209"/>
      <c r="BF454" s="209"/>
      <c r="BG454" s="209"/>
      <c r="BH454" s="209"/>
      <c r="BI454" s="209"/>
      <c r="BJ454" s="209"/>
      <c r="BK454" s="209"/>
      <c r="BL454" s="209"/>
    </row>
    <row r="455" spans="1:64" ht="13.5" customHeight="1">
      <c r="A455" s="462"/>
      <c r="B455" s="462"/>
      <c r="C455" s="462"/>
      <c r="D455" s="462"/>
      <c r="E455" s="462"/>
      <c r="F455" s="462"/>
      <c r="G455" s="209"/>
      <c r="H455" s="462"/>
      <c r="I455" s="209"/>
      <c r="J455" s="209"/>
      <c r="K455" s="209"/>
      <c r="L455" s="209"/>
      <c r="M455" s="209"/>
      <c r="N455" s="209"/>
      <c r="O455" s="209"/>
      <c r="P455" s="462"/>
      <c r="Q455" s="209"/>
      <c r="R455" s="209"/>
      <c r="S455" s="209"/>
      <c r="T455" s="209"/>
      <c r="U455" s="209"/>
      <c r="V455" s="209"/>
      <c r="W455" s="209"/>
      <c r="X455" s="209"/>
      <c r="Y455" s="209"/>
      <c r="Z455" s="209"/>
      <c r="AA455" s="209"/>
      <c r="AB455" s="209"/>
      <c r="AC455" s="209"/>
      <c r="AD455" s="209"/>
      <c r="AE455" s="209"/>
      <c r="AF455" s="209"/>
      <c r="AG455" s="209"/>
      <c r="AH455" s="209"/>
      <c r="AI455" s="209"/>
      <c r="AJ455" s="209"/>
      <c r="AK455" s="209"/>
      <c r="AL455" s="462"/>
      <c r="AM455" s="462"/>
      <c r="AN455" s="462"/>
      <c r="AO455" s="209"/>
      <c r="AP455" s="209"/>
      <c r="AQ455" s="209"/>
      <c r="AR455" s="209"/>
      <c r="AS455" s="209"/>
      <c r="AT455" s="209"/>
      <c r="AU455" s="209"/>
      <c r="AV455" s="209"/>
      <c r="AW455" s="209"/>
      <c r="AX455" s="209"/>
      <c r="AY455" s="209"/>
      <c r="AZ455" s="209"/>
      <c r="BA455" s="209"/>
      <c r="BB455" s="209"/>
      <c r="BC455" s="209"/>
      <c r="BD455" s="209"/>
      <c r="BE455" s="209"/>
      <c r="BF455" s="209"/>
      <c r="BG455" s="209"/>
      <c r="BH455" s="209"/>
      <c r="BI455" s="209"/>
      <c r="BJ455" s="209"/>
      <c r="BK455" s="209"/>
      <c r="BL455" s="209"/>
    </row>
    <row r="456" spans="1:64" ht="13.5" customHeight="1">
      <c r="A456" s="462"/>
      <c r="B456" s="462"/>
      <c r="C456" s="462"/>
      <c r="D456" s="462"/>
      <c r="E456" s="462"/>
      <c r="F456" s="462"/>
      <c r="G456" s="209"/>
      <c r="H456" s="462"/>
      <c r="I456" s="209"/>
      <c r="J456" s="209"/>
      <c r="K456" s="209"/>
      <c r="L456" s="209"/>
      <c r="M456" s="209"/>
      <c r="N456" s="209"/>
      <c r="O456" s="209"/>
      <c r="P456" s="462"/>
      <c r="Q456" s="209"/>
      <c r="R456" s="209"/>
      <c r="S456" s="209"/>
      <c r="T456" s="209"/>
      <c r="U456" s="209"/>
      <c r="V456" s="209"/>
      <c r="W456" s="209"/>
      <c r="X456" s="209"/>
      <c r="Y456" s="209"/>
      <c r="Z456" s="209"/>
      <c r="AA456" s="209"/>
      <c r="AB456" s="209"/>
      <c r="AC456" s="209"/>
      <c r="AD456" s="209"/>
      <c r="AE456" s="209"/>
      <c r="AF456" s="209"/>
      <c r="AG456" s="209"/>
      <c r="AH456" s="209"/>
      <c r="AI456" s="209"/>
      <c r="AJ456" s="209"/>
      <c r="AK456" s="209"/>
      <c r="AL456" s="462"/>
      <c r="AM456" s="462"/>
      <c r="AN456" s="462"/>
      <c r="AO456" s="209"/>
      <c r="AP456" s="209"/>
      <c r="AQ456" s="209"/>
      <c r="AR456" s="209"/>
      <c r="AS456" s="209"/>
      <c r="AT456" s="209"/>
      <c r="AU456" s="209"/>
      <c r="AV456" s="209"/>
      <c r="AW456" s="209"/>
      <c r="AX456" s="209"/>
      <c r="AY456" s="209"/>
      <c r="AZ456" s="209"/>
      <c r="BA456" s="209"/>
      <c r="BB456" s="209"/>
      <c r="BC456" s="209"/>
      <c r="BD456" s="209"/>
      <c r="BE456" s="209"/>
      <c r="BF456" s="209"/>
      <c r="BG456" s="209"/>
      <c r="BH456" s="209"/>
      <c r="BI456" s="209"/>
      <c r="BJ456" s="209"/>
      <c r="BK456" s="209"/>
      <c r="BL456" s="209"/>
    </row>
    <row r="457" spans="1:64" ht="13.5" customHeight="1">
      <c r="A457" s="462"/>
      <c r="B457" s="462"/>
      <c r="C457" s="462"/>
      <c r="D457" s="462"/>
      <c r="E457" s="462"/>
      <c r="F457" s="462"/>
      <c r="G457" s="209"/>
      <c r="H457" s="462"/>
      <c r="I457" s="209"/>
      <c r="J457" s="209"/>
      <c r="K457" s="209"/>
      <c r="L457" s="209"/>
      <c r="M457" s="209"/>
      <c r="N457" s="209"/>
      <c r="O457" s="209"/>
      <c r="P457" s="462"/>
      <c r="Q457" s="209"/>
      <c r="R457" s="209"/>
      <c r="S457" s="209"/>
      <c r="T457" s="209"/>
      <c r="U457" s="209"/>
      <c r="V457" s="209"/>
      <c r="W457" s="209"/>
      <c r="X457" s="209"/>
      <c r="Y457" s="209"/>
      <c r="Z457" s="209"/>
      <c r="AA457" s="209"/>
      <c r="AB457" s="209"/>
      <c r="AC457" s="209"/>
      <c r="AD457" s="209"/>
      <c r="AE457" s="209"/>
      <c r="AF457" s="209"/>
      <c r="AG457" s="209"/>
      <c r="AH457" s="209"/>
      <c r="AI457" s="209"/>
      <c r="AJ457" s="209"/>
      <c r="AK457" s="209"/>
      <c r="AL457" s="462"/>
      <c r="AM457" s="462"/>
      <c r="AN457" s="462"/>
      <c r="AO457" s="209"/>
      <c r="AP457" s="209"/>
      <c r="AQ457" s="209"/>
      <c r="AR457" s="209"/>
      <c r="AS457" s="209"/>
      <c r="AT457" s="209"/>
      <c r="AU457" s="209"/>
      <c r="AV457" s="209"/>
      <c r="AW457" s="209"/>
      <c r="AX457" s="209"/>
      <c r="AY457" s="209"/>
      <c r="AZ457" s="209"/>
      <c r="BA457" s="209"/>
      <c r="BB457" s="209"/>
      <c r="BC457" s="209"/>
      <c r="BD457" s="209"/>
      <c r="BE457" s="209"/>
      <c r="BF457" s="209"/>
      <c r="BG457" s="209"/>
      <c r="BH457" s="209"/>
      <c r="BI457" s="209"/>
      <c r="BJ457" s="209"/>
      <c r="BK457" s="209"/>
      <c r="BL457" s="209"/>
    </row>
    <row r="458" spans="1:64" ht="13.5" customHeight="1">
      <c r="A458" s="462"/>
      <c r="B458" s="462"/>
      <c r="C458" s="462"/>
      <c r="D458" s="462"/>
      <c r="E458" s="462"/>
      <c r="F458" s="462"/>
      <c r="G458" s="209"/>
      <c r="H458" s="462"/>
      <c r="I458" s="209"/>
      <c r="J458" s="209"/>
      <c r="K458" s="209"/>
      <c r="L458" s="209"/>
      <c r="M458" s="209"/>
      <c r="N458" s="209"/>
      <c r="O458" s="209"/>
      <c r="P458" s="462"/>
      <c r="Q458" s="209"/>
      <c r="R458" s="209"/>
      <c r="S458" s="209"/>
      <c r="T458" s="209"/>
      <c r="U458" s="209"/>
      <c r="V458" s="209"/>
      <c r="W458" s="209"/>
      <c r="X458" s="209"/>
      <c r="Y458" s="209"/>
      <c r="Z458" s="209"/>
      <c r="AA458" s="209"/>
      <c r="AB458" s="209"/>
      <c r="AC458" s="209"/>
      <c r="AD458" s="209"/>
      <c r="AE458" s="209"/>
      <c r="AF458" s="209"/>
      <c r="AG458" s="209"/>
      <c r="AH458" s="209"/>
      <c r="AI458" s="209"/>
      <c r="AJ458" s="209"/>
      <c r="AK458" s="209"/>
      <c r="AL458" s="462"/>
      <c r="AM458" s="462"/>
      <c r="AN458" s="462"/>
      <c r="AO458" s="209"/>
      <c r="AP458" s="209"/>
      <c r="AQ458" s="209"/>
      <c r="AR458" s="209"/>
      <c r="AS458" s="209"/>
      <c r="AT458" s="209"/>
      <c r="AU458" s="209"/>
      <c r="AV458" s="209"/>
      <c r="AW458" s="209"/>
      <c r="AX458" s="209"/>
      <c r="AY458" s="209"/>
      <c r="AZ458" s="209"/>
      <c r="BA458" s="209"/>
      <c r="BB458" s="209"/>
      <c r="BC458" s="209"/>
      <c r="BD458" s="209"/>
      <c r="BE458" s="209"/>
      <c r="BF458" s="209"/>
      <c r="BG458" s="209"/>
      <c r="BH458" s="209"/>
      <c r="BI458" s="209"/>
      <c r="BJ458" s="209"/>
      <c r="BK458" s="209"/>
      <c r="BL458" s="209"/>
    </row>
    <row r="459" spans="1:64" ht="13.5" customHeight="1">
      <c r="A459" s="462"/>
      <c r="B459" s="462"/>
      <c r="C459" s="462"/>
      <c r="D459" s="462"/>
      <c r="E459" s="462"/>
      <c r="F459" s="462"/>
      <c r="G459" s="209"/>
      <c r="H459" s="462"/>
      <c r="I459" s="209"/>
      <c r="J459" s="209"/>
      <c r="K459" s="209"/>
      <c r="L459" s="209"/>
      <c r="M459" s="209"/>
      <c r="N459" s="209"/>
      <c r="O459" s="209"/>
      <c r="P459" s="462"/>
      <c r="Q459" s="209"/>
      <c r="R459" s="209"/>
      <c r="S459" s="209"/>
      <c r="T459" s="209"/>
      <c r="U459" s="209"/>
      <c r="V459" s="209"/>
      <c r="W459" s="209"/>
      <c r="X459" s="209"/>
      <c r="Y459" s="209"/>
      <c r="Z459" s="209"/>
      <c r="AA459" s="209"/>
      <c r="AB459" s="209"/>
      <c r="AC459" s="209"/>
      <c r="AD459" s="209"/>
      <c r="AE459" s="209"/>
      <c r="AF459" s="209"/>
      <c r="AG459" s="209"/>
      <c r="AH459" s="209"/>
      <c r="AI459" s="209"/>
      <c r="AJ459" s="209"/>
      <c r="AK459" s="209"/>
      <c r="AL459" s="462"/>
      <c r="AM459" s="462"/>
      <c r="AN459" s="462"/>
      <c r="AO459" s="209"/>
      <c r="AP459" s="209"/>
      <c r="AQ459" s="209"/>
      <c r="AR459" s="209"/>
      <c r="AS459" s="209"/>
      <c r="AT459" s="209"/>
      <c r="AU459" s="209"/>
      <c r="AV459" s="209"/>
      <c r="AW459" s="209"/>
      <c r="AX459" s="209"/>
      <c r="AY459" s="209"/>
      <c r="AZ459" s="209"/>
      <c r="BA459" s="209"/>
      <c r="BB459" s="209"/>
      <c r="BC459" s="209"/>
      <c r="BD459" s="209"/>
      <c r="BE459" s="209"/>
      <c r="BF459" s="209"/>
      <c r="BG459" s="209"/>
      <c r="BH459" s="209"/>
      <c r="BI459" s="209"/>
      <c r="BJ459" s="209"/>
      <c r="BK459" s="209"/>
      <c r="BL459" s="209"/>
    </row>
    <row r="460" spans="1:64" ht="13.5" customHeight="1">
      <c r="A460" s="462"/>
      <c r="B460" s="462"/>
      <c r="C460" s="462"/>
      <c r="D460" s="462"/>
      <c r="E460" s="462"/>
      <c r="F460" s="462"/>
      <c r="G460" s="209"/>
      <c r="H460" s="462"/>
      <c r="I460" s="209"/>
      <c r="J460" s="209"/>
      <c r="K460" s="209"/>
      <c r="L460" s="209"/>
      <c r="M460" s="209"/>
      <c r="N460" s="209"/>
      <c r="O460" s="209"/>
      <c r="P460" s="462"/>
      <c r="Q460" s="209"/>
      <c r="R460" s="209"/>
      <c r="S460" s="209"/>
      <c r="T460" s="209"/>
      <c r="U460" s="209"/>
      <c r="V460" s="209"/>
      <c r="W460" s="209"/>
      <c r="X460" s="209"/>
      <c r="Y460" s="209"/>
      <c r="Z460" s="209"/>
      <c r="AA460" s="209"/>
      <c r="AB460" s="209"/>
      <c r="AC460" s="209"/>
      <c r="AD460" s="209"/>
      <c r="AE460" s="209"/>
      <c r="AF460" s="209"/>
      <c r="AG460" s="209"/>
      <c r="AH460" s="209"/>
      <c r="AI460" s="209"/>
      <c r="AJ460" s="209"/>
      <c r="AK460" s="209"/>
      <c r="AL460" s="462"/>
      <c r="AM460" s="462"/>
      <c r="AN460" s="462"/>
      <c r="AO460" s="209"/>
      <c r="AP460" s="209"/>
      <c r="AQ460" s="209"/>
      <c r="AR460" s="209"/>
      <c r="AS460" s="209"/>
      <c r="AT460" s="209"/>
      <c r="AU460" s="209"/>
      <c r="AV460" s="209"/>
      <c r="AW460" s="209"/>
      <c r="AX460" s="209"/>
      <c r="AY460" s="209"/>
      <c r="AZ460" s="209"/>
      <c r="BA460" s="209"/>
      <c r="BB460" s="209"/>
      <c r="BC460" s="209"/>
      <c r="BD460" s="209"/>
      <c r="BE460" s="209"/>
      <c r="BF460" s="209"/>
      <c r="BG460" s="209"/>
      <c r="BH460" s="209"/>
      <c r="BI460" s="209"/>
      <c r="BJ460" s="209"/>
      <c r="BK460" s="209"/>
      <c r="BL460" s="209"/>
    </row>
    <row r="461" spans="1:64" ht="13.5" customHeight="1">
      <c r="A461" s="462"/>
      <c r="B461" s="462"/>
      <c r="C461" s="462"/>
      <c r="D461" s="462"/>
      <c r="E461" s="462"/>
      <c r="F461" s="462"/>
      <c r="G461" s="209"/>
      <c r="H461" s="462"/>
      <c r="I461" s="209"/>
      <c r="J461" s="209"/>
      <c r="K461" s="209"/>
      <c r="L461" s="209"/>
      <c r="M461" s="209"/>
      <c r="N461" s="209"/>
      <c r="O461" s="209"/>
      <c r="P461" s="462"/>
      <c r="Q461" s="209"/>
      <c r="R461" s="209"/>
      <c r="S461" s="209"/>
      <c r="T461" s="209"/>
      <c r="U461" s="209"/>
      <c r="V461" s="209"/>
      <c r="W461" s="209"/>
      <c r="X461" s="209"/>
      <c r="Y461" s="209"/>
      <c r="Z461" s="209"/>
      <c r="AA461" s="209"/>
      <c r="AB461" s="209"/>
      <c r="AC461" s="209"/>
      <c r="AD461" s="209"/>
      <c r="AE461" s="209"/>
      <c r="AF461" s="209"/>
      <c r="AG461" s="209"/>
      <c r="AH461" s="209"/>
      <c r="AI461" s="209"/>
      <c r="AJ461" s="209"/>
      <c r="AK461" s="209"/>
      <c r="AL461" s="462"/>
      <c r="AM461" s="462"/>
      <c r="AN461" s="462"/>
      <c r="AO461" s="209"/>
      <c r="AP461" s="209"/>
      <c r="AQ461" s="209"/>
      <c r="AR461" s="209"/>
      <c r="AS461" s="209"/>
      <c r="AT461" s="209"/>
      <c r="AU461" s="209"/>
      <c r="AV461" s="209"/>
      <c r="AW461" s="209"/>
      <c r="AX461" s="209"/>
      <c r="AY461" s="209"/>
      <c r="AZ461" s="209"/>
      <c r="BA461" s="209"/>
      <c r="BB461" s="209"/>
      <c r="BC461" s="209"/>
      <c r="BD461" s="209"/>
      <c r="BE461" s="209"/>
      <c r="BF461" s="209"/>
      <c r="BG461" s="209"/>
      <c r="BH461" s="209"/>
      <c r="BI461" s="209"/>
      <c r="BJ461" s="209"/>
      <c r="BK461" s="209"/>
      <c r="BL461" s="209"/>
    </row>
    <row r="462" spans="1:64" ht="13.5" customHeight="1">
      <c r="A462" s="462"/>
      <c r="B462" s="462"/>
      <c r="C462" s="462"/>
      <c r="D462" s="462"/>
      <c r="E462" s="462"/>
      <c r="F462" s="462"/>
      <c r="G462" s="209"/>
      <c r="H462" s="462"/>
      <c r="I462" s="209"/>
      <c r="J462" s="209"/>
      <c r="K462" s="209"/>
      <c r="L462" s="209"/>
      <c r="M462" s="209"/>
      <c r="N462" s="209"/>
      <c r="O462" s="209"/>
      <c r="P462" s="462"/>
      <c r="Q462" s="209"/>
      <c r="R462" s="209"/>
      <c r="S462" s="209"/>
      <c r="T462" s="209"/>
      <c r="U462" s="209"/>
      <c r="V462" s="209"/>
      <c r="W462" s="209"/>
      <c r="X462" s="209"/>
      <c r="Y462" s="209"/>
      <c r="Z462" s="209"/>
      <c r="AA462" s="209"/>
      <c r="AB462" s="209"/>
      <c r="AC462" s="209"/>
      <c r="AD462" s="209"/>
      <c r="AE462" s="209"/>
      <c r="AF462" s="209"/>
      <c r="AG462" s="209"/>
      <c r="AH462" s="209"/>
      <c r="AI462" s="209"/>
      <c r="AJ462" s="209"/>
      <c r="AK462" s="209"/>
      <c r="AL462" s="462"/>
      <c r="AM462" s="462"/>
      <c r="AN462" s="462"/>
      <c r="AO462" s="209"/>
      <c r="AP462" s="209"/>
      <c r="AQ462" s="209"/>
      <c r="AR462" s="209"/>
      <c r="AS462" s="209"/>
      <c r="AT462" s="209"/>
      <c r="AU462" s="209"/>
      <c r="AV462" s="209"/>
      <c r="AW462" s="209"/>
      <c r="AX462" s="209"/>
      <c r="AY462" s="209"/>
      <c r="AZ462" s="209"/>
      <c r="BA462" s="209"/>
      <c r="BB462" s="209"/>
      <c r="BC462" s="209"/>
      <c r="BD462" s="209"/>
      <c r="BE462" s="209"/>
      <c r="BF462" s="209"/>
      <c r="BG462" s="209"/>
      <c r="BH462" s="209"/>
      <c r="BI462" s="209"/>
      <c r="BJ462" s="209"/>
      <c r="BK462" s="209"/>
      <c r="BL462" s="209"/>
    </row>
    <row r="463" spans="1:64" ht="13.5" customHeight="1">
      <c r="A463" s="462"/>
      <c r="B463" s="462"/>
      <c r="C463" s="462"/>
      <c r="D463" s="462"/>
      <c r="E463" s="462"/>
      <c r="F463" s="462"/>
      <c r="G463" s="209"/>
      <c r="H463" s="462"/>
      <c r="I463" s="209"/>
      <c r="J463" s="209"/>
      <c r="K463" s="209"/>
      <c r="L463" s="209"/>
      <c r="M463" s="209"/>
      <c r="N463" s="209"/>
      <c r="O463" s="209"/>
      <c r="P463" s="462"/>
      <c r="Q463" s="209"/>
      <c r="R463" s="209"/>
      <c r="S463" s="209"/>
      <c r="T463" s="209"/>
      <c r="U463" s="209"/>
      <c r="V463" s="209"/>
      <c r="W463" s="209"/>
      <c r="X463" s="209"/>
      <c r="Y463" s="209"/>
      <c r="Z463" s="209"/>
      <c r="AA463" s="209"/>
      <c r="AB463" s="209"/>
      <c r="AC463" s="209"/>
      <c r="AD463" s="209"/>
      <c r="AE463" s="209"/>
      <c r="AF463" s="209"/>
      <c r="AG463" s="209"/>
      <c r="AH463" s="209"/>
      <c r="AI463" s="209"/>
      <c r="AJ463" s="209"/>
      <c r="AK463" s="209"/>
      <c r="AL463" s="462"/>
      <c r="AM463" s="462"/>
      <c r="AN463" s="462"/>
      <c r="AO463" s="209"/>
      <c r="AP463" s="209"/>
      <c r="AQ463" s="209"/>
      <c r="AR463" s="209"/>
      <c r="AS463" s="209"/>
      <c r="AT463" s="209"/>
      <c r="AU463" s="209"/>
      <c r="AV463" s="209"/>
      <c r="AW463" s="209"/>
      <c r="AX463" s="209"/>
      <c r="AY463" s="209"/>
      <c r="AZ463" s="209"/>
      <c r="BA463" s="209"/>
      <c r="BB463" s="209"/>
      <c r="BC463" s="209"/>
      <c r="BD463" s="209"/>
      <c r="BE463" s="209"/>
      <c r="BF463" s="209"/>
      <c r="BG463" s="209"/>
      <c r="BH463" s="209"/>
      <c r="BI463" s="209"/>
      <c r="BJ463" s="209"/>
      <c r="BK463" s="209"/>
      <c r="BL463" s="209"/>
    </row>
    <row r="464" spans="1:64" ht="13.5" customHeight="1">
      <c r="A464" s="462"/>
      <c r="B464" s="462"/>
      <c r="C464" s="462"/>
      <c r="D464" s="462"/>
      <c r="E464" s="462"/>
      <c r="F464" s="462"/>
      <c r="G464" s="209"/>
      <c r="H464" s="462"/>
      <c r="I464" s="209"/>
      <c r="J464" s="209"/>
      <c r="K464" s="209"/>
      <c r="L464" s="209"/>
      <c r="M464" s="209"/>
      <c r="N464" s="209"/>
      <c r="O464" s="209"/>
      <c r="P464" s="462"/>
      <c r="Q464" s="209"/>
      <c r="R464" s="209"/>
      <c r="S464" s="209"/>
      <c r="T464" s="209"/>
      <c r="U464" s="209"/>
      <c r="V464" s="209"/>
      <c r="W464" s="209"/>
      <c r="X464" s="209"/>
      <c r="Y464" s="209"/>
      <c r="Z464" s="209"/>
      <c r="AA464" s="209"/>
      <c r="AB464" s="209"/>
      <c r="AC464" s="209"/>
      <c r="AD464" s="209"/>
      <c r="AE464" s="209"/>
      <c r="AF464" s="209"/>
      <c r="AG464" s="209"/>
      <c r="AH464" s="209"/>
      <c r="AI464" s="209"/>
      <c r="AJ464" s="209"/>
      <c r="AK464" s="209"/>
      <c r="AL464" s="462"/>
      <c r="AM464" s="462"/>
      <c r="AN464" s="462"/>
      <c r="AO464" s="209"/>
      <c r="AP464" s="209"/>
      <c r="AQ464" s="209"/>
      <c r="AR464" s="209"/>
      <c r="AS464" s="209"/>
      <c r="AT464" s="209"/>
      <c r="AU464" s="209"/>
      <c r="AV464" s="209"/>
      <c r="AW464" s="209"/>
      <c r="AX464" s="209"/>
      <c r="AY464" s="209"/>
      <c r="AZ464" s="209"/>
      <c r="BA464" s="209"/>
      <c r="BB464" s="209"/>
      <c r="BC464" s="209"/>
      <c r="BD464" s="209"/>
      <c r="BE464" s="209"/>
      <c r="BF464" s="209"/>
      <c r="BG464" s="209"/>
      <c r="BH464" s="209"/>
      <c r="BI464" s="209"/>
      <c r="BJ464" s="209"/>
      <c r="BK464" s="209"/>
      <c r="BL464" s="209"/>
    </row>
    <row r="465" spans="1:64" ht="13.5" customHeight="1">
      <c r="A465" s="462"/>
      <c r="B465" s="462"/>
      <c r="C465" s="462"/>
      <c r="D465" s="462"/>
      <c r="E465" s="462"/>
      <c r="F465" s="462"/>
      <c r="G465" s="209"/>
      <c r="H465" s="462"/>
      <c r="I465" s="209"/>
      <c r="J465" s="209"/>
      <c r="K465" s="209"/>
      <c r="L465" s="209"/>
      <c r="M465" s="209"/>
      <c r="N465" s="209"/>
      <c r="O465" s="209"/>
      <c r="P465" s="462"/>
      <c r="Q465" s="209"/>
      <c r="R465" s="209"/>
      <c r="S465" s="209"/>
      <c r="T465" s="209"/>
      <c r="U465" s="209"/>
      <c r="V465" s="209"/>
      <c r="W465" s="209"/>
      <c r="X465" s="209"/>
      <c r="Y465" s="209"/>
      <c r="Z465" s="209"/>
      <c r="AA465" s="209"/>
      <c r="AB465" s="209"/>
      <c r="AC465" s="209"/>
      <c r="AD465" s="209"/>
      <c r="AE465" s="209"/>
      <c r="AF465" s="209"/>
      <c r="AG465" s="209"/>
      <c r="AH465" s="209"/>
      <c r="AI465" s="209"/>
      <c r="AJ465" s="209"/>
      <c r="AK465" s="209"/>
      <c r="AL465" s="462"/>
      <c r="AM465" s="462"/>
      <c r="AN465" s="462"/>
      <c r="AO465" s="209"/>
      <c r="AP465" s="209"/>
      <c r="AQ465" s="209"/>
      <c r="AR465" s="209"/>
      <c r="AS465" s="209"/>
      <c r="AT465" s="209"/>
      <c r="AU465" s="209"/>
      <c r="AV465" s="209"/>
      <c r="AW465" s="209"/>
      <c r="AX465" s="209"/>
      <c r="AY465" s="209"/>
      <c r="AZ465" s="209"/>
      <c r="BA465" s="209"/>
      <c r="BB465" s="209"/>
      <c r="BC465" s="209"/>
      <c r="BD465" s="209"/>
      <c r="BE465" s="209"/>
      <c r="BF465" s="209"/>
      <c r="BG465" s="209"/>
      <c r="BH465" s="209"/>
      <c r="BI465" s="209"/>
      <c r="BJ465" s="209"/>
      <c r="BK465" s="209"/>
      <c r="BL465" s="209"/>
    </row>
    <row r="466" spans="1:64" ht="13.5" customHeight="1">
      <c r="A466" s="462"/>
      <c r="B466" s="462"/>
      <c r="C466" s="462"/>
      <c r="D466" s="462"/>
      <c r="E466" s="462"/>
      <c r="F466" s="462"/>
      <c r="G466" s="209"/>
      <c r="H466" s="462"/>
      <c r="I466" s="209"/>
      <c r="J466" s="209"/>
      <c r="K466" s="209"/>
      <c r="L466" s="209"/>
      <c r="M466" s="209"/>
      <c r="N466" s="209"/>
      <c r="O466" s="209"/>
      <c r="P466" s="462"/>
      <c r="Q466" s="209"/>
      <c r="R466" s="209"/>
      <c r="S466" s="209"/>
      <c r="T466" s="209"/>
      <c r="U466" s="209"/>
      <c r="V466" s="209"/>
      <c r="W466" s="209"/>
      <c r="X466" s="209"/>
      <c r="Y466" s="209"/>
      <c r="Z466" s="209"/>
      <c r="AA466" s="209"/>
      <c r="AB466" s="209"/>
      <c r="AC466" s="209"/>
      <c r="AD466" s="209"/>
      <c r="AE466" s="209"/>
      <c r="AF466" s="209"/>
      <c r="AG466" s="209"/>
      <c r="AH466" s="209"/>
      <c r="AI466" s="209"/>
      <c r="AJ466" s="209"/>
      <c r="AK466" s="209"/>
      <c r="AL466" s="462"/>
      <c r="AM466" s="462"/>
      <c r="AN466" s="462"/>
      <c r="AO466" s="209"/>
      <c r="AP466" s="209"/>
      <c r="AQ466" s="209"/>
      <c r="AR466" s="209"/>
      <c r="AS466" s="209"/>
      <c r="AT466" s="209"/>
      <c r="AU466" s="209"/>
      <c r="AV466" s="209"/>
      <c r="AW466" s="209"/>
      <c r="AX466" s="209"/>
      <c r="AY466" s="209"/>
      <c r="AZ466" s="209"/>
      <c r="BA466" s="209"/>
      <c r="BB466" s="209"/>
      <c r="BC466" s="209"/>
      <c r="BD466" s="209"/>
      <c r="BE466" s="209"/>
      <c r="BF466" s="209"/>
      <c r="BG466" s="209"/>
      <c r="BH466" s="209"/>
      <c r="BI466" s="209"/>
      <c r="BJ466" s="209"/>
      <c r="BK466" s="209"/>
      <c r="BL466" s="209"/>
    </row>
    <row r="467" spans="1:64" ht="13.5" customHeight="1">
      <c r="A467" s="462"/>
      <c r="B467" s="462"/>
      <c r="C467" s="462"/>
      <c r="D467" s="462"/>
      <c r="E467" s="462"/>
      <c r="F467" s="462"/>
      <c r="G467" s="209"/>
      <c r="H467" s="462"/>
      <c r="I467" s="209"/>
      <c r="J467" s="209"/>
      <c r="K467" s="209"/>
      <c r="L467" s="209"/>
      <c r="M467" s="209"/>
      <c r="N467" s="209"/>
      <c r="O467" s="209"/>
      <c r="P467" s="462"/>
      <c r="Q467" s="209"/>
      <c r="R467" s="209"/>
      <c r="S467" s="209"/>
      <c r="T467" s="209"/>
      <c r="U467" s="209"/>
      <c r="V467" s="209"/>
      <c r="W467" s="209"/>
      <c r="X467" s="209"/>
      <c r="Y467" s="209"/>
      <c r="Z467" s="209"/>
      <c r="AA467" s="209"/>
      <c r="AB467" s="209"/>
      <c r="AC467" s="209"/>
      <c r="AD467" s="209"/>
      <c r="AE467" s="209"/>
      <c r="AF467" s="209"/>
      <c r="AG467" s="209"/>
      <c r="AH467" s="209"/>
      <c r="AI467" s="209"/>
      <c r="AJ467" s="209"/>
      <c r="AK467" s="209"/>
      <c r="AL467" s="462"/>
      <c r="AM467" s="462"/>
      <c r="AN467" s="462"/>
      <c r="AO467" s="209"/>
      <c r="AP467" s="209"/>
      <c r="AQ467" s="209"/>
      <c r="AR467" s="209"/>
      <c r="AS467" s="209"/>
      <c r="AT467" s="209"/>
      <c r="AU467" s="209"/>
      <c r="AV467" s="209"/>
      <c r="AW467" s="209"/>
      <c r="AX467" s="209"/>
      <c r="AY467" s="209"/>
      <c r="AZ467" s="209"/>
      <c r="BA467" s="209"/>
      <c r="BB467" s="209"/>
      <c r="BC467" s="209"/>
      <c r="BD467" s="209"/>
      <c r="BE467" s="209"/>
      <c r="BF467" s="209"/>
      <c r="BG467" s="209"/>
      <c r="BH467" s="209"/>
      <c r="BI467" s="209"/>
      <c r="BJ467" s="209"/>
      <c r="BK467" s="209"/>
      <c r="BL467" s="209"/>
    </row>
    <row r="468" spans="1:64" ht="13.5" customHeight="1">
      <c r="A468" s="462"/>
      <c r="B468" s="462"/>
      <c r="C468" s="462"/>
      <c r="D468" s="462"/>
      <c r="E468" s="462"/>
      <c r="F468" s="462"/>
      <c r="G468" s="209"/>
      <c r="H468" s="462"/>
      <c r="I468" s="209"/>
      <c r="J468" s="209"/>
      <c r="K468" s="209"/>
      <c r="L468" s="209"/>
      <c r="M468" s="209"/>
      <c r="N468" s="209"/>
      <c r="O468" s="209"/>
      <c r="P468" s="462"/>
      <c r="Q468" s="209"/>
      <c r="R468" s="209"/>
      <c r="S468" s="209"/>
      <c r="T468" s="209"/>
      <c r="U468" s="209"/>
      <c r="V468" s="209"/>
      <c r="W468" s="209"/>
      <c r="X468" s="209"/>
      <c r="Y468" s="209"/>
      <c r="Z468" s="209"/>
      <c r="AA468" s="209"/>
      <c r="AB468" s="209"/>
      <c r="AC468" s="209"/>
      <c r="AD468" s="209"/>
      <c r="AE468" s="209"/>
      <c r="AF468" s="209"/>
      <c r="AG468" s="209"/>
      <c r="AH468" s="209"/>
      <c r="AI468" s="209"/>
      <c r="AJ468" s="209"/>
      <c r="AK468" s="209"/>
      <c r="AL468" s="462"/>
      <c r="AM468" s="462"/>
      <c r="AN468" s="462"/>
      <c r="AO468" s="209"/>
      <c r="AP468" s="209"/>
      <c r="AQ468" s="209"/>
      <c r="AR468" s="209"/>
      <c r="AS468" s="209"/>
      <c r="AT468" s="209"/>
      <c r="AU468" s="209"/>
      <c r="AV468" s="209"/>
      <c r="AW468" s="209"/>
      <c r="AX468" s="209"/>
      <c r="AY468" s="209"/>
      <c r="AZ468" s="209"/>
      <c r="BA468" s="209"/>
      <c r="BB468" s="209"/>
      <c r="BC468" s="209"/>
      <c r="BD468" s="209"/>
      <c r="BE468" s="209"/>
      <c r="BF468" s="209"/>
      <c r="BG468" s="209"/>
      <c r="BH468" s="209"/>
      <c r="BI468" s="209"/>
      <c r="BJ468" s="209"/>
      <c r="BK468" s="209"/>
      <c r="BL468" s="209"/>
    </row>
    <row r="469" spans="1:64" ht="13.5" customHeight="1">
      <c r="A469" s="462"/>
      <c r="B469" s="462"/>
      <c r="C469" s="462"/>
      <c r="D469" s="462"/>
      <c r="E469" s="462"/>
      <c r="F469" s="462"/>
      <c r="G469" s="209"/>
      <c r="H469" s="462"/>
      <c r="I469" s="209"/>
      <c r="J469" s="209"/>
      <c r="K469" s="209"/>
      <c r="L469" s="209"/>
      <c r="M469" s="209"/>
      <c r="N469" s="209"/>
      <c r="O469" s="209"/>
      <c r="P469" s="462"/>
      <c r="Q469" s="209"/>
      <c r="R469" s="209"/>
      <c r="S469" s="209"/>
      <c r="T469" s="209"/>
      <c r="U469" s="209"/>
      <c r="V469" s="209"/>
      <c r="W469" s="209"/>
      <c r="X469" s="209"/>
      <c r="Y469" s="209"/>
      <c r="Z469" s="209"/>
      <c r="AA469" s="209"/>
      <c r="AB469" s="209"/>
      <c r="AC469" s="209"/>
      <c r="AD469" s="209"/>
      <c r="AE469" s="209"/>
      <c r="AF469" s="209"/>
      <c r="AG469" s="209"/>
      <c r="AH469" s="209"/>
      <c r="AI469" s="209"/>
      <c r="AJ469" s="209"/>
      <c r="AK469" s="209"/>
      <c r="AL469" s="462"/>
      <c r="AM469" s="462"/>
      <c r="AN469" s="462"/>
      <c r="AO469" s="209"/>
      <c r="AP469" s="209"/>
      <c r="AQ469" s="209"/>
      <c r="AR469" s="209"/>
      <c r="AS469" s="209"/>
      <c r="AT469" s="209"/>
      <c r="AU469" s="209"/>
      <c r="AV469" s="209"/>
      <c r="AW469" s="209"/>
      <c r="AX469" s="209"/>
      <c r="AY469" s="209"/>
      <c r="AZ469" s="209"/>
      <c r="BA469" s="209"/>
      <c r="BB469" s="209"/>
      <c r="BC469" s="209"/>
      <c r="BD469" s="209"/>
      <c r="BE469" s="209"/>
      <c r="BF469" s="209"/>
      <c r="BG469" s="209"/>
      <c r="BH469" s="209"/>
      <c r="BI469" s="209"/>
      <c r="BJ469" s="209"/>
      <c r="BK469" s="209"/>
      <c r="BL469" s="209"/>
    </row>
    <row r="470" spans="1:64" ht="13.5" customHeight="1">
      <c r="A470" s="462"/>
      <c r="B470" s="462"/>
      <c r="C470" s="462"/>
      <c r="D470" s="462"/>
      <c r="E470" s="462"/>
      <c r="F470" s="462"/>
      <c r="G470" s="209"/>
      <c r="H470" s="462"/>
      <c r="I470" s="209"/>
      <c r="J470" s="209"/>
      <c r="K470" s="209"/>
      <c r="L470" s="209"/>
      <c r="M470" s="209"/>
      <c r="N470" s="209"/>
      <c r="O470" s="209"/>
      <c r="P470" s="462"/>
      <c r="Q470" s="209"/>
      <c r="R470" s="209"/>
      <c r="S470" s="209"/>
      <c r="T470" s="209"/>
      <c r="U470" s="209"/>
      <c r="V470" s="209"/>
      <c r="W470" s="209"/>
      <c r="X470" s="209"/>
      <c r="Y470" s="209"/>
      <c r="Z470" s="209"/>
      <c r="AA470" s="209"/>
      <c r="AB470" s="209"/>
      <c r="AC470" s="209"/>
      <c r="AD470" s="209"/>
      <c r="AE470" s="209"/>
      <c r="AF470" s="209"/>
      <c r="AG470" s="209"/>
      <c r="AH470" s="209"/>
      <c r="AI470" s="209"/>
      <c r="AJ470" s="209"/>
      <c r="AK470" s="209"/>
      <c r="AL470" s="462"/>
      <c r="AM470" s="462"/>
      <c r="AN470" s="462"/>
      <c r="AO470" s="209"/>
      <c r="AP470" s="209"/>
      <c r="AQ470" s="209"/>
      <c r="AR470" s="209"/>
      <c r="AS470" s="209"/>
      <c r="AT470" s="209"/>
      <c r="AU470" s="209"/>
      <c r="AV470" s="209"/>
      <c r="AW470" s="209"/>
      <c r="AX470" s="209"/>
      <c r="AY470" s="209"/>
      <c r="AZ470" s="209"/>
      <c r="BA470" s="209"/>
      <c r="BB470" s="209"/>
      <c r="BC470" s="209"/>
      <c r="BD470" s="209"/>
      <c r="BE470" s="209"/>
      <c r="BF470" s="209"/>
      <c r="BG470" s="209"/>
      <c r="BH470" s="209"/>
      <c r="BI470" s="209"/>
      <c r="BJ470" s="209"/>
      <c r="BK470" s="209"/>
      <c r="BL470" s="209"/>
    </row>
    <row r="471" spans="1:64" ht="13.5" customHeight="1">
      <c r="A471" s="462"/>
      <c r="B471" s="462"/>
      <c r="C471" s="462"/>
      <c r="D471" s="462"/>
      <c r="E471" s="462"/>
      <c r="F471" s="462"/>
      <c r="G471" s="209"/>
      <c r="H471" s="462"/>
      <c r="I471" s="209"/>
      <c r="J471" s="209"/>
      <c r="K471" s="209"/>
      <c r="L471" s="209"/>
      <c r="M471" s="209"/>
      <c r="N471" s="209"/>
      <c r="O471" s="209"/>
      <c r="P471" s="462"/>
      <c r="Q471" s="209"/>
      <c r="R471" s="209"/>
      <c r="S471" s="209"/>
      <c r="T471" s="209"/>
      <c r="U471" s="209"/>
      <c r="V471" s="209"/>
      <c r="W471" s="209"/>
      <c r="X471" s="209"/>
      <c r="Y471" s="209"/>
      <c r="Z471" s="209"/>
      <c r="AA471" s="209"/>
      <c r="AB471" s="209"/>
      <c r="AC471" s="209"/>
      <c r="AD471" s="209"/>
      <c r="AE471" s="209"/>
      <c r="AF471" s="209"/>
      <c r="AG471" s="209"/>
      <c r="AH471" s="209"/>
      <c r="AI471" s="209"/>
      <c r="AJ471" s="209"/>
      <c r="AK471" s="209"/>
      <c r="AL471" s="462"/>
      <c r="AM471" s="462"/>
      <c r="AN471" s="462"/>
      <c r="AO471" s="209"/>
      <c r="AP471" s="209"/>
      <c r="AQ471" s="209"/>
      <c r="AR471" s="209"/>
      <c r="AS471" s="209"/>
      <c r="AT471" s="209"/>
      <c r="AU471" s="209"/>
      <c r="AV471" s="209"/>
      <c r="AW471" s="209"/>
      <c r="AX471" s="209"/>
      <c r="AY471" s="209"/>
      <c r="AZ471" s="209"/>
      <c r="BA471" s="209"/>
      <c r="BB471" s="209"/>
      <c r="BC471" s="209"/>
      <c r="BD471" s="209"/>
      <c r="BE471" s="209"/>
      <c r="BF471" s="209"/>
      <c r="BG471" s="209"/>
      <c r="BH471" s="209"/>
      <c r="BI471" s="209"/>
      <c r="BJ471" s="209"/>
      <c r="BK471" s="209"/>
      <c r="BL471" s="209"/>
    </row>
    <row r="472" spans="1:64" ht="13.5" customHeight="1">
      <c r="A472" s="462"/>
      <c r="B472" s="462"/>
      <c r="C472" s="462"/>
      <c r="D472" s="462"/>
      <c r="E472" s="462"/>
      <c r="F472" s="462"/>
      <c r="G472" s="209"/>
      <c r="H472" s="462"/>
      <c r="I472" s="209"/>
      <c r="J472" s="209"/>
      <c r="K472" s="209"/>
      <c r="L472" s="209"/>
      <c r="M472" s="209"/>
      <c r="N472" s="209"/>
      <c r="O472" s="209"/>
      <c r="P472" s="462"/>
      <c r="Q472" s="209"/>
      <c r="R472" s="209"/>
      <c r="S472" s="209"/>
      <c r="T472" s="209"/>
      <c r="U472" s="209"/>
      <c r="V472" s="209"/>
      <c r="W472" s="209"/>
      <c r="X472" s="209"/>
      <c r="Y472" s="209"/>
      <c r="Z472" s="209"/>
      <c r="AA472" s="209"/>
      <c r="AB472" s="209"/>
      <c r="AC472" s="209"/>
      <c r="AD472" s="209"/>
      <c r="AE472" s="209"/>
      <c r="AF472" s="209"/>
      <c r="AG472" s="209"/>
      <c r="AH472" s="209"/>
      <c r="AI472" s="209"/>
      <c r="AJ472" s="209"/>
      <c r="AK472" s="209"/>
      <c r="AL472" s="462"/>
      <c r="AM472" s="462"/>
      <c r="AN472" s="462"/>
      <c r="AO472" s="209"/>
      <c r="AP472" s="209"/>
      <c r="AQ472" s="209"/>
      <c r="AR472" s="209"/>
      <c r="AS472" s="209"/>
      <c r="AT472" s="209"/>
      <c r="AU472" s="209"/>
      <c r="AV472" s="209"/>
      <c r="AW472" s="209"/>
      <c r="AX472" s="209"/>
      <c r="AY472" s="209"/>
      <c r="AZ472" s="209"/>
      <c r="BA472" s="209"/>
      <c r="BB472" s="209"/>
      <c r="BC472" s="209"/>
      <c r="BD472" s="209"/>
      <c r="BE472" s="209"/>
      <c r="BF472" s="209"/>
      <c r="BG472" s="209"/>
      <c r="BH472" s="209"/>
      <c r="BI472" s="209"/>
      <c r="BJ472" s="209"/>
      <c r="BK472" s="209"/>
      <c r="BL472" s="209"/>
    </row>
    <row r="473" spans="1:64" ht="13.5" customHeight="1">
      <c r="A473" s="462"/>
      <c r="B473" s="462"/>
      <c r="C473" s="462"/>
      <c r="D473" s="462"/>
      <c r="E473" s="462"/>
      <c r="F473" s="462"/>
      <c r="G473" s="209"/>
      <c r="H473" s="462"/>
      <c r="I473" s="209"/>
      <c r="J473" s="209"/>
      <c r="K473" s="209"/>
      <c r="L473" s="209"/>
      <c r="M473" s="209"/>
      <c r="N473" s="209"/>
      <c r="O473" s="209"/>
      <c r="P473" s="462"/>
      <c r="Q473" s="209"/>
      <c r="R473" s="209"/>
      <c r="S473" s="209"/>
      <c r="T473" s="209"/>
      <c r="U473" s="209"/>
      <c r="V473" s="209"/>
      <c r="W473" s="209"/>
      <c r="X473" s="209"/>
      <c r="Y473" s="209"/>
      <c r="Z473" s="209"/>
      <c r="AA473" s="209"/>
      <c r="AB473" s="209"/>
      <c r="AC473" s="209"/>
      <c r="AD473" s="209"/>
      <c r="AE473" s="209"/>
      <c r="AF473" s="209"/>
      <c r="AG473" s="209"/>
      <c r="AH473" s="209"/>
      <c r="AI473" s="209"/>
      <c r="AJ473" s="209"/>
      <c r="AK473" s="209"/>
      <c r="AL473" s="462"/>
      <c r="AM473" s="462"/>
      <c r="AN473" s="462"/>
      <c r="AO473" s="209"/>
      <c r="AP473" s="209"/>
      <c r="AQ473" s="209"/>
      <c r="AR473" s="209"/>
      <c r="AS473" s="209"/>
      <c r="AT473" s="209"/>
      <c r="AU473" s="209"/>
      <c r="AV473" s="209"/>
      <c r="AW473" s="209"/>
      <c r="AX473" s="209"/>
      <c r="AY473" s="209"/>
      <c r="AZ473" s="209"/>
      <c r="BA473" s="209"/>
      <c r="BB473" s="209"/>
      <c r="BC473" s="209"/>
      <c r="BD473" s="209"/>
      <c r="BE473" s="209"/>
      <c r="BF473" s="209"/>
      <c r="BG473" s="209"/>
      <c r="BH473" s="209"/>
      <c r="BI473" s="209"/>
      <c r="BJ473" s="209"/>
      <c r="BK473" s="209"/>
      <c r="BL473" s="209"/>
    </row>
    <row r="474" spans="1:64" ht="13.5" customHeight="1">
      <c r="A474" s="462"/>
      <c r="B474" s="462"/>
      <c r="C474" s="462"/>
      <c r="D474" s="462"/>
      <c r="E474" s="462"/>
      <c r="F474" s="462"/>
      <c r="G474" s="209"/>
      <c r="H474" s="462"/>
      <c r="I474" s="209"/>
      <c r="J474" s="209"/>
      <c r="K474" s="209"/>
      <c r="L474" s="209"/>
      <c r="M474" s="209"/>
      <c r="N474" s="209"/>
      <c r="O474" s="209"/>
      <c r="P474" s="462"/>
      <c r="Q474" s="209"/>
      <c r="R474" s="209"/>
      <c r="S474" s="209"/>
      <c r="T474" s="209"/>
      <c r="U474" s="209"/>
      <c r="V474" s="209"/>
      <c r="W474" s="209"/>
      <c r="X474" s="209"/>
      <c r="Y474" s="209"/>
      <c r="Z474" s="209"/>
      <c r="AA474" s="209"/>
      <c r="AB474" s="209"/>
      <c r="AC474" s="209"/>
      <c r="AD474" s="209"/>
      <c r="AE474" s="209"/>
      <c r="AF474" s="209"/>
      <c r="AG474" s="209"/>
      <c r="AH474" s="209"/>
      <c r="AI474" s="209"/>
      <c r="AJ474" s="209"/>
      <c r="AK474" s="209"/>
      <c r="AL474" s="462"/>
      <c r="AM474" s="462"/>
      <c r="AN474" s="462"/>
      <c r="AO474" s="209"/>
      <c r="AP474" s="209"/>
      <c r="AQ474" s="209"/>
      <c r="AR474" s="209"/>
      <c r="AS474" s="209"/>
      <c r="AT474" s="209"/>
      <c r="AU474" s="209"/>
      <c r="AV474" s="209"/>
      <c r="AW474" s="209"/>
      <c r="AX474" s="209"/>
      <c r="AY474" s="209"/>
      <c r="AZ474" s="209"/>
      <c r="BA474" s="209"/>
      <c r="BB474" s="209"/>
      <c r="BC474" s="209"/>
      <c r="BD474" s="209"/>
      <c r="BE474" s="209"/>
      <c r="BF474" s="209"/>
      <c r="BG474" s="209"/>
      <c r="BH474" s="209"/>
      <c r="BI474" s="209"/>
      <c r="BJ474" s="209"/>
      <c r="BK474" s="209"/>
      <c r="BL474" s="209"/>
    </row>
    <row r="475" spans="1:64" ht="13.5" customHeight="1">
      <c r="A475" s="462"/>
      <c r="B475" s="462"/>
      <c r="C475" s="462"/>
      <c r="D475" s="462"/>
      <c r="E475" s="462"/>
      <c r="F475" s="462"/>
      <c r="G475" s="209"/>
      <c r="H475" s="462"/>
      <c r="I475" s="209"/>
      <c r="J475" s="209"/>
      <c r="K475" s="209"/>
      <c r="L475" s="209"/>
      <c r="M475" s="209"/>
      <c r="N475" s="209"/>
      <c r="O475" s="209"/>
      <c r="P475" s="462"/>
      <c r="Q475" s="209"/>
      <c r="R475" s="209"/>
      <c r="S475" s="209"/>
      <c r="T475" s="209"/>
      <c r="U475" s="209"/>
      <c r="V475" s="209"/>
      <c r="W475" s="209"/>
      <c r="X475" s="209"/>
      <c r="Y475" s="209"/>
      <c r="Z475" s="209"/>
      <c r="AA475" s="209"/>
      <c r="AB475" s="209"/>
      <c r="AC475" s="209"/>
      <c r="AD475" s="209"/>
      <c r="AE475" s="209"/>
      <c r="AF475" s="209"/>
      <c r="AG475" s="209"/>
      <c r="AH475" s="209"/>
      <c r="AI475" s="209"/>
      <c r="AJ475" s="209"/>
      <c r="AK475" s="209"/>
      <c r="AL475" s="462"/>
      <c r="AM475" s="462"/>
      <c r="AN475" s="462"/>
      <c r="AO475" s="209"/>
      <c r="AP475" s="209"/>
      <c r="AQ475" s="209"/>
      <c r="AR475" s="209"/>
      <c r="AS475" s="209"/>
      <c r="AT475" s="209"/>
      <c r="AU475" s="209"/>
      <c r="AV475" s="209"/>
      <c r="AW475" s="209"/>
      <c r="AX475" s="209"/>
      <c r="AY475" s="209"/>
      <c r="AZ475" s="209"/>
      <c r="BA475" s="209"/>
      <c r="BB475" s="209"/>
      <c r="BC475" s="209"/>
      <c r="BD475" s="209"/>
      <c r="BE475" s="209"/>
      <c r="BF475" s="209"/>
      <c r="BG475" s="209"/>
      <c r="BH475" s="209"/>
      <c r="BI475" s="209"/>
      <c r="BJ475" s="209"/>
      <c r="BK475" s="209"/>
      <c r="BL475" s="209"/>
    </row>
    <row r="476" spans="1:64" ht="13.5" customHeight="1">
      <c r="A476" s="462"/>
      <c r="B476" s="462"/>
      <c r="C476" s="462"/>
      <c r="D476" s="462"/>
      <c r="E476" s="462"/>
      <c r="F476" s="462"/>
      <c r="G476" s="209"/>
      <c r="H476" s="462"/>
      <c r="I476" s="209"/>
      <c r="J476" s="209"/>
      <c r="K476" s="209"/>
      <c r="L476" s="209"/>
      <c r="M476" s="209"/>
      <c r="N476" s="209"/>
      <c r="O476" s="209"/>
      <c r="P476" s="462"/>
      <c r="Q476" s="209"/>
      <c r="R476" s="209"/>
      <c r="S476" s="209"/>
      <c r="T476" s="209"/>
      <c r="U476" s="209"/>
      <c r="V476" s="209"/>
      <c r="W476" s="209"/>
      <c r="X476" s="209"/>
      <c r="Y476" s="209"/>
      <c r="Z476" s="209"/>
      <c r="AA476" s="209"/>
      <c r="AB476" s="209"/>
      <c r="AC476" s="209"/>
      <c r="AD476" s="209"/>
      <c r="AE476" s="209"/>
      <c r="AF476" s="209"/>
      <c r="AG476" s="209"/>
      <c r="AH476" s="209"/>
      <c r="AI476" s="209"/>
      <c r="AJ476" s="209"/>
      <c r="AK476" s="209"/>
      <c r="AL476" s="462"/>
      <c r="AM476" s="462"/>
      <c r="AN476" s="462"/>
      <c r="AO476" s="209"/>
      <c r="AP476" s="209"/>
      <c r="AQ476" s="209"/>
      <c r="AR476" s="209"/>
      <c r="AS476" s="209"/>
      <c r="AT476" s="209"/>
      <c r="AU476" s="209"/>
      <c r="AV476" s="209"/>
      <c r="AW476" s="209"/>
      <c r="AX476" s="209"/>
      <c r="AY476" s="209"/>
      <c r="AZ476" s="209"/>
      <c r="BA476" s="209"/>
      <c r="BB476" s="209"/>
      <c r="BC476" s="209"/>
      <c r="BD476" s="209"/>
      <c r="BE476" s="209"/>
      <c r="BF476" s="209"/>
      <c r="BG476" s="209"/>
      <c r="BH476" s="209"/>
      <c r="BI476" s="209"/>
      <c r="BJ476" s="209"/>
      <c r="BK476" s="209"/>
      <c r="BL476" s="209"/>
    </row>
    <row r="477" spans="1:64" ht="13.5" customHeight="1">
      <c r="A477" s="462"/>
      <c r="B477" s="462"/>
      <c r="C477" s="462"/>
      <c r="D477" s="462"/>
      <c r="E477" s="462"/>
      <c r="F477" s="462"/>
      <c r="G477" s="209"/>
      <c r="H477" s="462"/>
      <c r="I477" s="209"/>
      <c r="J477" s="209"/>
      <c r="K477" s="209"/>
      <c r="L477" s="209"/>
      <c r="M477" s="209"/>
      <c r="N477" s="209"/>
      <c r="O477" s="209"/>
      <c r="P477" s="462"/>
      <c r="Q477" s="209"/>
      <c r="R477" s="209"/>
      <c r="S477" s="209"/>
      <c r="T477" s="209"/>
      <c r="U477" s="209"/>
      <c r="V477" s="209"/>
      <c r="W477" s="209"/>
      <c r="X477" s="209"/>
      <c r="Y477" s="209"/>
      <c r="Z477" s="209"/>
      <c r="AA477" s="209"/>
      <c r="AB477" s="209"/>
      <c r="AC477" s="209"/>
      <c r="AD477" s="209"/>
      <c r="AE477" s="209"/>
      <c r="AF477" s="209"/>
      <c r="AG477" s="209"/>
      <c r="AH477" s="209"/>
      <c r="AI477" s="209"/>
      <c r="AJ477" s="209"/>
      <c r="AK477" s="209"/>
      <c r="AL477" s="462"/>
      <c r="AM477" s="462"/>
      <c r="AN477" s="462"/>
      <c r="AO477" s="209"/>
      <c r="AP477" s="209"/>
      <c r="AQ477" s="209"/>
      <c r="AR477" s="209"/>
      <c r="AS477" s="209"/>
      <c r="AT477" s="209"/>
      <c r="AU477" s="209"/>
      <c r="AV477" s="209"/>
      <c r="AW477" s="209"/>
      <c r="AX477" s="209"/>
      <c r="AY477" s="209"/>
      <c r="AZ477" s="209"/>
      <c r="BA477" s="209"/>
      <c r="BB477" s="209"/>
      <c r="BC477" s="209"/>
      <c r="BD477" s="209"/>
      <c r="BE477" s="209"/>
      <c r="BF477" s="209"/>
      <c r="BG477" s="209"/>
      <c r="BH477" s="209"/>
      <c r="BI477" s="209"/>
      <c r="BJ477" s="209"/>
      <c r="BK477" s="209"/>
      <c r="BL477" s="209"/>
    </row>
    <row r="478" spans="1:64" ht="13.5" customHeight="1">
      <c r="A478" s="462"/>
      <c r="B478" s="462"/>
      <c r="C478" s="462"/>
      <c r="D478" s="462"/>
      <c r="E478" s="462"/>
      <c r="F478" s="462"/>
      <c r="G478" s="209"/>
      <c r="H478" s="462"/>
      <c r="I478" s="209"/>
      <c r="J478" s="209"/>
      <c r="K478" s="209"/>
      <c r="L478" s="209"/>
      <c r="M478" s="209"/>
      <c r="N478" s="209"/>
      <c r="O478" s="209"/>
      <c r="P478" s="462"/>
      <c r="Q478" s="209"/>
      <c r="R478" s="209"/>
      <c r="S478" s="209"/>
      <c r="T478" s="209"/>
      <c r="U478" s="209"/>
      <c r="V478" s="209"/>
      <c r="W478" s="209"/>
      <c r="X478" s="209"/>
      <c r="Y478" s="209"/>
      <c r="Z478" s="209"/>
      <c r="AA478" s="209"/>
      <c r="AB478" s="209"/>
      <c r="AC478" s="209"/>
      <c r="AD478" s="209"/>
      <c r="AE478" s="209"/>
      <c r="AF478" s="209"/>
      <c r="AG478" s="209"/>
      <c r="AH478" s="209"/>
      <c r="AI478" s="209"/>
      <c r="AJ478" s="209"/>
      <c r="AK478" s="209"/>
      <c r="AL478" s="462"/>
      <c r="AM478" s="462"/>
      <c r="AN478" s="462"/>
      <c r="AO478" s="209"/>
      <c r="AP478" s="209"/>
      <c r="AQ478" s="209"/>
      <c r="AR478" s="209"/>
      <c r="AS478" s="209"/>
      <c r="AT478" s="209"/>
      <c r="AU478" s="209"/>
      <c r="AV478" s="209"/>
      <c r="AW478" s="209"/>
      <c r="AX478" s="209"/>
      <c r="AY478" s="209"/>
      <c r="AZ478" s="209"/>
      <c r="BA478" s="209"/>
      <c r="BB478" s="209"/>
      <c r="BC478" s="209"/>
      <c r="BD478" s="209"/>
      <c r="BE478" s="209"/>
      <c r="BF478" s="209"/>
      <c r="BG478" s="209"/>
      <c r="BH478" s="209"/>
      <c r="BI478" s="209"/>
      <c r="BJ478" s="209"/>
      <c r="BK478" s="209"/>
      <c r="BL478" s="209"/>
    </row>
    <row r="479" spans="1:64" ht="13.5" customHeight="1">
      <c r="A479" s="462"/>
      <c r="B479" s="462"/>
      <c r="C479" s="462"/>
      <c r="D479" s="462"/>
      <c r="E479" s="462"/>
      <c r="F479" s="462"/>
      <c r="G479" s="209"/>
      <c r="H479" s="462"/>
      <c r="I479" s="209"/>
      <c r="J479" s="209"/>
      <c r="K479" s="209"/>
      <c r="L479" s="209"/>
      <c r="M479" s="209"/>
      <c r="N479" s="209"/>
      <c r="O479" s="209"/>
      <c r="P479" s="462"/>
      <c r="Q479" s="209"/>
      <c r="R479" s="209"/>
      <c r="S479" s="209"/>
      <c r="T479" s="209"/>
      <c r="U479" s="209"/>
      <c r="V479" s="209"/>
      <c r="W479" s="209"/>
      <c r="X479" s="209"/>
      <c r="Y479" s="209"/>
      <c r="Z479" s="209"/>
      <c r="AA479" s="209"/>
      <c r="AB479" s="209"/>
      <c r="AC479" s="209"/>
      <c r="AD479" s="209"/>
      <c r="AE479" s="209"/>
      <c r="AF479" s="209"/>
      <c r="AG479" s="209"/>
      <c r="AH479" s="209"/>
      <c r="AI479" s="209"/>
      <c r="AJ479" s="209"/>
      <c r="AK479" s="209"/>
      <c r="AL479" s="462"/>
      <c r="AM479" s="462"/>
      <c r="AN479" s="462"/>
      <c r="AO479" s="209"/>
      <c r="AP479" s="209"/>
      <c r="AQ479" s="209"/>
      <c r="AR479" s="209"/>
      <c r="AS479" s="209"/>
      <c r="AT479" s="209"/>
      <c r="AU479" s="209"/>
      <c r="AV479" s="209"/>
      <c r="AW479" s="209"/>
      <c r="AX479" s="209"/>
      <c r="AY479" s="209"/>
      <c r="AZ479" s="209"/>
      <c r="BA479" s="209"/>
      <c r="BB479" s="209"/>
      <c r="BC479" s="209"/>
      <c r="BD479" s="209"/>
      <c r="BE479" s="209"/>
      <c r="BF479" s="209"/>
      <c r="BG479" s="209"/>
      <c r="BH479" s="209"/>
      <c r="BI479" s="209"/>
      <c r="BJ479" s="209"/>
      <c r="BK479" s="209"/>
      <c r="BL479" s="209"/>
    </row>
    <row r="480" spans="1:64" ht="13.5" customHeight="1">
      <c r="A480" s="462"/>
      <c r="B480" s="462"/>
      <c r="C480" s="462"/>
      <c r="D480" s="462"/>
      <c r="E480" s="462"/>
      <c r="F480" s="462"/>
      <c r="G480" s="209"/>
      <c r="H480" s="462"/>
      <c r="I480" s="209"/>
      <c r="J480" s="209"/>
      <c r="K480" s="209"/>
      <c r="L480" s="209"/>
      <c r="M480" s="209"/>
      <c r="N480" s="209"/>
      <c r="O480" s="209"/>
      <c r="P480" s="462"/>
      <c r="Q480" s="209"/>
      <c r="R480" s="209"/>
      <c r="S480" s="209"/>
      <c r="T480" s="209"/>
      <c r="U480" s="209"/>
      <c r="V480" s="209"/>
      <c r="W480" s="209"/>
      <c r="X480" s="209"/>
      <c r="Y480" s="209"/>
      <c r="Z480" s="209"/>
      <c r="AA480" s="209"/>
      <c r="AB480" s="209"/>
      <c r="AC480" s="209"/>
      <c r="AD480" s="209"/>
      <c r="AE480" s="209"/>
      <c r="AF480" s="209"/>
      <c r="AG480" s="209"/>
      <c r="AH480" s="209"/>
      <c r="AI480" s="209"/>
      <c r="AJ480" s="209"/>
      <c r="AK480" s="209"/>
      <c r="AL480" s="462"/>
      <c r="AM480" s="462"/>
      <c r="AN480" s="462"/>
      <c r="AO480" s="209"/>
      <c r="AP480" s="209"/>
      <c r="AQ480" s="209"/>
      <c r="AR480" s="209"/>
      <c r="AS480" s="209"/>
      <c r="AT480" s="209"/>
      <c r="AU480" s="209"/>
      <c r="AV480" s="209"/>
      <c r="AW480" s="209"/>
      <c r="AX480" s="209"/>
      <c r="AY480" s="209"/>
      <c r="AZ480" s="209"/>
      <c r="BA480" s="209"/>
      <c r="BB480" s="209"/>
      <c r="BC480" s="209"/>
      <c r="BD480" s="209"/>
      <c r="BE480" s="209"/>
      <c r="BF480" s="209"/>
      <c r="BG480" s="209"/>
      <c r="BH480" s="209"/>
      <c r="BI480" s="209"/>
      <c r="BJ480" s="209"/>
      <c r="BK480" s="209"/>
      <c r="BL480" s="209"/>
    </row>
    <row r="481" spans="1:64" ht="13.5" customHeight="1">
      <c r="A481" s="462"/>
      <c r="B481" s="462"/>
      <c r="C481" s="462"/>
      <c r="D481" s="462"/>
      <c r="E481" s="462"/>
      <c r="F481" s="462"/>
      <c r="G481" s="209"/>
      <c r="H481" s="462"/>
      <c r="I481" s="209"/>
      <c r="J481" s="209"/>
      <c r="K481" s="209"/>
      <c r="L481" s="209"/>
      <c r="M481" s="209"/>
      <c r="N481" s="209"/>
      <c r="O481" s="209"/>
      <c r="P481" s="462"/>
      <c r="Q481" s="209"/>
      <c r="R481" s="209"/>
      <c r="S481" s="209"/>
      <c r="T481" s="209"/>
      <c r="U481" s="209"/>
      <c r="V481" s="209"/>
      <c r="W481" s="209"/>
      <c r="X481" s="209"/>
      <c r="Y481" s="209"/>
      <c r="Z481" s="209"/>
      <c r="AA481" s="209"/>
      <c r="AB481" s="209"/>
      <c r="AC481" s="209"/>
      <c r="AD481" s="209"/>
      <c r="AE481" s="209"/>
      <c r="AF481" s="209"/>
      <c r="AG481" s="209"/>
      <c r="AH481" s="209"/>
      <c r="AI481" s="209"/>
      <c r="AJ481" s="209"/>
      <c r="AK481" s="209"/>
      <c r="AL481" s="462"/>
      <c r="AM481" s="462"/>
      <c r="AN481" s="462"/>
      <c r="AO481" s="209"/>
      <c r="AP481" s="209"/>
      <c r="AQ481" s="209"/>
      <c r="AR481" s="209"/>
      <c r="AS481" s="209"/>
      <c r="AT481" s="209"/>
      <c r="AU481" s="209"/>
      <c r="AV481" s="209"/>
      <c r="AW481" s="209"/>
      <c r="AX481" s="209"/>
      <c r="AY481" s="209"/>
      <c r="AZ481" s="209"/>
      <c r="BA481" s="209"/>
      <c r="BB481" s="209"/>
      <c r="BC481" s="209"/>
      <c r="BD481" s="209"/>
      <c r="BE481" s="209"/>
      <c r="BF481" s="209"/>
      <c r="BG481" s="209"/>
      <c r="BH481" s="209"/>
      <c r="BI481" s="209"/>
      <c r="BJ481" s="209"/>
      <c r="BK481" s="209"/>
      <c r="BL481" s="209"/>
    </row>
    <row r="482" spans="1:64" ht="13.5" customHeight="1">
      <c r="A482" s="462"/>
      <c r="B482" s="462"/>
      <c r="C482" s="462"/>
      <c r="D482" s="462"/>
      <c r="E482" s="462"/>
      <c r="F482" s="462"/>
      <c r="G482" s="209"/>
      <c r="H482" s="462"/>
      <c r="I482" s="209"/>
      <c r="J482" s="209"/>
      <c r="K482" s="209"/>
      <c r="L482" s="209"/>
      <c r="M482" s="209"/>
      <c r="N482" s="209"/>
      <c r="O482" s="209"/>
      <c r="P482" s="462"/>
      <c r="Q482" s="209"/>
      <c r="R482" s="209"/>
      <c r="S482" s="209"/>
      <c r="T482" s="209"/>
      <c r="U482" s="209"/>
      <c r="V482" s="209"/>
      <c r="W482" s="209"/>
      <c r="X482" s="209"/>
      <c r="Y482" s="209"/>
      <c r="Z482" s="209"/>
      <c r="AA482" s="209"/>
      <c r="AB482" s="209"/>
      <c r="AC482" s="209"/>
      <c r="AD482" s="209"/>
      <c r="AE482" s="209"/>
      <c r="AF482" s="209"/>
      <c r="AG482" s="209"/>
      <c r="AH482" s="209"/>
      <c r="AI482" s="209"/>
      <c r="AJ482" s="209"/>
      <c r="AK482" s="209"/>
      <c r="AL482" s="462"/>
      <c r="AM482" s="462"/>
      <c r="AN482" s="462"/>
      <c r="AO482" s="209"/>
      <c r="AP482" s="209"/>
      <c r="AQ482" s="209"/>
      <c r="AR482" s="209"/>
      <c r="AS482" s="209"/>
      <c r="AT482" s="209"/>
      <c r="AU482" s="209"/>
      <c r="AV482" s="209"/>
      <c r="AW482" s="209"/>
      <c r="AX482" s="209"/>
      <c r="AY482" s="209"/>
      <c r="AZ482" s="209"/>
      <c r="BA482" s="209"/>
      <c r="BB482" s="209"/>
      <c r="BC482" s="209"/>
      <c r="BD482" s="209"/>
      <c r="BE482" s="209"/>
      <c r="BF482" s="209"/>
      <c r="BG482" s="209"/>
      <c r="BH482" s="209"/>
      <c r="BI482" s="209"/>
      <c r="BJ482" s="209"/>
      <c r="BK482" s="209"/>
      <c r="BL482" s="209"/>
    </row>
    <row r="483" spans="1:64" ht="13.5" customHeight="1">
      <c r="A483" s="462"/>
      <c r="B483" s="462"/>
      <c r="C483" s="462"/>
      <c r="D483" s="462"/>
      <c r="E483" s="462"/>
      <c r="F483" s="462"/>
      <c r="G483" s="209"/>
      <c r="H483" s="462"/>
      <c r="I483" s="209"/>
      <c r="J483" s="209"/>
      <c r="K483" s="209"/>
      <c r="L483" s="209"/>
      <c r="M483" s="209"/>
      <c r="N483" s="209"/>
      <c r="O483" s="209"/>
      <c r="P483" s="462"/>
      <c r="Q483" s="209"/>
      <c r="R483" s="209"/>
      <c r="S483" s="209"/>
      <c r="T483" s="209"/>
      <c r="U483" s="209"/>
      <c r="V483" s="209"/>
      <c r="W483" s="209"/>
      <c r="X483" s="209"/>
      <c r="Y483" s="209"/>
      <c r="Z483" s="209"/>
      <c r="AA483" s="209"/>
      <c r="AB483" s="209"/>
      <c r="AC483" s="209"/>
      <c r="AD483" s="209"/>
      <c r="AE483" s="209"/>
      <c r="AF483" s="209"/>
      <c r="AG483" s="209"/>
      <c r="AH483" s="209"/>
      <c r="AI483" s="209"/>
      <c r="AJ483" s="209"/>
      <c r="AK483" s="209"/>
      <c r="AL483" s="462"/>
      <c r="AM483" s="462"/>
      <c r="AN483" s="462"/>
      <c r="AO483" s="209"/>
      <c r="AP483" s="209"/>
      <c r="AQ483" s="209"/>
      <c r="AR483" s="209"/>
      <c r="AS483" s="209"/>
      <c r="AT483" s="209"/>
      <c r="AU483" s="209"/>
      <c r="AV483" s="209"/>
      <c r="AW483" s="209"/>
      <c r="AX483" s="209"/>
      <c r="AY483" s="209"/>
      <c r="AZ483" s="209"/>
      <c r="BA483" s="209"/>
      <c r="BB483" s="209"/>
      <c r="BC483" s="209"/>
      <c r="BD483" s="209"/>
      <c r="BE483" s="209"/>
      <c r="BF483" s="209"/>
      <c r="BG483" s="209"/>
      <c r="BH483" s="209"/>
      <c r="BI483" s="209"/>
      <c r="BJ483" s="209"/>
      <c r="BK483" s="209"/>
      <c r="BL483" s="209"/>
    </row>
    <row r="484" spans="1:64" ht="13.5" customHeight="1">
      <c r="A484" s="462"/>
      <c r="B484" s="462"/>
      <c r="C484" s="462"/>
      <c r="D484" s="462"/>
      <c r="E484" s="462"/>
      <c r="F484" s="462"/>
      <c r="G484" s="209"/>
      <c r="H484" s="462"/>
      <c r="I484" s="209"/>
      <c r="J484" s="209"/>
      <c r="K484" s="209"/>
      <c r="L484" s="209"/>
      <c r="M484" s="209"/>
      <c r="N484" s="209"/>
      <c r="O484" s="209"/>
      <c r="P484" s="462"/>
      <c r="Q484" s="209"/>
      <c r="R484" s="209"/>
      <c r="S484" s="209"/>
      <c r="T484" s="209"/>
      <c r="U484" s="209"/>
      <c r="V484" s="209"/>
      <c r="W484" s="209"/>
      <c r="X484" s="209"/>
      <c r="Y484" s="209"/>
      <c r="Z484" s="209"/>
      <c r="AA484" s="209"/>
      <c r="AB484" s="209"/>
      <c r="AC484" s="209"/>
      <c r="AD484" s="209"/>
      <c r="AE484" s="209"/>
      <c r="AF484" s="209"/>
      <c r="AG484" s="209"/>
      <c r="AH484" s="209"/>
      <c r="AI484" s="209"/>
      <c r="AJ484" s="209"/>
      <c r="AK484" s="209"/>
      <c r="AL484" s="462"/>
      <c r="AM484" s="462"/>
      <c r="AN484" s="462"/>
      <c r="AO484" s="209"/>
      <c r="AP484" s="209"/>
      <c r="AQ484" s="209"/>
      <c r="AR484" s="209"/>
      <c r="AS484" s="209"/>
      <c r="AT484" s="209"/>
      <c r="AU484" s="209"/>
      <c r="AV484" s="209"/>
      <c r="AW484" s="209"/>
      <c r="AX484" s="209"/>
      <c r="AY484" s="209"/>
      <c r="AZ484" s="209"/>
      <c r="BA484" s="209"/>
      <c r="BB484" s="209"/>
      <c r="BC484" s="209"/>
      <c r="BD484" s="209"/>
      <c r="BE484" s="209"/>
      <c r="BF484" s="209"/>
      <c r="BG484" s="209"/>
      <c r="BH484" s="209"/>
      <c r="BI484" s="209"/>
      <c r="BJ484" s="209"/>
      <c r="BK484" s="209"/>
      <c r="BL484" s="209"/>
    </row>
    <row r="485" spans="1:64" ht="13.5" customHeight="1">
      <c r="A485" s="462"/>
      <c r="B485" s="462"/>
      <c r="C485" s="462"/>
      <c r="D485" s="462"/>
      <c r="E485" s="462"/>
      <c r="F485" s="462"/>
      <c r="G485" s="209"/>
      <c r="H485" s="462"/>
      <c r="I485" s="209"/>
      <c r="J485" s="209"/>
      <c r="K485" s="209"/>
      <c r="L485" s="209"/>
      <c r="M485" s="209"/>
      <c r="N485" s="209"/>
      <c r="O485" s="209"/>
      <c r="P485" s="462"/>
      <c r="Q485" s="209"/>
      <c r="R485" s="209"/>
      <c r="S485" s="209"/>
      <c r="T485" s="209"/>
      <c r="U485" s="209"/>
      <c r="V485" s="209"/>
      <c r="W485" s="209"/>
      <c r="X485" s="209"/>
      <c r="Y485" s="209"/>
      <c r="Z485" s="209"/>
      <c r="AA485" s="209"/>
      <c r="AB485" s="209"/>
      <c r="AC485" s="209"/>
      <c r="AD485" s="209"/>
      <c r="AE485" s="209"/>
      <c r="AF485" s="209"/>
      <c r="AG485" s="209"/>
      <c r="AH485" s="209"/>
      <c r="AI485" s="209"/>
      <c r="AJ485" s="209"/>
      <c r="AK485" s="209"/>
      <c r="AL485" s="462"/>
      <c r="AM485" s="462"/>
      <c r="AN485" s="462"/>
      <c r="AO485" s="209"/>
      <c r="AP485" s="209"/>
      <c r="AQ485" s="209"/>
      <c r="AR485" s="209"/>
      <c r="AS485" s="209"/>
      <c r="AT485" s="209"/>
      <c r="AU485" s="209"/>
      <c r="AV485" s="209"/>
      <c r="AW485" s="209"/>
      <c r="AX485" s="209"/>
      <c r="AY485" s="209"/>
      <c r="AZ485" s="209"/>
      <c r="BA485" s="209"/>
      <c r="BB485" s="209"/>
      <c r="BC485" s="209"/>
      <c r="BD485" s="209"/>
      <c r="BE485" s="209"/>
      <c r="BF485" s="209"/>
      <c r="BG485" s="209"/>
      <c r="BH485" s="209"/>
      <c r="BI485" s="209"/>
      <c r="BJ485" s="209"/>
      <c r="BK485" s="209"/>
      <c r="BL485" s="209"/>
    </row>
    <row r="486" spans="1:64" ht="13.5" customHeight="1">
      <c r="A486" s="462"/>
      <c r="B486" s="462"/>
      <c r="C486" s="462"/>
      <c r="D486" s="462"/>
      <c r="E486" s="462"/>
      <c r="F486" s="462"/>
      <c r="G486" s="209"/>
      <c r="H486" s="462"/>
      <c r="I486" s="209"/>
      <c r="J486" s="209"/>
      <c r="K486" s="209"/>
      <c r="L486" s="209"/>
      <c r="M486" s="209"/>
      <c r="N486" s="209"/>
      <c r="O486" s="209"/>
      <c r="P486" s="462"/>
      <c r="Q486" s="209"/>
      <c r="R486" s="209"/>
      <c r="S486" s="209"/>
      <c r="T486" s="209"/>
      <c r="U486" s="209"/>
      <c r="V486" s="209"/>
      <c r="W486" s="209"/>
      <c r="X486" s="209"/>
      <c r="Y486" s="209"/>
      <c r="Z486" s="209"/>
      <c r="AA486" s="209"/>
      <c r="AB486" s="209"/>
      <c r="AC486" s="209"/>
      <c r="AD486" s="209"/>
      <c r="AE486" s="209"/>
      <c r="AF486" s="209"/>
      <c r="AG486" s="209"/>
      <c r="AH486" s="209"/>
      <c r="AI486" s="209"/>
      <c r="AJ486" s="209"/>
      <c r="AK486" s="209"/>
      <c r="AL486" s="462"/>
      <c r="AM486" s="462"/>
      <c r="AN486" s="462"/>
      <c r="AO486" s="209"/>
      <c r="AP486" s="209"/>
      <c r="AQ486" s="209"/>
      <c r="AR486" s="209"/>
      <c r="AS486" s="209"/>
      <c r="AT486" s="209"/>
      <c r="AU486" s="209"/>
      <c r="AV486" s="209"/>
      <c r="AW486" s="209"/>
      <c r="AX486" s="209"/>
      <c r="AY486" s="209"/>
      <c r="AZ486" s="209"/>
      <c r="BA486" s="209"/>
      <c r="BB486" s="209"/>
      <c r="BC486" s="209"/>
      <c r="BD486" s="209"/>
      <c r="BE486" s="209"/>
      <c r="BF486" s="209"/>
      <c r="BG486" s="209"/>
      <c r="BH486" s="209"/>
      <c r="BI486" s="209"/>
      <c r="BJ486" s="209"/>
      <c r="BK486" s="209"/>
      <c r="BL486" s="209"/>
    </row>
    <row r="487" spans="1:64" ht="13.5" customHeight="1">
      <c r="A487" s="462"/>
      <c r="B487" s="462"/>
      <c r="C487" s="462"/>
      <c r="D487" s="462"/>
      <c r="E487" s="462"/>
      <c r="F487" s="462"/>
      <c r="G487" s="209"/>
      <c r="H487" s="462"/>
      <c r="I487" s="209"/>
      <c r="J487" s="209"/>
      <c r="K487" s="209"/>
      <c r="L487" s="209"/>
      <c r="M487" s="209"/>
      <c r="N487" s="209"/>
      <c r="O487" s="209"/>
      <c r="P487" s="462"/>
      <c r="Q487" s="209"/>
      <c r="R487" s="209"/>
      <c r="S487" s="209"/>
      <c r="T487" s="209"/>
      <c r="U487" s="209"/>
      <c r="V487" s="209"/>
      <c r="W487" s="209"/>
      <c r="X487" s="209"/>
      <c r="Y487" s="209"/>
      <c r="Z487" s="209"/>
      <c r="AA487" s="209"/>
      <c r="AB487" s="209"/>
      <c r="AC487" s="209"/>
      <c r="AD487" s="209"/>
      <c r="AE487" s="209"/>
      <c r="AF487" s="209"/>
      <c r="AG487" s="209"/>
      <c r="AH487" s="209"/>
      <c r="AI487" s="209"/>
      <c r="AJ487" s="209"/>
      <c r="AK487" s="209"/>
      <c r="AL487" s="462"/>
      <c r="AM487" s="462"/>
      <c r="AN487" s="462"/>
      <c r="AO487" s="209"/>
      <c r="AP487" s="209"/>
      <c r="AQ487" s="209"/>
      <c r="AR487" s="209"/>
      <c r="AS487" s="209"/>
      <c r="AT487" s="209"/>
      <c r="AU487" s="209"/>
      <c r="AV487" s="209"/>
      <c r="AW487" s="209"/>
      <c r="AX487" s="209"/>
      <c r="AY487" s="209"/>
      <c r="AZ487" s="209"/>
      <c r="BA487" s="209"/>
      <c r="BB487" s="209"/>
      <c r="BC487" s="209"/>
      <c r="BD487" s="209"/>
      <c r="BE487" s="209"/>
      <c r="BF487" s="209"/>
      <c r="BG487" s="209"/>
      <c r="BH487" s="209"/>
      <c r="BI487" s="209"/>
      <c r="BJ487" s="209"/>
      <c r="BK487" s="209"/>
      <c r="BL487" s="209"/>
    </row>
    <row r="488" spans="1:64" ht="13.5" customHeight="1">
      <c r="A488" s="462"/>
      <c r="B488" s="462"/>
      <c r="C488" s="462"/>
      <c r="D488" s="462"/>
      <c r="E488" s="462"/>
      <c r="F488" s="462"/>
      <c r="G488" s="209"/>
      <c r="H488" s="462"/>
      <c r="I488" s="209"/>
      <c r="J488" s="209"/>
      <c r="K488" s="209"/>
      <c r="L488" s="209"/>
      <c r="M488" s="209"/>
      <c r="N488" s="209"/>
      <c r="O488" s="209"/>
      <c r="P488" s="462"/>
      <c r="Q488" s="209"/>
      <c r="R488" s="209"/>
      <c r="S488" s="209"/>
      <c r="T488" s="209"/>
      <c r="U488" s="209"/>
      <c r="V488" s="209"/>
      <c r="W488" s="209"/>
      <c r="X488" s="209"/>
      <c r="Y488" s="209"/>
      <c r="Z488" s="209"/>
      <c r="AA488" s="209"/>
      <c r="AB488" s="209"/>
      <c r="AC488" s="209"/>
      <c r="AD488" s="209"/>
      <c r="AE488" s="209"/>
      <c r="AF488" s="209"/>
      <c r="AG488" s="209"/>
      <c r="AH488" s="209"/>
      <c r="AI488" s="209"/>
      <c r="AJ488" s="209"/>
      <c r="AK488" s="209"/>
      <c r="AL488" s="462"/>
      <c r="AM488" s="462"/>
      <c r="AN488" s="462"/>
      <c r="AO488" s="209"/>
      <c r="AP488" s="209"/>
      <c r="AQ488" s="209"/>
      <c r="AR488" s="209"/>
      <c r="AS488" s="209"/>
      <c r="AT488" s="209"/>
      <c r="AU488" s="209"/>
      <c r="AV488" s="209"/>
      <c r="AW488" s="209"/>
      <c r="AX488" s="209"/>
      <c r="AY488" s="209"/>
      <c r="AZ488" s="209"/>
      <c r="BA488" s="209"/>
      <c r="BB488" s="209"/>
      <c r="BC488" s="209"/>
      <c r="BD488" s="209"/>
      <c r="BE488" s="209"/>
      <c r="BF488" s="209"/>
      <c r="BG488" s="209"/>
      <c r="BH488" s="209"/>
      <c r="BI488" s="209"/>
      <c r="BJ488" s="209"/>
      <c r="BK488" s="209"/>
      <c r="BL488" s="209"/>
    </row>
    <row r="489" spans="1:64" ht="13.5" customHeight="1">
      <c r="A489" s="462"/>
      <c r="B489" s="462"/>
      <c r="C489" s="462"/>
      <c r="D489" s="462"/>
      <c r="E489" s="462"/>
      <c r="F489" s="462"/>
      <c r="G489" s="209"/>
      <c r="H489" s="462"/>
      <c r="I489" s="209"/>
      <c r="J489" s="209"/>
      <c r="K489" s="209"/>
      <c r="L489" s="209"/>
      <c r="M489" s="209"/>
      <c r="N489" s="209"/>
      <c r="O489" s="209"/>
      <c r="P489" s="462"/>
      <c r="Q489" s="209"/>
      <c r="R489" s="209"/>
      <c r="S489" s="209"/>
      <c r="T489" s="209"/>
      <c r="U489" s="209"/>
      <c r="V489" s="209"/>
      <c r="W489" s="209"/>
      <c r="X489" s="209"/>
      <c r="Y489" s="209"/>
      <c r="Z489" s="209"/>
      <c r="AA489" s="209"/>
      <c r="AB489" s="209"/>
      <c r="AC489" s="209"/>
      <c r="AD489" s="209"/>
      <c r="AE489" s="209"/>
      <c r="AF489" s="209"/>
      <c r="AG489" s="209"/>
      <c r="AH489" s="209"/>
      <c r="AI489" s="209"/>
      <c r="AJ489" s="209"/>
      <c r="AK489" s="209"/>
      <c r="AL489" s="462"/>
      <c r="AM489" s="462"/>
      <c r="AN489" s="462"/>
      <c r="AO489" s="209"/>
      <c r="AP489" s="209"/>
      <c r="AQ489" s="209"/>
      <c r="AR489" s="209"/>
      <c r="AS489" s="209"/>
      <c r="AT489" s="209"/>
      <c r="AU489" s="209"/>
      <c r="AV489" s="209"/>
      <c r="AW489" s="209"/>
      <c r="AX489" s="209"/>
      <c r="AY489" s="209"/>
      <c r="AZ489" s="209"/>
      <c r="BA489" s="209"/>
      <c r="BB489" s="209"/>
      <c r="BC489" s="209"/>
      <c r="BD489" s="209"/>
      <c r="BE489" s="209"/>
      <c r="BF489" s="209"/>
      <c r="BG489" s="209"/>
      <c r="BH489" s="209"/>
      <c r="BI489" s="209"/>
      <c r="BJ489" s="209"/>
      <c r="BK489" s="209"/>
      <c r="BL489" s="209"/>
    </row>
    <row r="490" spans="1:64" ht="13.5" customHeight="1">
      <c r="A490" s="462"/>
      <c r="B490" s="462"/>
      <c r="C490" s="462"/>
      <c r="D490" s="462"/>
      <c r="E490" s="462"/>
      <c r="F490" s="462"/>
      <c r="G490" s="209"/>
      <c r="H490" s="462"/>
      <c r="I490" s="209"/>
      <c r="J490" s="209"/>
      <c r="K490" s="209"/>
      <c r="L490" s="209"/>
      <c r="M490" s="209"/>
      <c r="N490" s="209"/>
      <c r="O490" s="209"/>
      <c r="P490" s="462"/>
      <c r="Q490" s="209"/>
      <c r="R490" s="209"/>
      <c r="S490" s="209"/>
      <c r="T490" s="209"/>
      <c r="U490" s="209"/>
      <c r="V490" s="209"/>
      <c r="W490" s="209"/>
      <c r="X490" s="209"/>
      <c r="Y490" s="209"/>
      <c r="Z490" s="209"/>
      <c r="AA490" s="209"/>
      <c r="AB490" s="209"/>
      <c r="AC490" s="209"/>
      <c r="AD490" s="209"/>
      <c r="AE490" s="209"/>
      <c r="AF490" s="209"/>
      <c r="AG490" s="209"/>
      <c r="AH490" s="209"/>
      <c r="AI490" s="209"/>
      <c r="AJ490" s="209"/>
      <c r="AK490" s="209"/>
      <c r="AL490" s="462"/>
      <c r="AM490" s="462"/>
      <c r="AN490" s="462"/>
      <c r="AO490" s="209"/>
      <c r="AP490" s="209"/>
      <c r="AQ490" s="209"/>
      <c r="AR490" s="209"/>
      <c r="AS490" s="209"/>
      <c r="AT490" s="209"/>
      <c r="AU490" s="209"/>
      <c r="AV490" s="209"/>
      <c r="AW490" s="209"/>
      <c r="AX490" s="209"/>
      <c r="AY490" s="209"/>
      <c r="AZ490" s="209"/>
      <c r="BA490" s="209"/>
      <c r="BB490" s="209"/>
      <c r="BC490" s="209"/>
      <c r="BD490" s="209"/>
      <c r="BE490" s="209"/>
      <c r="BF490" s="209"/>
      <c r="BG490" s="209"/>
      <c r="BH490" s="209"/>
      <c r="BI490" s="209"/>
      <c r="BJ490" s="209"/>
      <c r="BK490" s="209"/>
      <c r="BL490" s="209"/>
    </row>
    <row r="491" spans="1:64" ht="13.5" customHeight="1">
      <c r="A491" s="462"/>
      <c r="B491" s="462"/>
      <c r="C491" s="462"/>
      <c r="D491" s="462"/>
      <c r="E491" s="462"/>
      <c r="F491" s="462"/>
      <c r="G491" s="209"/>
      <c r="H491" s="462"/>
      <c r="I491" s="209"/>
      <c r="J491" s="209"/>
      <c r="K491" s="209"/>
      <c r="L491" s="209"/>
      <c r="M491" s="209"/>
      <c r="N491" s="209"/>
      <c r="O491" s="209"/>
      <c r="P491" s="462"/>
      <c r="Q491" s="209"/>
      <c r="R491" s="209"/>
      <c r="S491" s="209"/>
      <c r="T491" s="209"/>
      <c r="U491" s="209"/>
      <c r="V491" s="209"/>
      <c r="W491" s="209"/>
      <c r="X491" s="209"/>
      <c r="Y491" s="209"/>
      <c r="Z491" s="209"/>
      <c r="AA491" s="209"/>
      <c r="AB491" s="209"/>
      <c r="AC491" s="209"/>
      <c r="AD491" s="209"/>
      <c r="AE491" s="209"/>
      <c r="AF491" s="209"/>
      <c r="AG491" s="209"/>
      <c r="AH491" s="209"/>
      <c r="AI491" s="209"/>
      <c r="AJ491" s="209"/>
      <c r="AK491" s="209"/>
      <c r="AL491" s="462"/>
      <c r="AM491" s="462"/>
      <c r="AN491" s="462"/>
      <c r="AO491" s="209"/>
      <c r="AP491" s="209"/>
      <c r="AQ491" s="209"/>
      <c r="AR491" s="209"/>
      <c r="AS491" s="209"/>
      <c r="AT491" s="209"/>
      <c r="AU491" s="209"/>
      <c r="AV491" s="209"/>
      <c r="AW491" s="209"/>
      <c r="AX491" s="209"/>
      <c r="AY491" s="209"/>
      <c r="AZ491" s="209"/>
      <c r="BA491" s="209"/>
      <c r="BB491" s="209"/>
      <c r="BC491" s="209"/>
      <c r="BD491" s="209"/>
      <c r="BE491" s="209"/>
      <c r="BF491" s="209"/>
      <c r="BG491" s="209"/>
      <c r="BH491" s="209"/>
      <c r="BI491" s="209"/>
      <c r="BJ491" s="209"/>
      <c r="BK491" s="209"/>
      <c r="BL491" s="209"/>
    </row>
    <row r="492" spans="1:64" ht="13.5" customHeight="1">
      <c r="A492" s="462"/>
      <c r="B492" s="462"/>
      <c r="C492" s="462"/>
      <c r="D492" s="462"/>
      <c r="E492" s="462"/>
      <c r="F492" s="462"/>
      <c r="G492" s="209"/>
      <c r="H492" s="462"/>
      <c r="I492" s="209"/>
      <c r="J492" s="209"/>
      <c r="K492" s="209"/>
      <c r="L492" s="209"/>
      <c r="M492" s="209"/>
      <c r="N492" s="209"/>
      <c r="O492" s="209"/>
      <c r="P492" s="462"/>
      <c r="Q492" s="209"/>
      <c r="R492" s="209"/>
      <c r="S492" s="209"/>
      <c r="T492" s="209"/>
      <c r="U492" s="209"/>
      <c r="V492" s="209"/>
      <c r="W492" s="209"/>
      <c r="X492" s="209"/>
      <c r="Y492" s="209"/>
      <c r="Z492" s="209"/>
      <c r="AA492" s="209"/>
      <c r="AB492" s="209"/>
      <c r="AC492" s="209"/>
      <c r="AD492" s="209"/>
      <c r="AE492" s="209"/>
      <c r="AF492" s="209"/>
      <c r="AG492" s="209"/>
      <c r="AH492" s="209"/>
      <c r="AI492" s="209"/>
      <c r="AJ492" s="209"/>
      <c r="AK492" s="209"/>
      <c r="AL492" s="462"/>
      <c r="AM492" s="462"/>
      <c r="AN492" s="462"/>
      <c r="AO492" s="209"/>
      <c r="AP492" s="209"/>
      <c r="AQ492" s="209"/>
      <c r="AR492" s="209"/>
      <c r="AS492" s="209"/>
      <c r="AT492" s="209"/>
      <c r="AU492" s="209"/>
      <c r="AV492" s="209"/>
      <c r="AW492" s="209"/>
      <c r="AX492" s="209"/>
      <c r="AY492" s="209"/>
      <c r="AZ492" s="209"/>
      <c r="BA492" s="209"/>
      <c r="BB492" s="209"/>
      <c r="BC492" s="209"/>
      <c r="BD492" s="209"/>
      <c r="BE492" s="209"/>
      <c r="BF492" s="209"/>
      <c r="BG492" s="209"/>
      <c r="BH492" s="209"/>
      <c r="BI492" s="209"/>
      <c r="BJ492" s="209"/>
      <c r="BK492" s="209"/>
      <c r="BL492" s="209"/>
    </row>
    <row r="493" spans="1:64" ht="13.5" customHeight="1">
      <c r="A493" s="462"/>
      <c r="B493" s="462"/>
      <c r="C493" s="462"/>
      <c r="D493" s="462"/>
      <c r="E493" s="462"/>
      <c r="F493" s="462"/>
      <c r="G493" s="209"/>
      <c r="H493" s="462"/>
      <c r="I493" s="209"/>
      <c r="J493" s="209"/>
      <c r="K493" s="209"/>
      <c r="L493" s="209"/>
      <c r="M493" s="209"/>
      <c r="N493" s="209"/>
      <c r="O493" s="209"/>
      <c r="P493" s="462"/>
      <c r="Q493" s="209"/>
      <c r="R493" s="209"/>
      <c r="S493" s="209"/>
      <c r="T493" s="209"/>
      <c r="U493" s="209"/>
      <c r="V493" s="209"/>
      <c r="W493" s="209"/>
      <c r="X493" s="209"/>
      <c r="Y493" s="209"/>
      <c r="Z493" s="209"/>
      <c r="AA493" s="209"/>
      <c r="AB493" s="209"/>
      <c r="AC493" s="209"/>
      <c r="AD493" s="209"/>
      <c r="AE493" s="209"/>
      <c r="AF493" s="209"/>
      <c r="AG493" s="209"/>
      <c r="AH493" s="209"/>
      <c r="AI493" s="209"/>
      <c r="AJ493" s="209"/>
      <c r="AK493" s="209"/>
      <c r="AL493" s="462"/>
      <c r="AM493" s="462"/>
      <c r="AN493" s="462"/>
      <c r="AO493" s="209"/>
      <c r="AP493" s="209"/>
      <c r="AQ493" s="209"/>
      <c r="AR493" s="209"/>
      <c r="AS493" s="209"/>
      <c r="AT493" s="209"/>
      <c r="AU493" s="209"/>
      <c r="AV493" s="209"/>
      <c r="AW493" s="209"/>
      <c r="AX493" s="209"/>
      <c r="AY493" s="209"/>
      <c r="AZ493" s="209"/>
      <c r="BA493" s="209"/>
      <c r="BB493" s="209"/>
      <c r="BC493" s="209"/>
      <c r="BD493" s="209"/>
      <c r="BE493" s="209"/>
      <c r="BF493" s="209"/>
      <c r="BG493" s="209"/>
      <c r="BH493" s="209"/>
      <c r="BI493" s="209"/>
      <c r="BJ493" s="209"/>
      <c r="BK493" s="209"/>
      <c r="BL493" s="209"/>
    </row>
    <row r="494" spans="1:64" ht="13.5" customHeight="1">
      <c r="A494" s="462"/>
      <c r="B494" s="462"/>
      <c r="C494" s="462"/>
      <c r="D494" s="462"/>
      <c r="E494" s="462"/>
      <c r="F494" s="462"/>
      <c r="G494" s="209"/>
      <c r="H494" s="462"/>
      <c r="I494" s="209"/>
      <c r="J494" s="209"/>
      <c r="K494" s="209"/>
      <c r="L494" s="209"/>
      <c r="M494" s="209"/>
      <c r="N494" s="209"/>
      <c r="O494" s="209"/>
      <c r="P494" s="462"/>
      <c r="Q494" s="209"/>
      <c r="R494" s="209"/>
      <c r="S494" s="209"/>
      <c r="T494" s="209"/>
      <c r="U494" s="209"/>
      <c r="V494" s="209"/>
      <c r="W494" s="209"/>
      <c r="X494" s="209"/>
      <c r="Y494" s="209"/>
      <c r="Z494" s="209"/>
      <c r="AA494" s="209"/>
      <c r="AB494" s="209"/>
      <c r="AC494" s="209"/>
      <c r="AD494" s="209"/>
      <c r="AE494" s="209"/>
      <c r="AF494" s="209"/>
      <c r="AG494" s="209"/>
      <c r="AH494" s="209"/>
      <c r="AI494" s="209"/>
      <c r="AJ494" s="209"/>
      <c r="AK494" s="209"/>
      <c r="AL494" s="462"/>
      <c r="AM494" s="462"/>
      <c r="AN494" s="462"/>
      <c r="AO494" s="209"/>
      <c r="AP494" s="209"/>
      <c r="AQ494" s="209"/>
      <c r="AR494" s="209"/>
      <c r="AS494" s="209"/>
      <c r="AT494" s="209"/>
      <c r="AU494" s="209"/>
      <c r="AV494" s="209"/>
      <c r="AW494" s="209"/>
      <c r="AX494" s="209"/>
      <c r="AY494" s="209"/>
      <c r="AZ494" s="209"/>
      <c r="BA494" s="209"/>
      <c r="BB494" s="209"/>
      <c r="BC494" s="209"/>
      <c r="BD494" s="209"/>
      <c r="BE494" s="209"/>
      <c r="BF494" s="209"/>
      <c r="BG494" s="209"/>
      <c r="BH494" s="209"/>
      <c r="BI494" s="209"/>
      <c r="BJ494" s="209"/>
      <c r="BK494" s="209"/>
      <c r="BL494" s="209"/>
    </row>
    <row r="495" spans="1:64" ht="13.5" customHeight="1">
      <c r="A495" s="462"/>
      <c r="B495" s="462"/>
      <c r="C495" s="462"/>
      <c r="D495" s="462"/>
      <c r="E495" s="462"/>
      <c r="F495" s="462"/>
      <c r="G495" s="209"/>
      <c r="H495" s="462"/>
      <c r="I495" s="209"/>
      <c r="J495" s="209"/>
      <c r="K495" s="209"/>
      <c r="L495" s="209"/>
      <c r="M495" s="209"/>
      <c r="N495" s="209"/>
      <c r="O495" s="209"/>
      <c r="P495" s="462"/>
      <c r="Q495" s="209"/>
      <c r="R495" s="209"/>
      <c r="S495" s="209"/>
      <c r="T495" s="209"/>
      <c r="U495" s="209"/>
      <c r="V495" s="209"/>
      <c r="W495" s="209"/>
      <c r="X495" s="209"/>
      <c r="Y495" s="209"/>
      <c r="Z495" s="209"/>
      <c r="AA495" s="209"/>
      <c r="AB495" s="209"/>
      <c r="AC495" s="209"/>
      <c r="AD495" s="209"/>
      <c r="AE495" s="209"/>
      <c r="AF495" s="209"/>
      <c r="AG495" s="209"/>
      <c r="AH495" s="209"/>
      <c r="AI495" s="209"/>
      <c r="AJ495" s="209"/>
      <c r="AK495" s="209"/>
      <c r="AL495" s="462"/>
      <c r="AM495" s="462"/>
      <c r="AN495" s="462"/>
      <c r="AO495" s="209"/>
      <c r="AP495" s="209"/>
      <c r="AQ495" s="209"/>
      <c r="AR495" s="209"/>
      <c r="AS495" s="209"/>
      <c r="AT495" s="209"/>
      <c r="AU495" s="209"/>
      <c r="AV495" s="209"/>
      <c r="AW495" s="209"/>
      <c r="AX495" s="209"/>
      <c r="AY495" s="209"/>
      <c r="AZ495" s="209"/>
      <c r="BA495" s="209"/>
      <c r="BB495" s="209"/>
      <c r="BC495" s="209"/>
      <c r="BD495" s="209"/>
      <c r="BE495" s="209"/>
      <c r="BF495" s="209"/>
      <c r="BG495" s="209"/>
      <c r="BH495" s="209"/>
      <c r="BI495" s="209"/>
      <c r="BJ495" s="209"/>
      <c r="BK495" s="209"/>
      <c r="BL495" s="209"/>
    </row>
    <row r="496" spans="1:64" ht="13.5" customHeight="1">
      <c r="A496" s="462"/>
      <c r="B496" s="462"/>
      <c r="C496" s="462"/>
      <c r="D496" s="462"/>
      <c r="E496" s="462"/>
      <c r="F496" s="462"/>
      <c r="G496" s="209"/>
      <c r="H496" s="462"/>
      <c r="I496" s="209"/>
      <c r="J496" s="209"/>
      <c r="K496" s="209"/>
      <c r="L496" s="209"/>
      <c r="M496" s="209"/>
      <c r="N496" s="209"/>
      <c r="O496" s="209"/>
      <c r="P496" s="462"/>
      <c r="Q496" s="209"/>
      <c r="R496" s="209"/>
      <c r="S496" s="209"/>
      <c r="T496" s="209"/>
      <c r="U496" s="209"/>
      <c r="V496" s="209"/>
      <c r="W496" s="209"/>
      <c r="X496" s="209"/>
      <c r="Y496" s="209"/>
      <c r="Z496" s="209"/>
      <c r="AA496" s="209"/>
      <c r="AB496" s="209"/>
      <c r="AC496" s="209"/>
      <c r="AD496" s="209"/>
      <c r="AE496" s="209"/>
      <c r="AF496" s="209"/>
      <c r="AG496" s="209"/>
      <c r="AH496" s="209"/>
      <c r="AI496" s="209"/>
      <c r="AJ496" s="209"/>
      <c r="AK496" s="209"/>
      <c r="AL496" s="462"/>
      <c r="AM496" s="462"/>
      <c r="AN496" s="462"/>
      <c r="AO496" s="209"/>
      <c r="AP496" s="209"/>
      <c r="AQ496" s="209"/>
      <c r="AR496" s="209"/>
      <c r="AS496" s="209"/>
      <c r="AT496" s="209"/>
      <c r="AU496" s="209"/>
      <c r="AV496" s="209"/>
      <c r="AW496" s="209"/>
      <c r="AX496" s="209"/>
      <c r="AY496" s="209"/>
      <c r="AZ496" s="209"/>
      <c r="BA496" s="209"/>
      <c r="BB496" s="209"/>
      <c r="BC496" s="209"/>
      <c r="BD496" s="209"/>
      <c r="BE496" s="209"/>
      <c r="BF496" s="209"/>
      <c r="BG496" s="209"/>
      <c r="BH496" s="209"/>
      <c r="BI496" s="209"/>
      <c r="BJ496" s="209"/>
      <c r="BK496" s="209"/>
      <c r="BL496" s="209"/>
    </row>
    <row r="497" spans="1:64" ht="13.5" customHeight="1">
      <c r="A497" s="462"/>
      <c r="B497" s="462"/>
      <c r="C497" s="462"/>
      <c r="D497" s="462"/>
      <c r="E497" s="462"/>
      <c r="F497" s="462"/>
      <c r="G497" s="209"/>
      <c r="H497" s="462"/>
      <c r="I497" s="209"/>
      <c r="J497" s="209"/>
      <c r="K497" s="209"/>
      <c r="L497" s="209"/>
      <c r="M497" s="209"/>
      <c r="N497" s="209"/>
      <c r="O497" s="209"/>
      <c r="P497" s="462"/>
      <c r="Q497" s="209"/>
      <c r="R497" s="209"/>
      <c r="S497" s="209"/>
      <c r="T497" s="209"/>
      <c r="U497" s="209"/>
      <c r="V497" s="209"/>
      <c r="W497" s="209"/>
      <c r="X497" s="209"/>
      <c r="Y497" s="209"/>
      <c r="Z497" s="209"/>
      <c r="AA497" s="209"/>
      <c r="AB497" s="209"/>
      <c r="AC497" s="209"/>
      <c r="AD497" s="209"/>
      <c r="AE497" s="209"/>
      <c r="AF497" s="209"/>
      <c r="AG497" s="209"/>
      <c r="AH497" s="209"/>
      <c r="AI497" s="209"/>
      <c r="AJ497" s="209"/>
      <c r="AK497" s="209"/>
      <c r="AL497" s="462"/>
      <c r="AM497" s="462"/>
      <c r="AN497" s="462"/>
      <c r="AO497" s="209"/>
      <c r="AP497" s="209"/>
      <c r="AQ497" s="209"/>
      <c r="AR497" s="209"/>
      <c r="AS497" s="209"/>
      <c r="AT497" s="209"/>
      <c r="AU497" s="209"/>
      <c r="AV497" s="209"/>
      <c r="AW497" s="209"/>
      <c r="AX497" s="209"/>
      <c r="AY497" s="209"/>
      <c r="AZ497" s="209"/>
      <c r="BA497" s="209"/>
      <c r="BB497" s="209"/>
      <c r="BC497" s="209"/>
      <c r="BD497" s="209"/>
      <c r="BE497" s="209"/>
      <c r="BF497" s="209"/>
      <c r="BG497" s="209"/>
      <c r="BH497" s="209"/>
      <c r="BI497" s="209"/>
      <c r="BJ497" s="209"/>
      <c r="BK497" s="209"/>
      <c r="BL497" s="209"/>
    </row>
    <row r="498" spans="1:64" ht="13.5" customHeight="1">
      <c r="A498" s="462"/>
      <c r="B498" s="462"/>
      <c r="C498" s="462"/>
      <c r="D498" s="462"/>
      <c r="E498" s="462"/>
      <c r="F498" s="462"/>
      <c r="G498" s="209"/>
      <c r="H498" s="462"/>
      <c r="I498" s="209"/>
      <c r="J498" s="209"/>
      <c r="K498" s="209"/>
      <c r="L498" s="209"/>
      <c r="M498" s="209"/>
      <c r="N498" s="209"/>
      <c r="O498" s="209"/>
      <c r="P498" s="462"/>
      <c r="Q498" s="209"/>
      <c r="R498" s="209"/>
      <c r="S498" s="209"/>
      <c r="T498" s="209"/>
      <c r="U498" s="209"/>
      <c r="V498" s="209"/>
      <c r="W498" s="209"/>
      <c r="X498" s="209"/>
      <c r="Y498" s="209"/>
      <c r="Z498" s="209"/>
      <c r="AA498" s="209"/>
      <c r="AB498" s="209"/>
      <c r="AC498" s="209"/>
      <c r="AD498" s="209"/>
      <c r="AE498" s="209"/>
      <c r="AF498" s="209"/>
      <c r="AG498" s="209"/>
      <c r="AH498" s="209"/>
      <c r="AI498" s="209"/>
      <c r="AJ498" s="209"/>
      <c r="AK498" s="209"/>
      <c r="AL498" s="462"/>
      <c r="AM498" s="462"/>
      <c r="AN498" s="462"/>
      <c r="AO498" s="209"/>
      <c r="AP498" s="209"/>
      <c r="AQ498" s="209"/>
      <c r="AR498" s="209"/>
      <c r="AS498" s="209"/>
      <c r="AT498" s="209"/>
      <c r="AU498" s="209"/>
      <c r="AV498" s="209"/>
      <c r="AW498" s="209"/>
      <c r="AX498" s="209"/>
      <c r="AY498" s="209"/>
      <c r="AZ498" s="209"/>
      <c r="BA498" s="209"/>
      <c r="BB498" s="209"/>
      <c r="BC498" s="209"/>
      <c r="BD498" s="209"/>
      <c r="BE498" s="209"/>
      <c r="BF498" s="209"/>
      <c r="BG498" s="209"/>
      <c r="BH498" s="209"/>
      <c r="BI498" s="209"/>
      <c r="BJ498" s="209"/>
      <c r="BK498" s="209"/>
      <c r="BL498" s="209"/>
    </row>
    <row r="499" spans="1:64" ht="13.5" customHeight="1">
      <c r="A499" s="462"/>
      <c r="B499" s="462"/>
      <c r="C499" s="462"/>
      <c r="D499" s="462"/>
      <c r="E499" s="462"/>
      <c r="F499" s="462"/>
      <c r="G499" s="209"/>
      <c r="H499" s="462"/>
      <c r="I499" s="209"/>
      <c r="J499" s="209"/>
      <c r="K499" s="209"/>
      <c r="L499" s="209"/>
      <c r="M499" s="209"/>
      <c r="N499" s="209"/>
      <c r="O499" s="209"/>
      <c r="P499" s="462"/>
      <c r="Q499" s="209"/>
      <c r="R499" s="209"/>
      <c r="S499" s="209"/>
      <c r="T499" s="209"/>
      <c r="U499" s="209"/>
      <c r="V499" s="209"/>
      <c r="W499" s="209"/>
      <c r="X499" s="209"/>
      <c r="Y499" s="209"/>
      <c r="Z499" s="209"/>
      <c r="AA499" s="209"/>
      <c r="AB499" s="209"/>
      <c r="AC499" s="209"/>
      <c r="AD499" s="209"/>
      <c r="AE499" s="209"/>
      <c r="AF499" s="209"/>
      <c r="AG499" s="209"/>
      <c r="AH499" s="209"/>
      <c r="AI499" s="209"/>
      <c r="AJ499" s="209"/>
      <c r="AK499" s="209"/>
      <c r="AL499" s="462"/>
      <c r="AM499" s="462"/>
      <c r="AN499" s="462"/>
      <c r="AO499" s="209"/>
      <c r="AP499" s="209"/>
      <c r="AQ499" s="209"/>
      <c r="AR499" s="209"/>
      <c r="AS499" s="209"/>
      <c r="AT499" s="209"/>
      <c r="AU499" s="209"/>
      <c r="AV499" s="209"/>
      <c r="AW499" s="209"/>
      <c r="AX499" s="209"/>
      <c r="AY499" s="209"/>
      <c r="AZ499" s="209"/>
      <c r="BA499" s="209"/>
      <c r="BB499" s="209"/>
      <c r="BC499" s="209"/>
      <c r="BD499" s="209"/>
      <c r="BE499" s="209"/>
      <c r="BF499" s="209"/>
      <c r="BG499" s="209"/>
      <c r="BH499" s="209"/>
      <c r="BI499" s="209"/>
      <c r="BJ499" s="209"/>
      <c r="BK499" s="209"/>
      <c r="BL499" s="209"/>
    </row>
    <row r="500" spans="1:64" ht="13.5" customHeight="1">
      <c r="A500" s="462"/>
      <c r="B500" s="462"/>
      <c r="C500" s="462"/>
      <c r="D500" s="462"/>
      <c r="E500" s="462"/>
      <c r="F500" s="462"/>
      <c r="G500" s="209"/>
      <c r="H500" s="462"/>
      <c r="I500" s="209"/>
      <c r="J500" s="209"/>
      <c r="K500" s="209"/>
      <c r="L500" s="209"/>
      <c r="M500" s="209"/>
      <c r="N500" s="209"/>
      <c r="O500" s="209"/>
      <c r="P500" s="462"/>
      <c r="Q500" s="209"/>
      <c r="R500" s="209"/>
      <c r="S500" s="209"/>
      <c r="T500" s="209"/>
      <c r="U500" s="209"/>
      <c r="V500" s="209"/>
      <c r="W500" s="209"/>
      <c r="X500" s="209"/>
      <c r="Y500" s="209"/>
      <c r="Z500" s="209"/>
      <c r="AA500" s="209"/>
      <c r="AB500" s="209"/>
      <c r="AC500" s="209"/>
      <c r="AD500" s="209"/>
      <c r="AE500" s="209"/>
      <c r="AF500" s="209"/>
      <c r="AG500" s="209"/>
      <c r="AH500" s="209"/>
      <c r="AI500" s="209"/>
      <c r="AJ500" s="209"/>
      <c r="AK500" s="209"/>
      <c r="AL500" s="462"/>
      <c r="AM500" s="462"/>
      <c r="AN500" s="462"/>
      <c r="AO500" s="209"/>
      <c r="AP500" s="209"/>
      <c r="AQ500" s="209"/>
      <c r="AR500" s="209"/>
      <c r="AS500" s="209"/>
      <c r="AT500" s="209"/>
      <c r="AU500" s="209"/>
      <c r="AV500" s="209"/>
      <c r="AW500" s="209"/>
      <c r="AX500" s="209"/>
      <c r="AY500" s="209"/>
      <c r="AZ500" s="209"/>
      <c r="BA500" s="209"/>
      <c r="BB500" s="209"/>
      <c r="BC500" s="209"/>
      <c r="BD500" s="209"/>
      <c r="BE500" s="209"/>
      <c r="BF500" s="209"/>
      <c r="BG500" s="209"/>
      <c r="BH500" s="209"/>
      <c r="BI500" s="209"/>
      <c r="BJ500" s="209"/>
      <c r="BK500" s="209"/>
      <c r="BL500" s="209"/>
    </row>
    <row r="501" spans="1:64" ht="13.5" customHeight="1">
      <c r="A501" s="462"/>
      <c r="B501" s="462"/>
      <c r="C501" s="462"/>
      <c r="D501" s="462"/>
      <c r="E501" s="462"/>
      <c r="F501" s="462"/>
      <c r="G501" s="209"/>
      <c r="H501" s="462"/>
      <c r="I501" s="209"/>
      <c r="J501" s="209"/>
      <c r="K501" s="209"/>
      <c r="L501" s="209"/>
      <c r="M501" s="209"/>
      <c r="N501" s="209"/>
      <c r="O501" s="209"/>
      <c r="P501" s="462"/>
      <c r="Q501" s="209"/>
      <c r="R501" s="209"/>
      <c r="S501" s="209"/>
      <c r="T501" s="209"/>
      <c r="U501" s="209"/>
      <c r="V501" s="209"/>
      <c r="W501" s="209"/>
      <c r="X501" s="209"/>
      <c r="Y501" s="209"/>
      <c r="Z501" s="209"/>
      <c r="AA501" s="209"/>
      <c r="AB501" s="209"/>
      <c r="AC501" s="209"/>
      <c r="AD501" s="209"/>
      <c r="AE501" s="209"/>
      <c r="AF501" s="209"/>
      <c r="AG501" s="209"/>
      <c r="AH501" s="209"/>
      <c r="AI501" s="209"/>
      <c r="AJ501" s="209"/>
      <c r="AK501" s="209"/>
      <c r="AL501" s="462"/>
      <c r="AM501" s="462"/>
      <c r="AN501" s="462"/>
      <c r="AO501" s="209"/>
      <c r="AP501" s="209"/>
      <c r="AQ501" s="209"/>
      <c r="AR501" s="209"/>
      <c r="AS501" s="209"/>
      <c r="AT501" s="209"/>
      <c r="AU501" s="209"/>
      <c r="AV501" s="209"/>
      <c r="AW501" s="209"/>
      <c r="AX501" s="209"/>
      <c r="AY501" s="209"/>
      <c r="AZ501" s="209"/>
      <c r="BA501" s="209"/>
      <c r="BB501" s="209"/>
      <c r="BC501" s="209"/>
      <c r="BD501" s="209"/>
      <c r="BE501" s="209"/>
      <c r="BF501" s="209"/>
      <c r="BG501" s="209"/>
      <c r="BH501" s="209"/>
      <c r="BI501" s="209"/>
      <c r="BJ501" s="209"/>
      <c r="BK501" s="209"/>
      <c r="BL501" s="209"/>
    </row>
    <row r="502" spans="1:64" ht="13.5" customHeight="1">
      <c r="A502" s="462"/>
      <c r="B502" s="462"/>
      <c r="C502" s="462"/>
      <c r="D502" s="462"/>
      <c r="E502" s="462"/>
      <c r="F502" s="462"/>
      <c r="G502" s="209"/>
      <c r="H502" s="462"/>
      <c r="I502" s="209"/>
      <c r="J502" s="209"/>
      <c r="K502" s="209"/>
      <c r="L502" s="209"/>
      <c r="M502" s="209"/>
      <c r="N502" s="209"/>
      <c r="O502" s="209"/>
      <c r="P502" s="462"/>
      <c r="Q502" s="209"/>
      <c r="R502" s="209"/>
      <c r="S502" s="209"/>
      <c r="T502" s="209"/>
      <c r="U502" s="209"/>
      <c r="V502" s="209"/>
      <c r="W502" s="209"/>
      <c r="X502" s="209"/>
      <c r="Y502" s="209"/>
      <c r="Z502" s="209"/>
      <c r="AA502" s="209"/>
      <c r="AB502" s="209"/>
      <c r="AC502" s="209"/>
      <c r="AD502" s="209"/>
      <c r="AE502" s="209"/>
      <c r="AF502" s="209"/>
      <c r="AG502" s="209"/>
      <c r="AH502" s="209"/>
      <c r="AI502" s="209"/>
      <c r="AJ502" s="209"/>
      <c r="AK502" s="209"/>
      <c r="AL502" s="462"/>
      <c r="AM502" s="462"/>
      <c r="AN502" s="462"/>
      <c r="AO502" s="209"/>
      <c r="AP502" s="209"/>
      <c r="AQ502" s="209"/>
      <c r="AR502" s="209"/>
      <c r="AS502" s="209"/>
      <c r="AT502" s="209"/>
      <c r="AU502" s="209"/>
      <c r="AV502" s="209"/>
      <c r="AW502" s="209"/>
      <c r="AX502" s="209"/>
      <c r="AY502" s="209"/>
      <c r="AZ502" s="209"/>
      <c r="BA502" s="209"/>
      <c r="BB502" s="209"/>
      <c r="BC502" s="209"/>
      <c r="BD502" s="209"/>
      <c r="BE502" s="209"/>
      <c r="BF502" s="209"/>
      <c r="BG502" s="209"/>
      <c r="BH502" s="209"/>
      <c r="BI502" s="209"/>
      <c r="BJ502" s="209"/>
      <c r="BK502" s="209"/>
      <c r="BL502" s="209"/>
    </row>
    <row r="503" spans="1:64" ht="13.5" customHeight="1">
      <c r="A503" s="462"/>
      <c r="B503" s="462"/>
      <c r="C503" s="462"/>
      <c r="D503" s="462"/>
      <c r="E503" s="462"/>
      <c r="F503" s="462"/>
      <c r="G503" s="209"/>
      <c r="H503" s="462"/>
      <c r="I503" s="209"/>
      <c r="J503" s="209"/>
      <c r="K503" s="209"/>
      <c r="L503" s="209"/>
      <c r="M503" s="209"/>
      <c r="N503" s="209"/>
      <c r="O503" s="209"/>
      <c r="P503" s="462"/>
      <c r="Q503" s="209"/>
      <c r="R503" s="209"/>
      <c r="S503" s="209"/>
      <c r="T503" s="209"/>
      <c r="U503" s="209"/>
      <c r="V503" s="209"/>
      <c r="W503" s="209"/>
      <c r="X503" s="209"/>
      <c r="Y503" s="209"/>
      <c r="Z503" s="209"/>
      <c r="AA503" s="209"/>
      <c r="AB503" s="209"/>
      <c r="AC503" s="209"/>
      <c r="AD503" s="209"/>
      <c r="AE503" s="209"/>
      <c r="AF503" s="209"/>
      <c r="AG503" s="209"/>
      <c r="AH503" s="209"/>
      <c r="AI503" s="209"/>
      <c r="AJ503" s="209"/>
      <c r="AK503" s="209"/>
      <c r="AL503" s="462"/>
      <c r="AM503" s="462"/>
      <c r="AN503" s="462"/>
      <c r="AO503" s="209"/>
      <c r="AP503" s="209"/>
      <c r="AQ503" s="209"/>
      <c r="AR503" s="209"/>
      <c r="AS503" s="209"/>
      <c r="AT503" s="209"/>
      <c r="AU503" s="209"/>
      <c r="AV503" s="209"/>
      <c r="AW503" s="209"/>
      <c r="AX503" s="209"/>
      <c r="AY503" s="209"/>
      <c r="AZ503" s="209"/>
      <c r="BA503" s="209"/>
      <c r="BB503" s="209"/>
      <c r="BC503" s="209"/>
      <c r="BD503" s="209"/>
      <c r="BE503" s="209"/>
      <c r="BF503" s="209"/>
      <c r="BG503" s="209"/>
      <c r="BH503" s="209"/>
      <c r="BI503" s="209"/>
      <c r="BJ503" s="209"/>
      <c r="BK503" s="209"/>
      <c r="BL503" s="209"/>
    </row>
    <row r="504" spans="1:64" ht="13.5" customHeight="1">
      <c r="A504" s="462"/>
      <c r="B504" s="462"/>
      <c r="C504" s="462"/>
      <c r="D504" s="462"/>
      <c r="E504" s="462"/>
      <c r="F504" s="462"/>
      <c r="G504" s="209"/>
      <c r="H504" s="462"/>
      <c r="I504" s="209"/>
      <c r="J504" s="209"/>
      <c r="K504" s="209"/>
      <c r="L504" s="209"/>
      <c r="M504" s="209"/>
      <c r="N504" s="209"/>
      <c r="O504" s="209"/>
      <c r="P504" s="462"/>
      <c r="Q504" s="209"/>
      <c r="R504" s="209"/>
      <c r="S504" s="209"/>
      <c r="T504" s="209"/>
      <c r="U504" s="209"/>
      <c r="V504" s="209"/>
      <c r="W504" s="209"/>
      <c r="X504" s="209"/>
      <c r="Y504" s="209"/>
      <c r="Z504" s="209"/>
      <c r="AA504" s="209"/>
      <c r="AB504" s="209"/>
      <c r="AC504" s="209"/>
      <c r="AD504" s="209"/>
      <c r="AE504" s="209"/>
      <c r="AF504" s="209"/>
      <c r="AG504" s="209"/>
      <c r="AH504" s="209"/>
      <c r="AI504" s="209"/>
      <c r="AJ504" s="209"/>
      <c r="AK504" s="209"/>
      <c r="AL504" s="462"/>
      <c r="AM504" s="462"/>
      <c r="AN504" s="462"/>
      <c r="AO504" s="209"/>
      <c r="AP504" s="209"/>
      <c r="AQ504" s="209"/>
      <c r="AR504" s="209"/>
      <c r="AS504" s="209"/>
      <c r="AT504" s="209"/>
      <c r="AU504" s="209"/>
      <c r="AV504" s="209"/>
      <c r="AW504" s="209"/>
      <c r="AX504" s="209"/>
      <c r="AY504" s="209"/>
      <c r="AZ504" s="209"/>
      <c r="BA504" s="209"/>
      <c r="BB504" s="209"/>
      <c r="BC504" s="209"/>
      <c r="BD504" s="209"/>
      <c r="BE504" s="209"/>
      <c r="BF504" s="209"/>
      <c r="BG504" s="209"/>
      <c r="BH504" s="209"/>
      <c r="BI504" s="209"/>
      <c r="BJ504" s="209"/>
      <c r="BK504" s="209"/>
      <c r="BL504" s="209"/>
    </row>
    <row r="505" spans="1:64" ht="13.5" customHeight="1">
      <c r="A505" s="462"/>
      <c r="B505" s="462"/>
      <c r="C505" s="462"/>
      <c r="D505" s="462"/>
      <c r="E505" s="462"/>
      <c r="F505" s="462"/>
      <c r="G505" s="209"/>
      <c r="H505" s="462"/>
      <c r="I505" s="209"/>
      <c r="J505" s="209"/>
      <c r="K505" s="209"/>
      <c r="L505" s="209"/>
      <c r="M505" s="209"/>
      <c r="N505" s="209"/>
      <c r="O505" s="209"/>
      <c r="P505" s="462"/>
      <c r="Q505" s="209"/>
      <c r="R505" s="209"/>
      <c r="S505" s="209"/>
      <c r="T505" s="209"/>
      <c r="U505" s="209"/>
      <c r="V505" s="209"/>
      <c r="W505" s="209"/>
      <c r="X505" s="209"/>
      <c r="Y505" s="209"/>
      <c r="Z505" s="209"/>
      <c r="AA505" s="209"/>
      <c r="AB505" s="209"/>
      <c r="AC505" s="209"/>
      <c r="AD505" s="209"/>
      <c r="AE505" s="209"/>
      <c r="AF505" s="209"/>
      <c r="AG505" s="209"/>
      <c r="AH505" s="209"/>
      <c r="AI505" s="209"/>
      <c r="AJ505" s="209"/>
      <c r="AK505" s="209"/>
      <c r="AL505" s="462"/>
      <c r="AM505" s="462"/>
      <c r="AN505" s="462"/>
      <c r="AO505" s="209"/>
      <c r="AP505" s="209"/>
      <c r="AQ505" s="209"/>
      <c r="AR505" s="209"/>
      <c r="AS505" s="209"/>
      <c r="AT505" s="209"/>
      <c r="AU505" s="209"/>
      <c r="AV505" s="209"/>
      <c r="AW505" s="209"/>
      <c r="AX505" s="209"/>
      <c r="AY505" s="209"/>
      <c r="AZ505" s="209"/>
      <c r="BA505" s="209"/>
      <c r="BB505" s="209"/>
      <c r="BC505" s="209"/>
      <c r="BD505" s="209"/>
      <c r="BE505" s="209"/>
      <c r="BF505" s="209"/>
      <c r="BG505" s="209"/>
      <c r="BH505" s="209"/>
      <c r="BI505" s="209"/>
      <c r="BJ505" s="209"/>
      <c r="BK505" s="209"/>
      <c r="BL505" s="209"/>
    </row>
    <row r="506" spans="1:64" ht="13.5" customHeight="1">
      <c r="A506" s="462"/>
      <c r="B506" s="462"/>
      <c r="C506" s="462"/>
      <c r="D506" s="462"/>
      <c r="E506" s="462"/>
      <c r="F506" s="462"/>
      <c r="G506" s="209"/>
      <c r="H506" s="462"/>
      <c r="I506" s="209"/>
      <c r="J506" s="209"/>
      <c r="K506" s="209"/>
      <c r="L506" s="209"/>
      <c r="M506" s="209"/>
      <c r="N506" s="209"/>
      <c r="O506" s="209"/>
      <c r="P506" s="462"/>
      <c r="Q506" s="209"/>
      <c r="R506" s="209"/>
      <c r="S506" s="209"/>
      <c r="T506" s="209"/>
      <c r="U506" s="209"/>
      <c r="V506" s="209"/>
      <c r="W506" s="209"/>
      <c r="X506" s="209"/>
      <c r="Y506" s="209"/>
      <c r="Z506" s="209"/>
      <c r="AA506" s="209"/>
      <c r="AB506" s="209"/>
      <c r="AC506" s="209"/>
      <c r="AD506" s="209"/>
      <c r="AE506" s="209"/>
      <c r="AF506" s="209"/>
      <c r="AG506" s="209"/>
      <c r="AH506" s="209"/>
      <c r="AI506" s="209"/>
      <c r="AJ506" s="209"/>
      <c r="AK506" s="209"/>
      <c r="AL506" s="462"/>
      <c r="AM506" s="462"/>
      <c r="AN506" s="462"/>
      <c r="AO506" s="209"/>
      <c r="AP506" s="209"/>
      <c r="AQ506" s="209"/>
      <c r="AR506" s="209"/>
      <c r="AS506" s="209"/>
      <c r="AT506" s="209"/>
      <c r="AU506" s="209"/>
      <c r="AV506" s="209"/>
      <c r="AW506" s="209"/>
      <c r="AX506" s="209"/>
      <c r="AY506" s="209"/>
      <c r="AZ506" s="209"/>
      <c r="BA506" s="209"/>
      <c r="BB506" s="209"/>
      <c r="BC506" s="209"/>
      <c r="BD506" s="209"/>
      <c r="BE506" s="209"/>
      <c r="BF506" s="209"/>
      <c r="BG506" s="209"/>
      <c r="BH506" s="209"/>
      <c r="BI506" s="209"/>
      <c r="BJ506" s="209"/>
      <c r="BK506" s="209"/>
      <c r="BL506" s="209"/>
    </row>
    <row r="507" spans="1:64" ht="13.5" customHeight="1">
      <c r="A507" s="462"/>
      <c r="B507" s="462"/>
      <c r="C507" s="462"/>
      <c r="D507" s="462"/>
      <c r="E507" s="462"/>
      <c r="F507" s="462"/>
      <c r="G507" s="209"/>
      <c r="H507" s="462"/>
      <c r="I507" s="209"/>
      <c r="J507" s="209"/>
      <c r="K507" s="209"/>
      <c r="L507" s="209"/>
      <c r="M507" s="209"/>
      <c r="N507" s="209"/>
      <c r="O507" s="209"/>
      <c r="P507" s="462"/>
      <c r="Q507" s="209"/>
      <c r="R507" s="209"/>
      <c r="S507" s="209"/>
      <c r="T507" s="209"/>
      <c r="U507" s="209"/>
      <c r="V507" s="209"/>
      <c r="W507" s="209"/>
      <c r="X507" s="209"/>
      <c r="Y507" s="209"/>
      <c r="Z507" s="209"/>
      <c r="AA507" s="209"/>
      <c r="AB507" s="209"/>
      <c r="AC507" s="209"/>
      <c r="AD507" s="209"/>
      <c r="AE507" s="209"/>
      <c r="AF507" s="209"/>
      <c r="AG507" s="209"/>
      <c r="AH507" s="209"/>
      <c r="AI507" s="209"/>
      <c r="AJ507" s="209"/>
      <c r="AK507" s="209"/>
      <c r="AL507" s="462"/>
      <c r="AM507" s="462"/>
      <c r="AN507" s="462"/>
      <c r="AO507" s="209"/>
      <c r="AP507" s="209"/>
      <c r="AQ507" s="209"/>
      <c r="AR507" s="209"/>
      <c r="AS507" s="209"/>
      <c r="AT507" s="209"/>
      <c r="AU507" s="209"/>
      <c r="AV507" s="209"/>
      <c r="AW507" s="209"/>
      <c r="AX507" s="209"/>
      <c r="AY507" s="209"/>
      <c r="AZ507" s="209"/>
      <c r="BA507" s="209"/>
      <c r="BB507" s="209"/>
      <c r="BC507" s="209"/>
      <c r="BD507" s="209"/>
      <c r="BE507" s="209"/>
      <c r="BF507" s="209"/>
      <c r="BG507" s="209"/>
      <c r="BH507" s="209"/>
      <c r="BI507" s="209"/>
      <c r="BJ507" s="209"/>
      <c r="BK507" s="209"/>
      <c r="BL507" s="209"/>
    </row>
    <row r="508" spans="1:64" ht="13.5" customHeight="1">
      <c r="A508" s="462"/>
      <c r="B508" s="462"/>
      <c r="C508" s="462"/>
      <c r="D508" s="462"/>
      <c r="E508" s="462"/>
      <c r="F508" s="462"/>
      <c r="G508" s="209"/>
      <c r="H508" s="462"/>
      <c r="I508" s="209"/>
      <c r="J508" s="209"/>
      <c r="K508" s="209"/>
      <c r="L508" s="209"/>
      <c r="M508" s="209"/>
      <c r="N508" s="209"/>
      <c r="O508" s="209"/>
      <c r="P508" s="462"/>
      <c r="Q508" s="209"/>
      <c r="R508" s="209"/>
      <c r="S508" s="209"/>
      <c r="T508" s="209"/>
      <c r="U508" s="209"/>
      <c r="V508" s="209"/>
      <c r="W508" s="209"/>
      <c r="X508" s="209"/>
      <c r="Y508" s="209"/>
      <c r="Z508" s="209"/>
      <c r="AA508" s="209"/>
      <c r="AB508" s="209"/>
      <c r="AC508" s="209"/>
      <c r="AD508" s="209"/>
      <c r="AE508" s="209"/>
      <c r="AF508" s="209"/>
      <c r="AG508" s="209"/>
      <c r="AH508" s="209"/>
      <c r="AI508" s="209"/>
      <c r="AJ508" s="209"/>
      <c r="AK508" s="209"/>
      <c r="AL508" s="462"/>
      <c r="AM508" s="462"/>
      <c r="AN508" s="462"/>
      <c r="AO508" s="209"/>
      <c r="AP508" s="209"/>
      <c r="AQ508" s="209"/>
      <c r="AR508" s="209"/>
      <c r="AS508" s="209"/>
      <c r="AT508" s="209"/>
      <c r="AU508" s="209"/>
      <c r="AV508" s="209"/>
      <c r="AW508" s="209"/>
      <c r="AX508" s="209"/>
      <c r="AY508" s="209"/>
      <c r="AZ508" s="209"/>
      <c r="BA508" s="209"/>
      <c r="BB508" s="209"/>
      <c r="BC508" s="209"/>
      <c r="BD508" s="209"/>
      <c r="BE508" s="209"/>
      <c r="BF508" s="209"/>
      <c r="BG508" s="209"/>
      <c r="BH508" s="209"/>
      <c r="BI508" s="209"/>
      <c r="BJ508" s="209"/>
      <c r="BK508" s="209"/>
      <c r="BL508" s="209"/>
    </row>
    <row r="509" spans="1:64" ht="13.5" customHeight="1">
      <c r="A509" s="462"/>
      <c r="B509" s="462"/>
      <c r="C509" s="462"/>
      <c r="D509" s="462"/>
      <c r="E509" s="462"/>
      <c r="F509" s="462"/>
      <c r="G509" s="209"/>
      <c r="H509" s="462"/>
      <c r="I509" s="209"/>
      <c r="J509" s="209"/>
      <c r="K509" s="209"/>
      <c r="L509" s="209"/>
      <c r="M509" s="209"/>
      <c r="N509" s="209"/>
      <c r="O509" s="209"/>
      <c r="P509" s="462"/>
      <c r="Q509" s="209"/>
      <c r="R509" s="209"/>
      <c r="S509" s="209"/>
      <c r="T509" s="209"/>
      <c r="U509" s="209"/>
      <c r="V509" s="209"/>
      <c r="W509" s="209"/>
      <c r="X509" s="209"/>
      <c r="Y509" s="209"/>
      <c r="Z509" s="209"/>
      <c r="AA509" s="209"/>
      <c r="AB509" s="209"/>
      <c r="AC509" s="209"/>
      <c r="AD509" s="209"/>
      <c r="AE509" s="209"/>
      <c r="AF509" s="209"/>
      <c r="AG509" s="209"/>
      <c r="AH509" s="209"/>
      <c r="AI509" s="209"/>
      <c r="AJ509" s="209"/>
      <c r="AK509" s="209"/>
      <c r="AL509" s="462"/>
      <c r="AM509" s="462"/>
      <c r="AN509" s="462"/>
      <c r="AO509" s="209"/>
      <c r="AP509" s="209"/>
      <c r="AQ509" s="209"/>
      <c r="AR509" s="209"/>
      <c r="AS509" s="209"/>
      <c r="AT509" s="209"/>
      <c r="AU509" s="209"/>
      <c r="AV509" s="209"/>
      <c r="AW509" s="209"/>
      <c r="AX509" s="209"/>
      <c r="AY509" s="209"/>
      <c r="AZ509" s="209"/>
      <c r="BA509" s="209"/>
      <c r="BB509" s="209"/>
      <c r="BC509" s="209"/>
      <c r="BD509" s="209"/>
      <c r="BE509" s="209"/>
      <c r="BF509" s="209"/>
      <c r="BG509" s="209"/>
      <c r="BH509" s="209"/>
      <c r="BI509" s="209"/>
      <c r="BJ509" s="209"/>
      <c r="BK509" s="209"/>
      <c r="BL509" s="209"/>
    </row>
    <row r="510" spans="1:64" ht="13.5" customHeight="1">
      <c r="A510" s="462"/>
      <c r="B510" s="462"/>
      <c r="C510" s="462"/>
      <c r="D510" s="462"/>
      <c r="E510" s="462"/>
      <c r="F510" s="462"/>
      <c r="G510" s="209"/>
      <c r="H510" s="462"/>
      <c r="I510" s="209"/>
      <c r="J510" s="209"/>
      <c r="K510" s="209"/>
      <c r="L510" s="209"/>
      <c r="M510" s="209"/>
      <c r="N510" s="209"/>
      <c r="O510" s="209"/>
      <c r="P510" s="462"/>
      <c r="Q510" s="209"/>
      <c r="R510" s="209"/>
      <c r="S510" s="209"/>
      <c r="T510" s="209"/>
      <c r="U510" s="209"/>
      <c r="V510" s="209"/>
      <c r="W510" s="209"/>
      <c r="X510" s="209"/>
      <c r="Y510" s="209"/>
      <c r="Z510" s="209"/>
      <c r="AA510" s="209"/>
      <c r="AB510" s="209"/>
      <c r="AC510" s="209"/>
      <c r="AD510" s="209"/>
      <c r="AE510" s="209"/>
      <c r="AF510" s="209"/>
      <c r="AG510" s="209"/>
      <c r="AH510" s="209"/>
      <c r="AI510" s="209"/>
      <c r="AJ510" s="209"/>
      <c r="AK510" s="209"/>
      <c r="AL510" s="462"/>
      <c r="AM510" s="462"/>
      <c r="AN510" s="462"/>
      <c r="AO510" s="209"/>
      <c r="AP510" s="209"/>
      <c r="AQ510" s="209"/>
      <c r="AR510" s="209"/>
      <c r="AS510" s="209"/>
      <c r="AT510" s="209"/>
      <c r="AU510" s="209"/>
      <c r="AV510" s="209"/>
      <c r="AW510" s="209"/>
      <c r="AX510" s="209"/>
      <c r="AY510" s="209"/>
      <c r="AZ510" s="209"/>
      <c r="BA510" s="209"/>
      <c r="BB510" s="209"/>
      <c r="BC510" s="209"/>
      <c r="BD510" s="209"/>
      <c r="BE510" s="209"/>
      <c r="BF510" s="209"/>
      <c r="BG510" s="209"/>
      <c r="BH510" s="209"/>
      <c r="BI510" s="209"/>
      <c r="BJ510" s="209"/>
      <c r="BK510" s="209"/>
      <c r="BL510" s="209"/>
    </row>
    <row r="511" spans="1:64" ht="13.5" customHeight="1">
      <c r="A511" s="462"/>
      <c r="B511" s="462"/>
      <c r="C511" s="462"/>
      <c r="D511" s="462"/>
      <c r="E511" s="462"/>
      <c r="F511" s="462"/>
      <c r="G511" s="209"/>
      <c r="H511" s="462"/>
      <c r="I511" s="209"/>
      <c r="J511" s="209"/>
      <c r="K511" s="209"/>
      <c r="L511" s="209"/>
      <c r="M511" s="209"/>
      <c r="N511" s="209"/>
      <c r="O511" s="209"/>
      <c r="P511" s="462"/>
      <c r="Q511" s="209"/>
      <c r="R511" s="209"/>
      <c r="S511" s="209"/>
      <c r="T511" s="209"/>
      <c r="U511" s="209"/>
      <c r="V511" s="209"/>
      <c r="W511" s="209"/>
      <c r="X511" s="209"/>
      <c r="Y511" s="209"/>
      <c r="Z511" s="209"/>
      <c r="AA511" s="209"/>
      <c r="AB511" s="209"/>
      <c r="AC511" s="209"/>
      <c r="AD511" s="209"/>
      <c r="AE511" s="209"/>
      <c r="AF511" s="209"/>
      <c r="AG511" s="209"/>
      <c r="AH511" s="209"/>
      <c r="AI511" s="209"/>
      <c r="AJ511" s="209"/>
      <c r="AK511" s="209"/>
      <c r="AL511" s="462"/>
      <c r="AM511" s="462"/>
      <c r="AN511" s="462"/>
      <c r="AO511" s="209"/>
      <c r="AP511" s="209"/>
      <c r="AQ511" s="209"/>
      <c r="AR511" s="209"/>
      <c r="AS511" s="209"/>
      <c r="AT511" s="209"/>
      <c r="AU511" s="209"/>
      <c r="AV511" s="209"/>
      <c r="AW511" s="209"/>
      <c r="AX511" s="209"/>
      <c r="AY511" s="209"/>
      <c r="AZ511" s="209"/>
      <c r="BA511" s="209"/>
      <c r="BB511" s="209"/>
      <c r="BC511" s="209"/>
      <c r="BD511" s="209"/>
      <c r="BE511" s="209"/>
      <c r="BF511" s="209"/>
      <c r="BG511" s="209"/>
      <c r="BH511" s="209"/>
      <c r="BI511" s="209"/>
      <c r="BJ511" s="209"/>
      <c r="BK511" s="209"/>
      <c r="BL511" s="209"/>
    </row>
    <row r="512" spans="1:64" ht="13.5" customHeight="1">
      <c r="A512" s="462"/>
      <c r="B512" s="462"/>
      <c r="C512" s="462"/>
      <c r="D512" s="462"/>
      <c r="E512" s="462"/>
      <c r="F512" s="462"/>
      <c r="G512" s="209"/>
      <c r="H512" s="462"/>
      <c r="I512" s="209"/>
      <c r="J512" s="209"/>
      <c r="K512" s="209"/>
      <c r="L512" s="209"/>
      <c r="M512" s="209"/>
      <c r="N512" s="209"/>
      <c r="O512" s="209"/>
      <c r="P512" s="462"/>
      <c r="Q512" s="209"/>
      <c r="R512" s="209"/>
      <c r="S512" s="209"/>
      <c r="T512" s="209"/>
      <c r="U512" s="209"/>
      <c r="V512" s="209"/>
      <c r="W512" s="209"/>
      <c r="X512" s="209"/>
      <c r="Y512" s="209"/>
      <c r="Z512" s="209"/>
      <c r="AA512" s="209"/>
      <c r="AB512" s="209"/>
      <c r="AC512" s="209"/>
      <c r="AD512" s="209"/>
      <c r="AE512" s="209"/>
      <c r="AF512" s="209"/>
      <c r="AG512" s="209"/>
      <c r="AH512" s="209"/>
      <c r="AI512" s="209"/>
      <c r="AJ512" s="209"/>
      <c r="AK512" s="209"/>
      <c r="AL512" s="462"/>
      <c r="AM512" s="462"/>
      <c r="AN512" s="462"/>
      <c r="AO512" s="209"/>
      <c r="AP512" s="209"/>
      <c r="AQ512" s="209"/>
      <c r="AR512" s="209"/>
      <c r="AS512" s="209"/>
      <c r="AT512" s="209"/>
      <c r="AU512" s="209"/>
      <c r="AV512" s="209"/>
      <c r="AW512" s="209"/>
      <c r="AX512" s="209"/>
      <c r="AY512" s="209"/>
      <c r="AZ512" s="209"/>
      <c r="BA512" s="209"/>
      <c r="BB512" s="209"/>
      <c r="BC512" s="209"/>
      <c r="BD512" s="209"/>
      <c r="BE512" s="209"/>
      <c r="BF512" s="209"/>
      <c r="BG512" s="209"/>
      <c r="BH512" s="209"/>
      <c r="BI512" s="209"/>
      <c r="BJ512" s="209"/>
      <c r="BK512" s="209"/>
      <c r="BL512" s="209"/>
    </row>
    <row r="513" spans="1:64" ht="13.5" customHeight="1">
      <c r="A513" s="462"/>
      <c r="B513" s="462"/>
      <c r="C513" s="462"/>
      <c r="D513" s="462"/>
      <c r="E513" s="462"/>
      <c r="F513" s="462"/>
      <c r="G513" s="209"/>
      <c r="H513" s="462"/>
      <c r="I513" s="209"/>
      <c r="J513" s="209"/>
      <c r="K513" s="209"/>
      <c r="L513" s="209"/>
      <c r="M513" s="209"/>
      <c r="N513" s="209"/>
      <c r="O513" s="209"/>
      <c r="P513" s="462"/>
      <c r="Q513" s="209"/>
      <c r="R513" s="209"/>
      <c r="S513" s="209"/>
      <c r="T513" s="209"/>
      <c r="U513" s="209"/>
      <c r="V513" s="209"/>
      <c r="W513" s="209"/>
      <c r="X513" s="209"/>
      <c r="Y513" s="209"/>
      <c r="Z513" s="209"/>
      <c r="AA513" s="209"/>
      <c r="AB513" s="209"/>
      <c r="AC513" s="209"/>
      <c r="AD513" s="209"/>
      <c r="AE513" s="209"/>
      <c r="AF513" s="209"/>
      <c r="AG513" s="209"/>
      <c r="AH513" s="209"/>
      <c r="AI513" s="209"/>
      <c r="AJ513" s="209"/>
      <c r="AK513" s="209"/>
      <c r="AL513" s="462"/>
      <c r="AM513" s="462"/>
      <c r="AN513" s="462"/>
      <c r="AO513" s="209"/>
      <c r="AP513" s="209"/>
      <c r="AQ513" s="209"/>
      <c r="AR513" s="209"/>
      <c r="AS513" s="209"/>
      <c r="AT513" s="209"/>
      <c r="AU513" s="209"/>
      <c r="AV513" s="209"/>
      <c r="AW513" s="209"/>
      <c r="AX513" s="209"/>
      <c r="AY513" s="209"/>
      <c r="AZ513" s="209"/>
      <c r="BA513" s="209"/>
      <c r="BB513" s="209"/>
      <c r="BC513" s="209"/>
      <c r="BD513" s="209"/>
      <c r="BE513" s="209"/>
      <c r="BF513" s="209"/>
      <c r="BG513" s="209"/>
      <c r="BH513" s="209"/>
      <c r="BI513" s="209"/>
      <c r="BJ513" s="209"/>
      <c r="BK513" s="209"/>
      <c r="BL513" s="209"/>
    </row>
    <row r="514" spans="1:64" ht="13.5" customHeight="1">
      <c r="A514" s="462"/>
      <c r="B514" s="462"/>
      <c r="C514" s="462"/>
      <c r="D514" s="462"/>
      <c r="E514" s="462"/>
      <c r="F514" s="462"/>
      <c r="G514" s="209"/>
      <c r="H514" s="462"/>
      <c r="I514" s="209"/>
      <c r="J514" s="209"/>
      <c r="K514" s="209"/>
      <c r="L514" s="209"/>
      <c r="M514" s="209"/>
      <c r="N514" s="209"/>
      <c r="O514" s="209"/>
      <c r="P514" s="462"/>
      <c r="Q514" s="209"/>
      <c r="R514" s="209"/>
      <c r="S514" s="209"/>
      <c r="T514" s="209"/>
      <c r="U514" s="209"/>
      <c r="V514" s="209"/>
      <c r="W514" s="209"/>
      <c r="X514" s="209"/>
      <c r="Y514" s="209"/>
      <c r="Z514" s="209"/>
      <c r="AA514" s="209"/>
      <c r="AB514" s="209"/>
      <c r="AC514" s="209"/>
      <c r="AD514" s="209"/>
      <c r="AE514" s="209"/>
      <c r="AF514" s="209"/>
      <c r="AG514" s="209"/>
      <c r="AH514" s="209"/>
      <c r="AI514" s="209"/>
      <c r="AJ514" s="209"/>
      <c r="AK514" s="209"/>
      <c r="AL514" s="462"/>
      <c r="AM514" s="462"/>
      <c r="AN514" s="462"/>
      <c r="AO514" s="209"/>
      <c r="AP514" s="209"/>
      <c r="AQ514" s="209"/>
      <c r="AR514" s="209"/>
      <c r="AS514" s="209"/>
      <c r="AT514" s="209"/>
      <c r="AU514" s="209"/>
      <c r="AV514" s="209"/>
      <c r="AW514" s="209"/>
      <c r="AX514" s="209"/>
      <c r="AY514" s="209"/>
      <c r="AZ514" s="209"/>
      <c r="BA514" s="209"/>
      <c r="BB514" s="209"/>
      <c r="BC514" s="209"/>
      <c r="BD514" s="209"/>
      <c r="BE514" s="209"/>
      <c r="BF514" s="209"/>
      <c r="BG514" s="209"/>
      <c r="BH514" s="209"/>
      <c r="BI514" s="209"/>
      <c r="BJ514" s="209"/>
      <c r="BK514" s="209"/>
      <c r="BL514" s="209"/>
    </row>
    <row r="515" spans="1:64" ht="13.5" customHeight="1">
      <c r="A515" s="462"/>
      <c r="B515" s="462"/>
      <c r="C515" s="462"/>
      <c r="D515" s="462"/>
      <c r="E515" s="462"/>
      <c r="F515" s="462"/>
      <c r="G515" s="209"/>
      <c r="H515" s="462"/>
      <c r="I515" s="209"/>
      <c r="J515" s="209"/>
      <c r="K515" s="209"/>
      <c r="L515" s="209"/>
      <c r="M515" s="209"/>
      <c r="N515" s="209"/>
      <c r="O515" s="209"/>
      <c r="P515" s="462"/>
      <c r="Q515" s="209"/>
      <c r="R515" s="209"/>
      <c r="S515" s="209"/>
      <c r="T515" s="209"/>
      <c r="U515" s="209"/>
      <c r="V515" s="209"/>
      <c r="W515" s="209"/>
      <c r="X515" s="209"/>
      <c r="Y515" s="209"/>
      <c r="Z515" s="209"/>
      <c r="AA515" s="209"/>
      <c r="AB515" s="209"/>
      <c r="AC515" s="209"/>
      <c r="AD515" s="209"/>
      <c r="AE515" s="209"/>
      <c r="AF515" s="209"/>
      <c r="AG515" s="209"/>
      <c r="AH515" s="209"/>
      <c r="AI515" s="209"/>
      <c r="AJ515" s="209"/>
      <c r="AK515" s="209"/>
      <c r="AL515" s="462"/>
      <c r="AM515" s="462"/>
      <c r="AN515" s="462"/>
      <c r="AO515" s="209"/>
      <c r="AP515" s="209"/>
      <c r="AQ515" s="209"/>
      <c r="AR515" s="209"/>
      <c r="AS515" s="209"/>
      <c r="AT515" s="209"/>
      <c r="AU515" s="209"/>
      <c r="AV515" s="209"/>
      <c r="AW515" s="209"/>
      <c r="AX515" s="209"/>
      <c r="AY515" s="209"/>
      <c r="AZ515" s="209"/>
      <c r="BA515" s="209"/>
      <c r="BB515" s="209"/>
      <c r="BC515" s="209"/>
      <c r="BD515" s="209"/>
      <c r="BE515" s="209"/>
      <c r="BF515" s="209"/>
      <c r="BG515" s="209"/>
      <c r="BH515" s="209"/>
      <c r="BI515" s="209"/>
      <c r="BJ515" s="209"/>
      <c r="BK515" s="209"/>
      <c r="BL515" s="209"/>
    </row>
    <row r="516" spans="1:64" ht="13.5" customHeight="1">
      <c r="A516" s="462"/>
      <c r="B516" s="462"/>
      <c r="C516" s="462"/>
      <c r="D516" s="462"/>
      <c r="E516" s="462"/>
      <c r="F516" s="462"/>
      <c r="G516" s="209"/>
      <c r="H516" s="462"/>
      <c r="I516" s="209"/>
      <c r="J516" s="209"/>
      <c r="K516" s="209"/>
      <c r="L516" s="209"/>
      <c r="M516" s="209"/>
      <c r="N516" s="209"/>
      <c r="O516" s="209"/>
      <c r="P516" s="462"/>
      <c r="Q516" s="209"/>
      <c r="R516" s="209"/>
      <c r="S516" s="209"/>
      <c r="T516" s="209"/>
      <c r="U516" s="209"/>
      <c r="V516" s="209"/>
      <c r="W516" s="209"/>
      <c r="X516" s="209"/>
      <c r="Y516" s="209"/>
      <c r="Z516" s="209"/>
      <c r="AA516" s="209"/>
      <c r="AB516" s="209"/>
      <c r="AC516" s="209"/>
      <c r="AD516" s="209"/>
      <c r="AE516" s="209"/>
      <c r="AF516" s="209"/>
      <c r="AG516" s="209"/>
      <c r="AH516" s="209"/>
      <c r="AI516" s="209"/>
      <c r="AJ516" s="209"/>
      <c r="AK516" s="209"/>
      <c r="AL516" s="462"/>
      <c r="AM516" s="462"/>
      <c r="AN516" s="462"/>
      <c r="AO516" s="209"/>
      <c r="AP516" s="209"/>
      <c r="AQ516" s="209"/>
      <c r="AR516" s="209"/>
      <c r="AS516" s="209"/>
      <c r="AT516" s="209"/>
      <c r="AU516" s="209"/>
      <c r="AV516" s="209"/>
      <c r="AW516" s="209"/>
      <c r="AX516" s="209"/>
      <c r="AY516" s="209"/>
      <c r="AZ516" s="209"/>
      <c r="BA516" s="209"/>
      <c r="BB516" s="209"/>
      <c r="BC516" s="209"/>
      <c r="BD516" s="209"/>
      <c r="BE516" s="209"/>
      <c r="BF516" s="209"/>
      <c r="BG516" s="209"/>
      <c r="BH516" s="209"/>
      <c r="BI516" s="209"/>
      <c r="BJ516" s="209"/>
      <c r="BK516" s="209"/>
      <c r="BL516" s="209"/>
    </row>
    <row r="517" spans="1:64" ht="13.5" customHeight="1">
      <c r="A517" s="462"/>
      <c r="B517" s="462"/>
      <c r="C517" s="462"/>
      <c r="D517" s="462"/>
      <c r="E517" s="462"/>
      <c r="F517" s="462"/>
      <c r="G517" s="209"/>
      <c r="H517" s="462"/>
      <c r="I517" s="209"/>
      <c r="J517" s="209"/>
      <c r="K517" s="209"/>
      <c r="L517" s="209"/>
      <c r="M517" s="209"/>
      <c r="N517" s="209"/>
      <c r="O517" s="209"/>
      <c r="P517" s="462"/>
      <c r="Q517" s="209"/>
      <c r="R517" s="209"/>
      <c r="S517" s="209"/>
      <c r="T517" s="209"/>
      <c r="U517" s="209"/>
      <c r="V517" s="209"/>
      <c r="W517" s="209"/>
      <c r="X517" s="209"/>
      <c r="Y517" s="209"/>
      <c r="Z517" s="209"/>
      <c r="AA517" s="209"/>
      <c r="AB517" s="209"/>
      <c r="AC517" s="209"/>
      <c r="AD517" s="209"/>
      <c r="AE517" s="209"/>
      <c r="AF517" s="209"/>
      <c r="AG517" s="209"/>
      <c r="AH517" s="209"/>
      <c r="AI517" s="209"/>
      <c r="AJ517" s="209"/>
      <c r="AK517" s="209"/>
      <c r="AL517" s="462"/>
      <c r="AM517" s="462"/>
      <c r="AN517" s="462"/>
      <c r="AO517" s="209"/>
      <c r="AP517" s="209"/>
      <c r="AQ517" s="209"/>
      <c r="AR517" s="209"/>
      <c r="AS517" s="209"/>
      <c r="AT517" s="209"/>
      <c r="AU517" s="209"/>
      <c r="AV517" s="209"/>
      <c r="AW517" s="209"/>
      <c r="AX517" s="209"/>
      <c r="AY517" s="209"/>
      <c r="AZ517" s="209"/>
      <c r="BA517" s="209"/>
      <c r="BB517" s="209"/>
      <c r="BC517" s="209"/>
      <c r="BD517" s="209"/>
      <c r="BE517" s="209"/>
      <c r="BF517" s="209"/>
      <c r="BG517" s="209"/>
      <c r="BH517" s="209"/>
      <c r="BI517" s="209"/>
      <c r="BJ517" s="209"/>
      <c r="BK517" s="209"/>
      <c r="BL517" s="209"/>
    </row>
    <row r="518" spans="1:64" ht="13.5" customHeight="1">
      <c r="A518" s="462"/>
      <c r="B518" s="462"/>
      <c r="C518" s="462"/>
      <c r="D518" s="462"/>
      <c r="E518" s="462"/>
      <c r="F518" s="462"/>
      <c r="G518" s="209"/>
      <c r="H518" s="462"/>
      <c r="I518" s="209"/>
      <c r="J518" s="209"/>
      <c r="K518" s="209"/>
      <c r="L518" s="209"/>
      <c r="M518" s="209"/>
      <c r="N518" s="209"/>
      <c r="O518" s="209"/>
      <c r="P518" s="462"/>
      <c r="Q518" s="209"/>
      <c r="R518" s="209"/>
      <c r="S518" s="209"/>
      <c r="T518" s="209"/>
      <c r="U518" s="209"/>
      <c r="V518" s="209"/>
      <c r="W518" s="209"/>
      <c r="X518" s="209"/>
      <c r="Y518" s="209"/>
      <c r="Z518" s="209"/>
      <c r="AA518" s="209"/>
      <c r="AB518" s="209"/>
      <c r="AC518" s="209"/>
      <c r="AD518" s="209"/>
      <c r="AE518" s="209"/>
      <c r="AF518" s="209"/>
      <c r="AG518" s="209"/>
      <c r="AH518" s="209"/>
      <c r="AI518" s="209"/>
      <c r="AJ518" s="209"/>
      <c r="AK518" s="209"/>
      <c r="AL518" s="462"/>
      <c r="AM518" s="462"/>
      <c r="AN518" s="462"/>
      <c r="AO518" s="209"/>
      <c r="AP518" s="209"/>
      <c r="AQ518" s="209"/>
      <c r="AR518" s="209"/>
      <c r="AS518" s="209"/>
      <c r="AT518" s="209"/>
      <c r="AU518" s="209"/>
      <c r="AV518" s="209"/>
      <c r="AW518" s="209"/>
      <c r="AX518" s="209"/>
      <c r="AY518" s="209"/>
      <c r="AZ518" s="209"/>
      <c r="BA518" s="209"/>
      <c r="BB518" s="209"/>
      <c r="BC518" s="209"/>
      <c r="BD518" s="209"/>
      <c r="BE518" s="209"/>
      <c r="BF518" s="209"/>
      <c r="BG518" s="209"/>
      <c r="BH518" s="209"/>
      <c r="BI518" s="209"/>
      <c r="BJ518" s="209"/>
      <c r="BK518" s="209"/>
      <c r="BL518" s="209"/>
    </row>
    <row r="519" spans="1:64" ht="13.5" customHeight="1">
      <c r="A519" s="462"/>
      <c r="B519" s="462"/>
      <c r="C519" s="462"/>
      <c r="D519" s="462"/>
      <c r="E519" s="462"/>
      <c r="F519" s="462"/>
      <c r="G519" s="209"/>
      <c r="H519" s="462"/>
      <c r="I519" s="209"/>
      <c r="J519" s="209"/>
      <c r="K519" s="209"/>
      <c r="L519" s="209"/>
      <c r="M519" s="209"/>
      <c r="N519" s="209"/>
      <c r="O519" s="209"/>
      <c r="P519" s="462"/>
      <c r="Q519" s="209"/>
      <c r="R519" s="209"/>
      <c r="S519" s="209"/>
      <c r="T519" s="209"/>
      <c r="U519" s="209"/>
      <c r="V519" s="209"/>
      <c r="W519" s="209"/>
      <c r="X519" s="209"/>
      <c r="Y519" s="209"/>
      <c r="Z519" s="209"/>
      <c r="AA519" s="209"/>
      <c r="AB519" s="209"/>
      <c r="AC519" s="209"/>
      <c r="AD519" s="209"/>
      <c r="AE519" s="209"/>
      <c r="AF519" s="209"/>
      <c r="AG519" s="209"/>
      <c r="AH519" s="209"/>
      <c r="AI519" s="209"/>
      <c r="AJ519" s="209"/>
      <c r="AK519" s="209"/>
      <c r="AL519" s="462"/>
      <c r="AM519" s="462"/>
      <c r="AN519" s="462"/>
      <c r="AO519" s="209"/>
      <c r="AP519" s="209"/>
      <c r="AQ519" s="209"/>
      <c r="AR519" s="209"/>
      <c r="AS519" s="209"/>
      <c r="AT519" s="209"/>
      <c r="AU519" s="209"/>
      <c r="AV519" s="209"/>
      <c r="AW519" s="209"/>
      <c r="AX519" s="209"/>
      <c r="AY519" s="209"/>
      <c r="AZ519" s="209"/>
      <c r="BA519" s="209"/>
      <c r="BB519" s="209"/>
      <c r="BC519" s="209"/>
      <c r="BD519" s="209"/>
      <c r="BE519" s="209"/>
      <c r="BF519" s="209"/>
      <c r="BG519" s="209"/>
      <c r="BH519" s="209"/>
      <c r="BI519" s="209"/>
      <c r="BJ519" s="209"/>
      <c r="BK519" s="209"/>
      <c r="BL519" s="209"/>
    </row>
    <row r="520" spans="1:64" ht="13.5" customHeight="1">
      <c r="A520" s="462"/>
      <c r="B520" s="462"/>
      <c r="C520" s="462"/>
      <c r="D520" s="462"/>
      <c r="E520" s="462"/>
      <c r="F520" s="462"/>
      <c r="G520" s="209"/>
      <c r="H520" s="462"/>
      <c r="I520" s="209"/>
      <c r="J520" s="209"/>
      <c r="K520" s="209"/>
      <c r="L520" s="209"/>
      <c r="M520" s="209"/>
      <c r="N520" s="209"/>
      <c r="O520" s="209"/>
      <c r="P520" s="462"/>
      <c r="Q520" s="209"/>
      <c r="R520" s="209"/>
      <c r="S520" s="209"/>
      <c r="T520" s="209"/>
      <c r="U520" s="209"/>
      <c r="V520" s="209"/>
      <c r="W520" s="209"/>
      <c r="X520" s="209"/>
      <c r="Y520" s="209"/>
      <c r="Z520" s="209"/>
      <c r="AA520" s="209"/>
      <c r="AB520" s="209"/>
      <c r="AC520" s="209"/>
      <c r="AD520" s="209"/>
      <c r="AE520" s="209"/>
      <c r="AF520" s="209"/>
      <c r="AG520" s="209"/>
      <c r="AH520" s="209"/>
      <c r="AI520" s="209"/>
      <c r="AJ520" s="209"/>
      <c r="AK520" s="209"/>
      <c r="AL520" s="462"/>
      <c r="AM520" s="462"/>
      <c r="AN520" s="462"/>
      <c r="AO520" s="209"/>
      <c r="AP520" s="209"/>
      <c r="AQ520" s="209"/>
      <c r="AR520" s="209"/>
      <c r="AS520" s="209"/>
      <c r="AT520" s="209"/>
      <c r="AU520" s="209"/>
      <c r="AV520" s="209"/>
      <c r="AW520" s="209"/>
      <c r="AX520" s="209"/>
      <c r="AY520" s="209"/>
      <c r="AZ520" s="209"/>
      <c r="BA520" s="209"/>
      <c r="BB520" s="209"/>
      <c r="BC520" s="209"/>
      <c r="BD520" s="209"/>
      <c r="BE520" s="209"/>
      <c r="BF520" s="209"/>
      <c r="BG520" s="209"/>
      <c r="BH520" s="209"/>
      <c r="BI520" s="209"/>
      <c r="BJ520" s="209"/>
      <c r="BK520" s="209"/>
      <c r="BL520" s="209"/>
    </row>
    <row r="521" spans="1:64" ht="13.5" customHeight="1">
      <c r="A521" s="462"/>
      <c r="B521" s="462"/>
      <c r="C521" s="462"/>
      <c r="D521" s="462"/>
      <c r="E521" s="462"/>
      <c r="F521" s="462"/>
      <c r="G521" s="209"/>
      <c r="H521" s="462"/>
      <c r="I521" s="209"/>
      <c r="J521" s="209"/>
      <c r="K521" s="209"/>
      <c r="L521" s="209"/>
      <c r="M521" s="209"/>
      <c r="N521" s="209"/>
      <c r="O521" s="209"/>
      <c r="P521" s="462"/>
      <c r="Q521" s="209"/>
      <c r="R521" s="209"/>
      <c r="S521" s="209"/>
      <c r="T521" s="209"/>
      <c r="U521" s="209"/>
      <c r="V521" s="209"/>
      <c r="W521" s="209"/>
      <c r="X521" s="209"/>
      <c r="Y521" s="209"/>
      <c r="Z521" s="209"/>
      <c r="AA521" s="209"/>
      <c r="AB521" s="209"/>
      <c r="AC521" s="209"/>
      <c r="AD521" s="209"/>
      <c r="AE521" s="209"/>
      <c r="AF521" s="209"/>
      <c r="AG521" s="209"/>
      <c r="AH521" s="209"/>
      <c r="AI521" s="209"/>
      <c r="AJ521" s="209"/>
      <c r="AK521" s="209"/>
      <c r="AL521" s="462"/>
      <c r="AM521" s="462"/>
      <c r="AN521" s="462"/>
      <c r="AO521" s="209"/>
      <c r="AP521" s="209"/>
      <c r="AQ521" s="209"/>
      <c r="AR521" s="209"/>
      <c r="AS521" s="209"/>
      <c r="AT521" s="209"/>
      <c r="AU521" s="209"/>
      <c r="AV521" s="209"/>
      <c r="AW521" s="209"/>
      <c r="AX521" s="209"/>
      <c r="AY521" s="209"/>
      <c r="AZ521" s="209"/>
      <c r="BA521" s="209"/>
      <c r="BB521" s="209"/>
      <c r="BC521" s="209"/>
      <c r="BD521" s="209"/>
      <c r="BE521" s="209"/>
      <c r="BF521" s="209"/>
      <c r="BG521" s="209"/>
      <c r="BH521" s="209"/>
      <c r="BI521" s="209"/>
      <c r="BJ521" s="209"/>
      <c r="BK521" s="209"/>
      <c r="BL521" s="209"/>
    </row>
    <row r="522" spans="1:64" ht="13.5" customHeight="1">
      <c r="A522" s="462"/>
      <c r="B522" s="462"/>
      <c r="C522" s="462"/>
      <c r="D522" s="462"/>
      <c r="E522" s="462"/>
      <c r="F522" s="462"/>
      <c r="G522" s="209"/>
      <c r="H522" s="462"/>
      <c r="I522" s="209"/>
      <c r="J522" s="209"/>
      <c r="K522" s="209"/>
      <c r="L522" s="209"/>
      <c r="M522" s="209"/>
      <c r="N522" s="209"/>
      <c r="O522" s="209"/>
      <c r="P522" s="462"/>
      <c r="Q522" s="209"/>
      <c r="R522" s="209"/>
      <c r="S522" s="209"/>
      <c r="T522" s="209"/>
      <c r="U522" s="209"/>
      <c r="V522" s="209"/>
      <c r="W522" s="209"/>
      <c r="X522" s="209"/>
      <c r="Y522" s="209"/>
      <c r="Z522" s="209"/>
      <c r="AA522" s="209"/>
      <c r="AB522" s="209"/>
      <c r="AC522" s="209"/>
      <c r="AD522" s="209"/>
      <c r="AE522" s="209"/>
      <c r="AF522" s="209"/>
      <c r="AG522" s="209"/>
      <c r="AH522" s="209"/>
      <c r="AI522" s="209"/>
      <c r="AJ522" s="209"/>
      <c r="AK522" s="209"/>
      <c r="AL522" s="462"/>
      <c r="AM522" s="462"/>
      <c r="AN522" s="462"/>
      <c r="AO522" s="209"/>
      <c r="AP522" s="209"/>
      <c r="AQ522" s="209"/>
      <c r="AR522" s="209"/>
      <c r="AS522" s="209"/>
      <c r="AT522" s="209"/>
      <c r="AU522" s="209"/>
      <c r="AV522" s="209"/>
      <c r="AW522" s="209"/>
      <c r="AX522" s="209"/>
      <c r="AY522" s="209"/>
      <c r="AZ522" s="209"/>
      <c r="BA522" s="209"/>
      <c r="BB522" s="209"/>
      <c r="BC522" s="209"/>
      <c r="BD522" s="209"/>
      <c r="BE522" s="209"/>
      <c r="BF522" s="209"/>
      <c r="BG522" s="209"/>
      <c r="BH522" s="209"/>
      <c r="BI522" s="209"/>
      <c r="BJ522" s="209"/>
      <c r="BK522" s="209"/>
      <c r="BL522" s="209"/>
    </row>
    <row r="523" spans="1:64" ht="13.5" customHeight="1">
      <c r="A523" s="462"/>
      <c r="B523" s="462"/>
      <c r="C523" s="462"/>
      <c r="D523" s="462"/>
      <c r="E523" s="462"/>
      <c r="F523" s="462"/>
      <c r="G523" s="209"/>
      <c r="H523" s="462"/>
      <c r="I523" s="209"/>
      <c r="J523" s="209"/>
      <c r="K523" s="209"/>
      <c r="L523" s="209"/>
      <c r="M523" s="209"/>
      <c r="N523" s="209"/>
      <c r="O523" s="209"/>
      <c r="P523" s="462"/>
      <c r="Q523" s="209"/>
      <c r="R523" s="209"/>
      <c r="S523" s="209"/>
      <c r="T523" s="209"/>
      <c r="U523" s="209"/>
      <c r="V523" s="209"/>
      <c r="W523" s="209"/>
      <c r="X523" s="209"/>
      <c r="Y523" s="209"/>
      <c r="Z523" s="209"/>
      <c r="AA523" s="209"/>
      <c r="AB523" s="209"/>
      <c r="AC523" s="209"/>
      <c r="AD523" s="209"/>
      <c r="AE523" s="209"/>
      <c r="AF523" s="209"/>
      <c r="AG523" s="209"/>
      <c r="AH523" s="209"/>
      <c r="AI523" s="209"/>
      <c r="AJ523" s="209"/>
      <c r="AK523" s="209"/>
      <c r="AL523" s="462"/>
      <c r="AM523" s="462"/>
      <c r="AN523" s="462"/>
      <c r="AO523" s="209"/>
      <c r="AP523" s="209"/>
      <c r="AQ523" s="209"/>
      <c r="AR523" s="209"/>
      <c r="AS523" s="209"/>
      <c r="AT523" s="209"/>
      <c r="AU523" s="209"/>
      <c r="AV523" s="209"/>
      <c r="AW523" s="209"/>
      <c r="AX523" s="209"/>
      <c r="AY523" s="209"/>
      <c r="AZ523" s="209"/>
      <c r="BA523" s="209"/>
      <c r="BB523" s="209"/>
      <c r="BC523" s="209"/>
      <c r="BD523" s="209"/>
      <c r="BE523" s="209"/>
      <c r="BF523" s="209"/>
      <c r="BG523" s="209"/>
      <c r="BH523" s="209"/>
      <c r="BI523" s="209"/>
      <c r="BJ523" s="209"/>
      <c r="BK523" s="209"/>
      <c r="BL523" s="209"/>
    </row>
    <row r="524" spans="1:64" ht="13.5" customHeight="1">
      <c r="A524" s="462"/>
      <c r="B524" s="462"/>
      <c r="C524" s="462"/>
      <c r="D524" s="462"/>
      <c r="E524" s="462"/>
      <c r="F524" s="462"/>
      <c r="G524" s="209"/>
      <c r="H524" s="462"/>
      <c r="I524" s="209"/>
      <c r="J524" s="209"/>
      <c r="K524" s="209"/>
      <c r="L524" s="209"/>
      <c r="M524" s="209"/>
      <c r="N524" s="209"/>
      <c r="O524" s="209"/>
      <c r="P524" s="462"/>
      <c r="Q524" s="209"/>
      <c r="R524" s="209"/>
      <c r="S524" s="209"/>
      <c r="T524" s="209"/>
      <c r="U524" s="209"/>
      <c r="V524" s="209"/>
      <c r="W524" s="209"/>
      <c r="X524" s="209"/>
      <c r="Y524" s="209"/>
      <c r="Z524" s="209"/>
      <c r="AA524" s="209"/>
      <c r="AB524" s="209"/>
      <c r="AC524" s="209"/>
      <c r="AD524" s="209"/>
      <c r="AE524" s="209"/>
      <c r="AF524" s="209"/>
      <c r="AG524" s="209"/>
      <c r="AH524" s="209"/>
      <c r="AI524" s="209"/>
      <c r="AJ524" s="209"/>
      <c r="AK524" s="209"/>
      <c r="AL524" s="462"/>
      <c r="AM524" s="462"/>
      <c r="AN524" s="462"/>
      <c r="AO524" s="209"/>
      <c r="AP524" s="209"/>
      <c r="AQ524" s="209"/>
      <c r="AR524" s="209"/>
      <c r="AS524" s="209"/>
      <c r="AT524" s="209"/>
      <c r="AU524" s="209"/>
      <c r="AV524" s="209"/>
      <c r="AW524" s="209"/>
      <c r="AX524" s="209"/>
      <c r="AY524" s="209"/>
      <c r="AZ524" s="209"/>
      <c r="BA524" s="209"/>
      <c r="BB524" s="209"/>
      <c r="BC524" s="209"/>
      <c r="BD524" s="209"/>
      <c r="BE524" s="209"/>
      <c r="BF524" s="209"/>
      <c r="BG524" s="209"/>
      <c r="BH524" s="209"/>
      <c r="BI524" s="209"/>
      <c r="BJ524" s="209"/>
      <c r="BK524" s="209"/>
      <c r="BL524" s="209"/>
    </row>
    <row r="525" spans="1:64" ht="13.5" customHeight="1">
      <c r="A525" s="462"/>
      <c r="B525" s="462"/>
      <c r="C525" s="462"/>
      <c r="D525" s="462"/>
      <c r="E525" s="462"/>
      <c r="F525" s="462"/>
      <c r="G525" s="209"/>
      <c r="H525" s="462"/>
      <c r="I525" s="209"/>
      <c r="J525" s="209"/>
      <c r="K525" s="209"/>
      <c r="L525" s="209"/>
      <c r="M525" s="209"/>
      <c r="N525" s="209"/>
      <c r="O525" s="209"/>
      <c r="P525" s="462"/>
      <c r="Q525" s="209"/>
      <c r="R525" s="209"/>
      <c r="S525" s="209"/>
      <c r="T525" s="209"/>
      <c r="U525" s="209"/>
      <c r="V525" s="209"/>
      <c r="W525" s="209"/>
      <c r="X525" s="209"/>
      <c r="Y525" s="209"/>
      <c r="Z525" s="209"/>
      <c r="AA525" s="209"/>
      <c r="AB525" s="209"/>
      <c r="AC525" s="209"/>
      <c r="AD525" s="209"/>
      <c r="AE525" s="209"/>
      <c r="AF525" s="209"/>
      <c r="AG525" s="209"/>
      <c r="AH525" s="209"/>
      <c r="AI525" s="209"/>
      <c r="AJ525" s="209"/>
      <c r="AK525" s="209"/>
      <c r="AL525" s="462"/>
      <c r="AM525" s="462"/>
      <c r="AN525" s="462"/>
      <c r="AO525" s="209"/>
      <c r="AP525" s="209"/>
      <c r="AQ525" s="209"/>
      <c r="AR525" s="209"/>
      <c r="AS525" s="209"/>
      <c r="AT525" s="209"/>
      <c r="AU525" s="209"/>
      <c r="AV525" s="209"/>
      <c r="AW525" s="209"/>
      <c r="AX525" s="209"/>
      <c r="AY525" s="209"/>
      <c r="AZ525" s="209"/>
      <c r="BA525" s="209"/>
      <c r="BB525" s="209"/>
      <c r="BC525" s="209"/>
      <c r="BD525" s="209"/>
      <c r="BE525" s="209"/>
      <c r="BF525" s="209"/>
      <c r="BG525" s="209"/>
      <c r="BH525" s="209"/>
      <c r="BI525" s="209"/>
      <c r="BJ525" s="209"/>
      <c r="BK525" s="209"/>
      <c r="BL525" s="209"/>
    </row>
    <row r="526" spans="1:64" ht="13.5" customHeight="1">
      <c r="A526" s="462"/>
      <c r="B526" s="462"/>
      <c r="C526" s="462"/>
      <c r="D526" s="462"/>
      <c r="E526" s="462"/>
      <c r="F526" s="462"/>
      <c r="G526" s="209"/>
      <c r="H526" s="462"/>
      <c r="I526" s="209"/>
      <c r="J526" s="209"/>
      <c r="K526" s="209"/>
      <c r="L526" s="209"/>
      <c r="M526" s="209"/>
      <c r="N526" s="209"/>
      <c r="O526" s="209"/>
      <c r="P526" s="462"/>
      <c r="Q526" s="209"/>
      <c r="R526" s="209"/>
      <c r="S526" s="209"/>
      <c r="T526" s="209"/>
      <c r="U526" s="209"/>
      <c r="V526" s="209"/>
      <c r="W526" s="209"/>
      <c r="X526" s="209"/>
      <c r="Y526" s="209"/>
      <c r="Z526" s="209"/>
      <c r="AA526" s="209"/>
      <c r="AB526" s="209"/>
      <c r="AC526" s="209"/>
      <c r="AD526" s="209"/>
      <c r="AE526" s="209"/>
      <c r="AF526" s="209"/>
      <c r="AG526" s="209"/>
      <c r="AH526" s="209"/>
      <c r="AI526" s="209"/>
      <c r="AJ526" s="209"/>
      <c r="AK526" s="209"/>
      <c r="AL526" s="462"/>
      <c r="AM526" s="462"/>
      <c r="AN526" s="462"/>
      <c r="AO526" s="209"/>
      <c r="AP526" s="209"/>
      <c r="AQ526" s="209"/>
      <c r="AR526" s="209"/>
      <c r="AS526" s="209"/>
      <c r="AT526" s="209"/>
      <c r="AU526" s="209"/>
      <c r="AV526" s="209"/>
      <c r="AW526" s="209"/>
      <c r="AX526" s="209"/>
      <c r="AY526" s="209"/>
      <c r="AZ526" s="209"/>
      <c r="BA526" s="209"/>
      <c r="BB526" s="209"/>
      <c r="BC526" s="209"/>
      <c r="BD526" s="209"/>
      <c r="BE526" s="209"/>
      <c r="BF526" s="209"/>
      <c r="BG526" s="209"/>
      <c r="BH526" s="209"/>
      <c r="BI526" s="209"/>
      <c r="BJ526" s="209"/>
      <c r="BK526" s="209"/>
      <c r="BL526" s="209"/>
    </row>
    <row r="527" spans="1:64" ht="13.5" customHeight="1">
      <c r="A527" s="462"/>
      <c r="B527" s="462"/>
      <c r="C527" s="462"/>
      <c r="D527" s="462"/>
      <c r="E527" s="462"/>
      <c r="F527" s="462"/>
      <c r="G527" s="209"/>
      <c r="H527" s="462"/>
      <c r="I527" s="209"/>
      <c r="J527" s="209"/>
      <c r="K527" s="209"/>
      <c r="L527" s="209"/>
      <c r="M527" s="209"/>
      <c r="N527" s="209"/>
      <c r="O527" s="209"/>
      <c r="P527" s="462"/>
      <c r="Q527" s="209"/>
      <c r="R527" s="209"/>
      <c r="S527" s="209"/>
      <c r="T527" s="209"/>
      <c r="U527" s="209"/>
      <c r="V527" s="209"/>
      <c r="W527" s="209"/>
      <c r="X527" s="209"/>
      <c r="Y527" s="209"/>
      <c r="Z527" s="209"/>
      <c r="AA527" s="209"/>
      <c r="AB527" s="209"/>
      <c r="AC527" s="209"/>
      <c r="AD527" s="209"/>
      <c r="AE527" s="209"/>
      <c r="AF527" s="209"/>
      <c r="AG527" s="209"/>
      <c r="AH527" s="209"/>
      <c r="AI527" s="209"/>
      <c r="AJ527" s="209"/>
      <c r="AK527" s="209"/>
      <c r="AL527" s="462"/>
      <c r="AM527" s="462"/>
      <c r="AN527" s="462"/>
      <c r="AO527" s="209"/>
      <c r="AP527" s="209"/>
      <c r="AQ527" s="209"/>
      <c r="AR527" s="209"/>
      <c r="AS527" s="209"/>
      <c r="AT527" s="209"/>
      <c r="AU527" s="209"/>
      <c r="AV527" s="209"/>
      <c r="AW527" s="209"/>
      <c r="AX527" s="209"/>
      <c r="AY527" s="209"/>
      <c r="AZ527" s="209"/>
      <c r="BA527" s="209"/>
      <c r="BB527" s="209"/>
      <c r="BC527" s="209"/>
      <c r="BD527" s="209"/>
      <c r="BE527" s="209"/>
      <c r="BF527" s="209"/>
      <c r="BG527" s="209"/>
      <c r="BH527" s="209"/>
      <c r="BI527" s="209"/>
      <c r="BJ527" s="209"/>
      <c r="BK527" s="209"/>
      <c r="BL527" s="209"/>
    </row>
    <row r="528" spans="1:64" ht="13.5" customHeight="1">
      <c r="A528" s="462"/>
      <c r="B528" s="462"/>
      <c r="C528" s="462"/>
      <c r="D528" s="462"/>
      <c r="E528" s="462"/>
      <c r="F528" s="462"/>
      <c r="G528" s="209"/>
      <c r="H528" s="462"/>
      <c r="I528" s="209"/>
      <c r="J528" s="209"/>
      <c r="K528" s="209"/>
      <c r="L528" s="209"/>
      <c r="M528" s="209"/>
      <c r="N528" s="209"/>
      <c r="O528" s="209"/>
      <c r="P528" s="462"/>
      <c r="Q528" s="209"/>
      <c r="R528" s="209"/>
      <c r="S528" s="209"/>
      <c r="T528" s="209"/>
      <c r="U528" s="209"/>
      <c r="V528" s="209"/>
      <c r="W528" s="209"/>
      <c r="X528" s="209"/>
      <c r="Y528" s="209"/>
      <c r="Z528" s="209"/>
      <c r="AA528" s="209"/>
      <c r="AB528" s="209"/>
      <c r="AC528" s="209"/>
      <c r="AD528" s="209"/>
      <c r="AE528" s="209"/>
      <c r="AF528" s="209"/>
      <c r="AG528" s="209"/>
      <c r="AH528" s="209"/>
      <c r="AI528" s="209"/>
      <c r="AJ528" s="209"/>
      <c r="AK528" s="209"/>
      <c r="AL528" s="462"/>
      <c r="AM528" s="462"/>
      <c r="AN528" s="462"/>
      <c r="AO528" s="209"/>
      <c r="AP528" s="209"/>
      <c r="AQ528" s="209"/>
      <c r="AR528" s="209"/>
      <c r="AS528" s="209"/>
      <c r="AT528" s="209"/>
      <c r="AU528" s="209"/>
      <c r="AV528" s="209"/>
      <c r="AW528" s="209"/>
      <c r="AX528" s="209"/>
      <c r="AY528" s="209"/>
      <c r="AZ528" s="209"/>
      <c r="BA528" s="209"/>
      <c r="BB528" s="209"/>
      <c r="BC528" s="209"/>
      <c r="BD528" s="209"/>
      <c r="BE528" s="209"/>
      <c r="BF528" s="209"/>
      <c r="BG528" s="209"/>
      <c r="BH528" s="209"/>
      <c r="BI528" s="209"/>
      <c r="BJ528" s="209"/>
      <c r="BK528" s="209"/>
      <c r="BL528" s="209"/>
    </row>
    <row r="529" spans="1:64" ht="13.5" customHeight="1">
      <c r="A529" s="462"/>
      <c r="B529" s="462"/>
      <c r="C529" s="462"/>
      <c r="D529" s="462"/>
      <c r="E529" s="462"/>
      <c r="F529" s="462"/>
      <c r="G529" s="209"/>
      <c r="H529" s="462"/>
      <c r="I529" s="209"/>
      <c r="J529" s="209"/>
      <c r="K529" s="209"/>
      <c r="L529" s="209"/>
      <c r="M529" s="209"/>
      <c r="N529" s="209"/>
      <c r="O529" s="209"/>
      <c r="P529" s="462"/>
      <c r="Q529" s="209"/>
      <c r="R529" s="209"/>
      <c r="S529" s="209"/>
      <c r="T529" s="209"/>
      <c r="U529" s="209"/>
      <c r="V529" s="209"/>
      <c r="W529" s="209"/>
      <c r="X529" s="209"/>
      <c r="Y529" s="209"/>
      <c r="Z529" s="209"/>
      <c r="AA529" s="209"/>
      <c r="AB529" s="209"/>
      <c r="AC529" s="209"/>
      <c r="AD529" s="209"/>
      <c r="AE529" s="209"/>
      <c r="AF529" s="209"/>
      <c r="AG529" s="209"/>
      <c r="AH529" s="209"/>
      <c r="AI529" s="209"/>
      <c r="AJ529" s="209"/>
      <c r="AK529" s="209"/>
      <c r="AL529" s="462"/>
      <c r="AM529" s="462"/>
      <c r="AN529" s="462"/>
      <c r="AO529" s="209"/>
      <c r="AP529" s="209"/>
      <c r="AQ529" s="209"/>
      <c r="AR529" s="209"/>
      <c r="AS529" s="209"/>
      <c r="AT529" s="209"/>
      <c r="AU529" s="209"/>
      <c r="AV529" s="209"/>
      <c r="AW529" s="209"/>
      <c r="AX529" s="209"/>
      <c r="AY529" s="209"/>
      <c r="AZ529" s="209"/>
      <c r="BA529" s="209"/>
      <c r="BB529" s="209"/>
      <c r="BC529" s="209"/>
      <c r="BD529" s="209"/>
      <c r="BE529" s="209"/>
      <c r="BF529" s="209"/>
      <c r="BG529" s="209"/>
      <c r="BH529" s="209"/>
      <c r="BI529" s="209"/>
      <c r="BJ529" s="209"/>
      <c r="BK529" s="209"/>
      <c r="BL529" s="209"/>
    </row>
    <row r="530" spans="1:64" ht="13.5" customHeight="1">
      <c r="A530" s="462"/>
      <c r="B530" s="462"/>
      <c r="C530" s="462"/>
      <c r="D530" s="462"/>
      <c r="E530" s="462"/>
      <c r="F530" s="462"/>
      <c r="G530" s="209"/>
      <c r="H530" s="462"/>
      <c r="I530" s="209"/>
      <c r="J530" s="209"/>
      <c r="K530" s="209"/>
      <c r="L530" s="209"/>
      <c r="M530" s="209"/>
      <c r="N530" s="209"/>
      <c r="O530" s="209"/>
      <c r="P530" s="462"/>
      <c r="Q530" s="209"/>
      <c r="R530" s="209"/>
      <c r="S530" s="209"/>
      <c r="T530" s="209"/>
      <c r="U530" s="209"/>
      <c r="V530" s="209"/>
      <c r="W530" s="209"/>
      <c r="X530" s="209"/>
      <c r="Y530" s="209"/>
      <c r="Z530" s="209"/>
      <c r="AA530" s="209"/>
      <c r="AB530" s="209"/>
      <c r="AC530" s="209"/>
      <c r="AD530" s="209"/>
      <c r="AE530" s="209"/>
      <c r="AF530" s="209"/>
      <c r="AG530" s="209"/>
      <c r="AH530" s="209"/>
      <c r="AI530" s="209"/>
      <c r="AJ530" s="209"/>
      <c r="AK530" s="209"/>
      <c r="AL530" s="462"/>
      <c r="AM530" s="462"/>
      <c r="AN530" s="462"/>
      <c r="AO530" s="209"/>
      <c r="AP530" s="209"/>
      <c r="AQ530" s="209"/>
      <c r="AR530" s="209"/>
      <c r="AS530" s="209"/>
      <c r="AT530" s="209"/>
      <c r="AU530" s="209"/>
      <c r="AV530" s="209"/>
      <c r="AW530" s="209"/>
      <c r="AX530" s="209"/>
      <c r="AY530" s="209"/>
      <c r="AZ530" s="209"/>
      <c r="BA530" s="209"/>
      <c r="BB530" s="209"/>
      <c r="BC530" s="209"/>
      <c r="BD530" s="209"/>
      <c r="BE530" s="209"/>
      <c r="BF530" s="209"/>
      <c r="BG530" s="209"/>
      <c r="BH530" s="209"/>
      <c r="BI530" s="209"/>
      <c r="BJ530" s="209"/>
      <c r="BK530" s="209"/>
      <c r="BL530" s="209"/>
    </row>
    <row r="531" spans="1:64" ht="13.5" customHeight="1">
      <c r="A531" s="462"/>
      <c r="B531" s="462"/>
      <c r="C531" s="462"/>
      <c r="D531" s="462"/>
      <c r="E531" s="462"/>
      <c r="F531" s="462"/>
      <c r="G531" s="209"/>
      <c r="H531" s="462"/>
      <c r="I531" s="209"/>
      <c r="J531" s="209"/>
      <c r="K531" s="209"/>
      <c r="L531" s="209"/>
      <c r="M531" s="209"/>
      <c r="N531" s="209"/>
      <c r="O531" s="209"/>
      <c r="P531" s="462"/>
      <c r="Q531" s="209"/>
      <c r="R531" s="209"/>
      <c r="S531" s="209"/>
      <c r="T531" s="209"/>
      <c r="U531" s="209"/>
      <c r="V531" s="209"/>
      <c r="W531" s="209"/>
      <c r="X531" s="209"/>
      <c r="Y531" s="209"/>
      <c r="Z531" s="209"/>
      <c r="AA531" s="209"/>
      <c r="AB531" s="209"/>
      <c r="AC531" s="209"/>
      <c r="AD531" s="209"/>
      <c r="AE531" s="209"/>
      <c r="AF531" s="209"/>
      <c r="AG531" s="209"/>
      <c r="AH531" s="209"/>
      <c r="AI531" s="209"/>
      <c r="AJ531" s="209"/>
      <c r="AK531" s="209"/>
      <c r="AL531" s="462"/>
      <c r="AM531" s="462"/>
      <c r="AN531" s="462"/>
      <c r="AO531" s="209"/>
      <c r="AP531" s="209"/>
      <c r="AQ531" s="209"/>
      <c r="AR531" s="209"/>
      <c r="AS531" s="209"/>
      <c r="AT531" s="209"/>
      <c r="AU531" s="209"/>
      <c r="AV531" s="209"/>
      <c r="AW531" s="209"/>
      <c r="AX531" s="209"/>
      <c r="AY531" s="209"/>
      <c r="AZ531" s="209"/>
      <c r="BA531" s="209"/>
      <c r="BB531" s="209"/>
      <c r="BC531" s="209"/>
      <c r="BD531" s="209"/>
      <c r="BE531" s="209"/>
      <c r="BF531" s="209"/>
      <c r="BG531" s="209"/>
      <c r="BH531" s="209"/>
      <c r="BI531" s="209"/>
      <c r="BJ531" s="209"/>
      <c r="BK531" s="209"/>
      <c r="BL531" s="209"/>
    </row>
    <row r="532" spans="1:64" ht="13.5" customHeight="1">
      <c r="A532" s="462"/>
      <c r="B532" s="462"/>
      <c r="C532" s="462"/>
      <c r="D532" s="462"/>
      <c r="E532" s="462"/>
      <c r="F532" s="462"/>
      <c r="G532" s="209"/>
      <c r="H532" s="462"/>
      <c r="I532" s="209"/>
      <c r="J532" s="209"/>
      <c r="K532" s="209"/>
      <c r="L532" s="209"/>
      <c r="M532" s="209"/>
      <c r="N532" s="209"/>
      <c r="O532" s="209"/>
      <c r="P532" s="462"/>
      <c r="Q532" s="209"/>
      <c r="R532" s="209"/>
      <c r="S532" s="209"/>
      <c r="T532" s="209"/>
      <c r="U532" s="209"/>
      <c r="V532" s="209"/>
      <c r="W532" s="209"/>
      <c r="X532" s="209"/>
      <c r="Y532" s="209"/>
      <c r="Z532" s="209"/>
      <c r="AA532" s="209"/>
      <c r="AB532" s="209"/>
      <c r="AC532" s="209"/>
      <c r="AD532" s="209"/>
      <c r="AE532" s="209"/>
      <c r="AF532" s="209"/>
      <c r="AG532" s="209"/>
      <c r="AH532" s="209"/>
      <c r="AI532" s="209"/>
      <c r="AJ532" s="209"/>
      <c r="AK532" s="209"/>
      <c r="AL532" s="462"/>
      <c r="AM532" s="462"/>
      <c r="AN532" s="462"/>
      <c r="AO532" s="209"/>
      <c r="AP532" s="209"/>
      <c r="AQ532" s="209"/>
      <c r="AR532" s="209"/>
      <c r="AS532" s="209"/>
      <c r="AT532" s="209"/>
      <c r="AU532" s="209"/>
      <c r="AV532" s="209"/>
      <c r="AW532" s="209"/>
      <c r="AX532" s="209"/>
      <c r="AY532" s="209"/>
      <c r="AZ532" s="209"/>
      <c r="BA532" s="209"/>
      <c r="BB532" s="209"/>
      <c r="BC532" s="209"/>
      <c r="BD532" s="209"/>
      <c r="BE532" s="209"/>
      <c r="BF532" s="209"/>
      <c r="BG532" s="209"/>
      <c r="BH532" s="209"/>
      <c r="BI532" s="209"/>
      <c r="BJ532" s="209"/>
      <c r="BK532" s="209"/>
      <c r="BL532" s="209"/>
    </row>
    <row r="533" spans="1:64" ht="13.5" customHeight="1">
      <c r="A533" s="462"/>
      <c r="B533" s="462"/>
      <c r="C533" s="462"/>
      <c r="D533" s="462"/>
      <c r="E533" s="462"/>
      <c r="F533" s="462"/>
      <c r="G533" s="209"/>
      <c r="H533" s="462"/>
      <c r="I533" s="209"/>
      <c r="J533" s="209"/>
      <c r="K533" s="209"/>
      <c r="L533" s="209"/>
      <c r="M533" s="209"/>
      <c r="N533" s="209"/>
      <c r="O533" s="209"/>
      <c r="P533" s="462"/>
      <c r="Q533" s="209"/>
      <c r="R533" s="209"/>
      <c r="S533" s="209"/>
      <c r="T533" s="209"/>
      <c r="U533" s="209"/>
      <c r="V533" s="209"/>
      <c r="W533" s="209"/>
      <c r="X533" s="209"/>
      <c r="Y533" s="209"/>
      <c r="Z533" s="209"/>
      <c r="AA533" s="209"/>
      <c r="AB533" s="209"/>
      <c r="AC533" s="209"/>
      <c r="AD533" s="209"/>
      <c r="AE533" s="209"/>
      <c r="AF533" s="209"/>
      <c r="AG533" s="209"/>
      <c r="AH533" s="209"/>
      <c r="AI533" s="209"/>
      <c r="AJ533" s="209"/>
      <c r="AK533" s="209"/>
      <c r="AL533" s="462"/>
      <c r="AM533" s="462"/>
      <c r="AN533" s="462"/>
      <c r="AO533" s="209"/>
      <c r="AP533" s="209"/>
      <c r="AQ533" s="209"/>
      <c r="AR533" s="209"/>
      <c r="AS533" s="209"/>
      <c r="AT533" s="209"/>
      <c r="AU533" s="209"/>
      <c r="AV533" s="209"/>
      <c r="AW533" s="209"/>
      <c r="AX533" s="209"/>
      <c r="AY533" s="209"/>
      <c r="AZ533" s="209"/>
      <c r="BA533" s="209"/>
      <c r="BB533" s="209"/>
      <c r="BC533" s="209"/>
      <c r="BD533" s="209"/>
      <c r="BE533" s="209"/>
      <c r="BF533" s="209"/>
      <c r="BG533" s="209"/>
      <c r="BH533" s="209"/>
      <c r="BI533" s="209"/>
      <c r="BJ533" s="209"/>
      <c r="BK533" s="209"/>
      <c r="BL533" s="209"/>
    </row>
    <row r="534" spans="1:64" ht="13.5" customHeight="1">
      <c r="A534" s="462"/>
      <c r="B534" s="462"/>
      <c r="C534" s="462"/>
      <c r="D534" s="462"/>
      <c r="E534" s="462"/>
      <c r="F534" s="462"/>
      <c r="G534" s="209"/>
      <c r="H534" s="462"/>
      <c r="I534" s="209"/>
      <c r="J534" s="209"/>
      <c r="K534" s="209"/>
      <c r="L534" s="209"/>
      <c r="M534" s="209"/>
      <c r="N534" s="209"/>
      <c r="O534" s="209"/>
      <c r="P534" s="462"/>
      <c r="Q534" s="209"/>
      <c r="R534" s="209"/>
      <c r="S534" s="209"/>
      <c r="T534" s="209"/>
      <c r="U534" s="209"/>
      <c r="V534" s="209"/>
      <c r="W534" s="209"/>
      <c r="X534" s="209"/>
      <c r="Y534" s="209"/>
      <c r="Z534" s="209"/>
      <c r="AA534" s="209"/>
      <c r="AB534" s="209"/>
      <c r="AC534" s="209"/>
      <c r="AD534" s="209"/>
      <c r="AE534" s="209"/>
      <c r="AF534" s="209"/>
      <c r="AG534" s="209"/>
      <c r="AH534" s="209"/>
      <c r="AI534" s="209"/>
      <c r="AJ534" s="209"/>
      <c r="AK534" s="209"/>
      <c r="AL534" s="462"/>
      <c r="AM534" s="462"/>
      <c r="AN534" s="462"/>
      <c r="AO534" s="209"/>
      <c r="AP534" s="209"/>
      <c r="AQ534" s="209"/>
      <c r="AR534" s="209"/>
      <c r="AS534" s="209"/>
      <c r="AT534" s="209"/>
      <c r="AU534" s="209"/>
      <c r="AV534" s="209"/>
      <c r="AW534" s="209"/>
      <c r="AX534" s="209"/>
      <c r="AY534" s="209"/>
      <c r="AZ534" s="209"/>
      <c r="BA534" s="209"/>
      <c r="BB534" s="209"/>
      <c r="BC534" s="209"/>
      <c r="BD534" s="209"/>
      <c r="BE534" s="209"/>
      <c r="BF534" s="209"/>
      <c r="BG534" s="209"/>
      <c r="BH534" s="209"/>
      <c r="BI534" s="209"/>
      <c r="BJ534" s="209"/>
      <c r="BK534" s="209"/>
      <c r="BL534" s="209"/>
    </row>
    <row r="535" spans="1:64" ht="13.5" customHeight="1">
      <c r="A535" s="462"/>
      <c r="B535" s="462"/>
      <c r="C535" s="462"/>
      <c r="D535" s="462"/>
      <c r="E535" s="462"/>
      <c r="F535" s="462"/>
      <c r="G535" s="209"/>
      <c r="H535" s="462"/>
      <c r="I535" s="209"/>
      <c r="J535" s="209"/>
      <c r="K535" s="209"/>
      <c r="L535" s="209"/>
      <c r="M535" s="209"/>
      <c r="N535" s="209"/>
      <c r="O535" s="209"/>
      <c r="P535" s="462"/>
      <c r="Q535" s="209"/>
      <c r="R535" s="209"/>
      <c r="S535" s="209"/>
      <c r="T535" s="209"/>
      <c r="U535" s="209"/>
      <c r="V535" s="209"/>
      <c r="W535" s="209"/>
      <c r="X535" s="209"/>
      <c r="Y535" s="209"/>
      <c r="Z535" s="209"/>
      <c r="AA535" s="209"/>
      <c r="AB535" s="209"/>
      <c r="AC535" s="209"/>
      <c r="AD535" s="209"/>
      <c r="AE535" s="209"/>
      <c r="AF535" s="209"/>
      <c r="AG535" s="209"/>
      <c r="AH535" s="209"/>
      <c r="AI535" s="209"/>
      <c r="AJ535" s="209"/>
      <c r="AK535" s="209"/>
      <c r="AL535" s="462"/>
      <c r="AM535" s="462"/>
      <c r="AN535" s="462"/>
      <c r="AO535" s="209"/>
      <c r="AP535" s="209"/>
      <c r="AQ535" s="209"/>
      <c r="AR535" s="209"/>
      <c r="AS535" s="209"/>
      <c r="AT535" s="209"/>
      <c r="AU535" s="209"/>
      <c r="AV535" s="209"/>
      <c r="AW535" s="209"/>
      <c r="AX535" s="209"/>
      <c r="AY535" s="209"/>
      <c r="AZ535" s="209"/>
      <c r="BA535" s="209"/>
      <c r="BB535" s="209"/>
      <c r="BC535" s="209"/>
      <c r="BD535" s="209"/>
      <c r="BE535" s="209"/>
      <c r="BF535" s="209"/>
      <c r="BG535" s="209"/>
      <c r="BH535" s="209"/>
      <c r="BI535" s="209"/>
      <c r="BJ535" s="209"/>
      <c r="BK535" s="209"/>
      <c r="BL535" s="209"/>
    </row>
    <row r="536" spans="1:64" ht="13.5" customHeight="1">
      <c r="A536" s="462"/>
      <c r="B536" s="462"/>
      <c r="C536" s="462"/>
      <c r="D536" s="462"/>
      <c r="E536" s="462"/>
      <c r="F536" s="462"/>
      <c r="G536" s="209"/>
      <c r="H536" s="462"/>
      <c r="I536" s="209"/>
      <c r="J536" s="209"/>
      <c r="K536" s="209"/>
      <c r="L536" s="209"/>
      <c r="M536" s="209"/>
      <c r="N536" s="209"/>
      <c r="O536" s="209"/>
      <c r="P536" s="462"/>
      <c r="Q536" s="209"/>
      <c r="R536" s="209"/>
      <c r="S536" s="209"/>
      <c r="T536" s="209"/>
      <c r="U536" s="209"/>
      <c r="V536" s="209"/>
      <c r="W536" s="209"/>
      <c r="X536" s="209"/>
      <c r="Y536" s="209"/>
      <c r="Z536" s="209"/>
      <c r="AA536" s="209"/>
      <c r="AB536" s="209"/>
      <c r="AC536" s="209"/>
      <c r="AD536" s="209"/>
      <c r="AE536" s="209"/>
      <c r="AF536" s="209"/>
      <c r="AG536" s="209"/>
      <c r="AH536" s="209"/>
      <c r="AI536" s="209"/>
      <c r="AJ536" s="209"/>
      <c r="AK536" s="209"/>
      <c r="AL536" s="462"/>
      <c r="AM536" s="462"/>
      <c r="AN536" s="462"/>
      <c r="AO536" s="209"/>
      <c r="AP536" s="209"/>
      <c r="AQ536" s="209"/>
      <c r="AR536" s="209"/>
      <c r="AS536" s="209"/>
      <c r="AT536" s="209"/>
      <c r="AU536" s="209"/>
      <c r="AV536" s="209"/>
      <c r="AW536" s="209"/>
      <c r="AX536" s="209"/>
      <c r="AY536" s="209"/>
      <c r="AZ536" s="209"/>
      <c r="BA536" s="209"/>
      <c r="BB536" s="209"/>
      <c r="BC536" s="209"/>
      <c r="BD536" s="209"/>
      <c r="BE536" s="209"/>
      <c r="BF536" s="209"/>
      <c r="BG536" s="209"/>
      <c r="BH536" s="209"/>
      <c r="BI536" s="209"/>
      <c r="BJ536" s="209"/>
      <c r="BK536" s="209"/>
      <c r="BL536" s="209"/>
    </row>
    <row r="537" spans="1:64" ht="13.5" customHeight="1">
      <c r="A537" s="462"/>
      <c r="B537" s="462"/>
      <c r="C537" s="462"/>
      <c r="D537" s="462"/>
      <c r="E537" s="462"/>
      <c r="F537" s="462"/>
      <c r="G537" s="209"/>
      <c r="H537" s="462"/>
      <c r="I537" s="209"/>
      <c r="J537" s="209"/>
      <c r="K537" s="209"/>
      <c r="L537" s="209"/>
      <c r="M537" s="209"/>
      <c r="N537" s="209"/>
      <c r="O537" s="209"/>
      <c r="P537" s="462"/>
      <c r="Q537" s="209"/>
      <c r="R537" s="209"/>
      <c r="S537" s="209"/>
      <c r="T537" s="209"/>
      <c r="U537" s="209"/>
      <c r="V537" s="209"/>
      <c r="W537" s="209"/>
      <c r="X537" s="209"/>
      <c r="Y537" s="209"/>
      <c r="Z537" s="209"/>
      <c r="AA537" s="209"/>
      <c r="AB537" s="209"/>
      <c r="AC537" s="209"/>
      <c r="AD537" s="209"/>
      <c r="AE537" s="209"/>
      <c r="AF537" s="209"/>
      <c r="AG537" s="209"/>
      <c r="AH537" s="209"/>
      <c r="AI537" s="209"/>
      <c r="AJ537" s="209"/>
      <c r="AK537" s="209"/>
      <c r="AL537" s="462"/>
      <c r="AM537" s="462"/>
      <c r="AN537" s="462"/>
      <c r="AO537" s="209"/>
      <c r="AP537" s="209"/>
      <c r="AQ537" s="209"/>
      <c r="AR537" s="209"/>
      <c r="AS537" s="209"/>
      <c r="AT537" s="209"/>
      <c r="AU537" s="209"/>
      <c r="AV537" s="209"/>
      <c r="AW537" s="209"/>
      <c r="AX537" s="209"/>
      <c r="AY537" s="209"/>
      <c r="AZ537" s="209"/>
      <c r="BA537" s="209"/>
      <c r="BB537" s="209"/>
      <c r="BC537" s="209"/>
      <c r="BD537" s="209"/>
      <c r="BE537" s="209"/>
      <c r="BF537" s="209"/>
      <c r="BG537" s="209"/>
      <c r="BH537" s="209"/>
      <c r="BI537" s="209"/>
      <c r="BJ537" s="209"/>
      <c r="BK537" s="209"/>
      <c r="BL537" s="209"/>
    </row>
    <row r="538" spans="1:64" ht="13.5" customHeight="1">
      <c r="A538" s="462"/>
      <c r="B538" s="462"/>
      <c r="C538" s="462"/>
      <c r="D538" s="462"/>
      <c r="E538" s="462"/>
      <c r="F538" s="462"/>
      <c r="G538" s="209"/>
      <c r="H538" s="462"/>
      <c r="I538" s="209"/>
      <c r="J538" s="209"/>
      <c r="K538" s="209"/>
      <c r="L538" s="209"/>
      <c r="M538" s="209"/>
      <c r="N538" s="209"/>
      <c r="O538" s="209"/>
      <c r="P538" s="462"/>
      <c r="Q538" s="209"/>
      <c r="R538" s="209"/>
      <c r="S538" s="209"/>
      <c r="T538" s="209"/>
      <c r="U538" s="209"/>
      <c r="V538" s="209"/>
      <c r="W538" s="209"/>
      <c r="X538" s="209"/>
      <c r="Y538" s="209"/>
      <c r="Z538" s="209"/>
      <c r="AA538" s="209"/>
      <c r="AB538" s="209"/>
      <c r="AC538" s="209"/>
      <c r="AD538" s="209"/>
      <c r="AE538" s="209"/>
      <c r="AF538" s="209"/>
      <c r="AG538" s="209"/>
      <c r="AH538" s="209"/>
      <c r="AI538" s="209"/>
      <c r="AJ538" s="209"/>
      <c r="AK538" s="209"/>
      <c r="AL538" s="462"/>
      <c r="AM538" s="462"/>
      <c r="AN538" s="462"/>
      <c r="AO538" s="209"/>
      <c r="AP538" s="209"/>
      <c r="AQ538" s="209"/>
      <c r="AR538" s="209"/>
      <c r="AS538" s="209"/>
      <c r="AT538" s="209"/>
      <c r="AU538" s="209"/>
      <c r="AV538" s="209"/>
      <c r="AW538" s="209"/>
      <c r="AX538" s="209"/>
      <c r="AY538" s="209"/>
      <c r="AZ538" s="209"/>
      <c r="BA538" s="209"/>
      <c r="BB538" s="209"/>
      <c r="BC538" s="209"/>
      <c r="BD538" s="209"/>
      <c r="BE538" s="209"/>
      <c r="BF538" s="209"/>
      <c r="BG538" s="209"/>
      <c r="BH538" s="209"/>
      <c r="BI538" s="209"/>
      <c r="BJ538" s="209"/>
      <c r="BK538" s="209"/>
      <c r="BL538" s="209"/>
    </row>
    <row r="539" spans="1:64" ht="13.5" customHeight="1">
      <c r="A539" s="462"/>
      <c r="B539" s="462"/>
      <c r="C539" s="462"/>
      <c r="D539" s="462"/>
      <c r="E539" s="462"/>
      <c r="F539" s="462"/>
      <c r="G539" s="209"/>
      <c r="H539" s="462"/>
      <c r="I539" s="209"/>
      <c r="J539" s="209"/>
      <c r="K539" s="209"/>
      <c r="L539" s="209"/>
      <c r="M539" s="209"/>
      <c r="N539" s="209"/>
      <c r="O539" s="209"/>
      <c r="P539" s="462"/>
      <c r="Q539" s="209"/>
      <c r="R539" s="209"/>
      <c r="S539" s="209"/>
      <c r="T539" s="209"/>
      <c r="U539" s="209"/>
      <c r="V539" s="209"/>
      <c r="W539" s="209"/>
      <c r="X539" s="209"/>
      <c r="Y539" s="209"/>
      <c r="Z539" s="209"/>
      <c r="AA539" s="209"/>
      <c r="AB539" s="209"/>
      <c r="AC539" s="209"/>
      <c r="AD539" s="209"/>
      <c r="AE539" s="209"/>
      <c r="AF539" s="209"/>
      <c r="AG539" s="209"/>
      <c r="AH539" s="209"/>
      <c r="AI539" s="209"/>
      <c r="AJ539" s="209"/>
      <c r="AK539" s="209"/>
      <c r="AL539" s="462"/>
      <c r="AM539" s="462"/>
      <c r="AN539" s="462"/>
      <c r="AO539" s="209"/>
      <c r="AP539" s="209"/>
      <c r="AQ539" s="209"/>
      <c r="AR539" s="209"/>
      <c r="AS539" s="209"/>
      <c r="AT539" s="209"/>
      <c r="AU539" s="209"/>
      <c r="AV539" s="209"/>
      <c r="AW539" s="209"/>
      <c r="AX539" s="209"/>
      <c r="AY539" s="209"/>
      <c r="AZ539" s="209"/>
      <c r="BA539" s="209"/>
      <c r="BB539" s="209"/>
      <c r="BC539" s="209"/>
      <c r="BD539" s="209"/>
      <c r="BE539" s="209"/>
      <c r="BF539" s="209"/>
      <c r="BG539" s="209"/>
      <c r="BH539" s="209"/>
      <c r="BI539" s="209"/>
      <c r="BJ539" s="209"/>
      <c r="BK539" s="209"/>
      <c r="BL539" s="209"/>
    </row>
    <row r="540" spans="1:64" ht="13.5" customHeight="1">
      <c r="A540" s="462"/>
      <c r="B540" s="462"/>
      <c r="C540" s="462"/>
      <c r="D540" s="462"/>
      <c r="E540" s="462"/>
      <c r="F540" s="462"/>
      <c r="G540" s="209"/>
      <c r="H540" s="462"/>
      <c r="I540" s="209"/>
      <c r="J540" s="209"/>
      <c r="K540" s="209"/>
      <c r="L540" s="209"/>
      <c r="M540" s="209"/>
      <c r="N540" s="209"/>
      <c r="O540" s="209"/>
      <c r="P540" s="462"/>
      <c r="Q540" s="209"/>
      <c r="R540" s="209"/>
      <c r="S540" s="209"/>
      <c r="T540" s="209"/>
      <c r="U540" s="209"/>
      <c r="V540" s="209"/>
      <c r="W540" s="209"/>
      <c r="X540" s="209"/>
      <c r="Y540" s="209"/>
      <c r="Z540" s="209"/>
      <c r="AA540" s="209"/>
      <c r="AB540" s="209"/>
      <c r="AC540" s="209"/>
      <c r="AD540" s="209"/>
      <c r="AE540" s="209"/>
      <c r="AF540" s="209"/>
      <c r="AG540" s="209"/>
      <c r="AH540" s="209"/>
      <c r="AI540" s="209"/>
      <c r="AJ540" s="209"/>
      <c r="AK540" s="209"/>
      <c r="AL540" s="462"/>
      <c r="AM540" s="462"/>
      <c r="AN540" s="462"/>
      <c r="AO540" s="209"/>
      <c r="AP540" s="209"/>
      <c r="AQ540" s="209"/>
      <c r="AR540" s="209"/>
      <c r="AS540" s="209"/>
      <c r="AT540" s="209"/>
      <c r="AU540" s="209"/>
      <c r="AV540" s="209"/>
      <c r="AW540" s="209"/>
      <c r="AX540" s="209"/>
      <c r="AY540" s="209"/>
      <c r="AZ540" s="209"/>
      <c r="BA540" s="209"/>
      <c r="BB540" s="209"/>
      <c r="BC540" s="209"/>
      <c r="BD540" s="209"/>
      <c r="BE540" s="209"/>
      <c r="BF540" s="209"/>
      <c r="BG540" s="209"/>
      <c r="BH540" s="209"/>
      <c r="BI540" s="209"/>
      <c r="BJ540" s="209"/>
      <c r="BK540" s="209"/>
      <c r="BL540" s="209"/>
    </row>
    <row r="541" spans="1:64" ht="13.5" customHeight="1">
      <c r="A541" s="462"/>
      <c r="B541" s="462"/>
      <c r="C541" s="462"/>
      <c r="D541" s="462"/>
      <c r="E541" s="462"/>
      <c r="F541" s="462"/>
      <c r="G541" s="209"/>
      <c r="H541" s="462"/>
      <c r="I541" s="209"/>
      <c r="J541" s="209"/>
      <c r="K541" s="209"/>
      <c r="L541" s="209"/>
      <c r="M541" s="209"/>
      <c r="N541" s="209"/>
      <c r="O541" s="209"/>
      <c r="P541" s="462"/>
      <c r="Q541" s="209"/>
      <c r="R541" s="209"/>
      <c r="S541" s="209"/>
      <c r="T541" s="209"/>
      <c r="U541" s="209"/>
      <c r="V541" s="209"/>
      <c r="W541" s="209"/>
      <c r="X541" s="209"/>
      <c r="Y541" s="209"/>
      <c r="Z541" s="209"/>
      <c r="AA541" s="209"/>
      <c r="AB541" s="209"/>
      <c r="AC541" s="209"/>
      <c r="AD541" s="209"/>
      <c r="AE541" s="209"/>
      <c r="AF541" s="209"/>
      <c r="AG541" s="209"/>
      <c r="AH541" s="209"/>
      <c r="AI541" s="209"/>
      <c r="AJ541" s="209"/>
      <c r="AK541" s="209"/>
      <c r="AL541" s="462"/>
      <c r="AM541" s="462"/>
      <c r="AN541" s="462"/>
      <c r="AO541" s="209"/>
      <c r="AP541" s="209"/>
      <c r="AQ541" s="209"/>
      <c r="AR541" s="209"/>
      <c r="AS541" s="209"/>
      <c r="AT541" s="209"/>
      <c r="AU541" s="209"/>
      <c r="AV541" s="209"/>
      <c r="AW541" s="209"/>
      <c r="AX541" s="209"/>
      <c r="AY541" s="209"/>
      <c r="AZ541" s="209"/>
      <c r="BA541" s="209"/>
      <c r="BB541" s="209"/>
      <c r="BC541" s="209"/>
      <c r="BD541" s="209"/>
      <c r="BE541" s="209"/>
      <c r="BF541" s="209"/>
      <c r="BG541" s="209"/>
      <c r="BH541" s="209"/>
      <c r="BI541" s="209"/>
      <c r="BJ541" s="209"/>
      <c r="BK541" s="209"/>
      <c r="BL541" s="209"/>
    </row>
    <row r="542" spans="1:64" ht="13.5" customHeight="1">
      <c r="A542" s="462"/>
      <c r="B542" s="462"/>
      <c r="C542" s="462"/>
      <c r="D542" s="462"/>
      <c r="E542" s="462"/>
      <c r="F542" s="462"/>
      <c r="G542" s="209"/>
      <c r="H542" s="462"/>
      <c r="I542" s="209"/>
      <c r="J542" s="209"/>
      <c r="K542" s="209"/>
      <c r="L542" s="209"/>
      <c r="M542" s="209"/>
      <c r="N542" s="209"/>
      <c r="O542" s="209"/>
      <c r="P542" s="462"/>
      <c r="Q542" s="209"/>
      <c r="R542" s="209"/>
      <c r="S542" s="209"/>
      <c r="T542" s="209"/>
      <c r="U542" s="209"/>
      <c r="V542" s="209"/>
      <c r="W542" s="209"/>
      <c r="X542" s="209"/>
      <c r="Y542" s="209"/>
      <c r="Z542" s="209"/>
      <c r="AA542" s="209"/>
      <c r="AB542" s="209"/>
      <c r="AC542" s="209"/>
      <c r="AD542" s="209"/>
      <c r="AE542" s="209"/>
      <c r="AF542" s="209"/>
      <c r="AG542" s="209"/>
      <c r="AH542" s="209"/>
      <c r="AI542" s="209"/>
      <c r="AJ542" s="209"/>
      <c r="AK542" s="209"/>
      <c r="AL542" s="462"/>
      <c r="AM542" s="462"/>
      <c r="AN542" s="462"/>
      <c r="AO542" s="209"/>
      <c r="AP542" s="209"/>
      <c r="AQ542" s="209"/>
      <c r="AR542" s="209"/>
      <c r="AS542" s="209"/>
      <c r="AT542" s="209"/>
      <c r="AU542" s="209"/>
      <c r="AV542" s="209"/>
      <c r="AW542" s="209"/>
      <c r="AX542" s="209"/>
      <c r="AY542" s="209"/>
      <c r="AZ542" s="209"/>
      <c r="BA542" s="209"/>
      <c r="BB542" s="209"/>
      <c r="BC542" s="209"/>
      <c r="BD542" s="209"/>
      <c r="BE542" s="209"/>
      <c r="BF542" s="209"/>
      <c r="BG542" s="209"/>
      <c r="BH542" s="209"/>
      <c r="BI542" s="209"/>
      <c r="BJ542" s="209"/>
      <c r="BK542" s="209"/>
      <c r="BL542" s="209"/>
    </row>
    <row r="543" spans="1:64" ht="13.5" customHeight="1">
      <c r="A543" s="462"/>
      <c r="B543" s="462"/>
      <c r="C543" s="462"/>
      <c r="D543" s="462"/>
      <c r="E543" s="462"/>
      <c r="F543" s="462"/>
      <c r="G543" s="209"/>
      <c r="H543" s="462"/>
      <c r="I543" s="209"/>
      <c r="J543" s="209"/>
      <c r="K543" s="209"/>
      <c r="L543" s="209"/>
      <c r="M543" s="209"/>
      <c r="N543" s="209"/>
      <c r="O543" s="209"/>
      <c r="P543" s="462"/>
      <c r="Q543" s="209"/>
      <c r="R543" s="209"/>
      <c r="S543" s="209"/>
      <c r="T543" s="209"/>
      <c r="U543" s="209"/>
      <c r="V543" s="209"/>
      <c r="W543" s="209"/>
      <c r="X543" s="209"/>
      <c r="Y543" s="209"/>
      <c r="Z543" s="209"/>
      <c r="AA543" s="209"/>
      <c r="AB543" s="209"/>
      <c r="AC543" s="209"/>
      <c r="AD543" s="209"/>
      <c r="AE543" s="209"/>
      <c r="AF543" s="209"/>
      <c r="AG543" s="209"/>
      <c r="AH543" s="209"/>
      <c r="AI543" s="209"/>
      <c r="AJ543" s="209"/>
      <c r="AK543" s="209"/>
      <c r="AL543" s="462"/>
      <c r="AM543" s="462"/>
      <c r="AN543" s="462"/>
      <c r="AO543" s="209"/>
      <c r="AP543" s="209"/>
      <c r="AQ543" s="209"/>
      <c r="AR543" s="209"/>
      <c r="AS543" s="209"/>
      <c r="AT543" s="209"/>
      <c r="AU543" s="209"/>
      <c r="AV543" s="209"/>
      <c r="AW543" s="209"/>
      <c r="AX543" s="209"/>
      <c r="AY543" s="209"/>
      <c r="AZ543" s="209"/>
      <c r="BA543" s="209"/>
      <c r="BB543" s="209"/>
      <c r="BC543" s="209"/>
      <c r="BD543" s="209"/>
      <c r="BE543" s="209"/>
      <c r="BF543" s="209"/>
      <c r="BG543" s="209"/>
      <c r="BH543" s="209"/>
      <c r="BI543" s="209"/>
      <c r="BJ543" s="209"/>
      <c r="BK543" s="209"/>
      <c r="BL543" s="209"/>
    </row>
    <row r="544" spans="1:64" ht="13.5" customHeight="1">
      <c r="A544" s="462"/>
      <c r="B544" s="462"/>
      <c r="C544" s="462"/>
      <c r="D544" s="462"/>
      <c r="E544" s="462"/>
      <c r="F544" s="462"/>
      <c r="G544" s="209"/>
      <c r="H544" s="462"/>
      <c r="I544" s="209"/>
      <c r="J544" s="209"/>
      <c r="K544" s="209"/>
      <c r="L544" s="209"/>
      <c r="M544" s="209"/>
      <c r="N544" s="209"/>
      <c r="O544" s="209"/>
      <c r="P544" s="462"/>
      <c r="Q544" s="209"/>
      <c r="R544" s="209"/>
      <c r="S544" s="209"/>
      <c r="T544" s="209"/>
      <c r="U544" s="209"/>
      <c r="V544" s="209"/>
      <c r="W544" s="209"/>
      <c r="X544" s="209"/>
      <c r="Y544" s="209"/>
      <c r="Z544" s="209"/>
      <c r="AA544" s="209"/>
      <c r="AB544" s="209"/>
      <c r="AC544" s="209"/>
      <c r="AD544" s="209"/>
      <c r="AE544" s="209"/>
      <c r="AF544" s="209"/>
      <c r="AG544" s="209"/>
      <c r="AH544" s="209"/>
      <c r="AI544" s="209"/>
      <c r="AJ544" s="209"/>
      <c r="AK544" s="209"/>
      <c r="AL544" s="462"/>
      <c r="AM544" s="462"/>
      <c r="AN544" s="462"/>
      <c r="AO544" s="209"/>
      <c r="AP544" s="209"/>
      <c r="AQ544" s="209"/>
      <c r="AR544" s="209"/>
      <c r="AS544" s="209"/>
      <c r="AT544" s="209"/>
      <c r="AU544" s="209"/>
      <c r="AV544" s="209"/>
      <c r="AW544" s="209"/>
      <c r="AX544" s="209"/>
      <c r="AY544" s="209"/>
      <c r="AZ544" s="209"/>
      <c r="BA544" s="209"/>
      <c r="BB544" s="209"/>
      <c r="BC544" s="209"/>
      <c r="BD544" s="209"/>
      <c r="BE544" s="209"/>
      <c r="BF544" s="209"/>
      <c r="BG544" s="209"/>
      <c r="BH544" s="209"/>
      <c r="BI544" s="209"/>
      <c r="BJ544" s="209"/>
      <c r="BK544" s="209"/>
      <c r="BL544" s="209"/>
    </row>
    <row r="545" spans="1:64" ht="13.5" customHeight="1">
      <c r="A545" s="462"/>
      <c r="B545" s="462"/>
      <c r="C545" s="462"/>
      <c r="D545" s="462"/>
      <c r="E545" s="462"/>
      <c r="F545" s="462"/>
      <c r="G545" s="209"/>
      <c r="H545" s="462"/>
      <c r="I545" s="209"/>
      <c r="J545" s="209"/>
      <c r="K545" s="209"/>
      <c r="L545" s="209"/>
      <c r="M545" s="209"/>
      <c r="N545" s="209"/>
      <c r="O545" s="209"/>
      <c r="P545" s="462"/>
      <c r="Q545" s="209"/>
      <c r="R545" s="209"/>
      <c r="S545" s="209"/>
      <c r="T545" s="209"/>
      <c r="U545" s="209"/>
      <c r="V545" s="209"/>
      <c r="W545" s="209"/>
      <c r="X545" s="209"/>
      <c r="Y545" s="209"/>
      <c r="Z545" s="209"/>
      <c r="AA545" s="209"/>
      <c r="AB545" s="209"/>
      <c r="AC545" s="209"/>
      <c r="AD545" s="209"/>
      <c r="AE545" s="209"/>
      <c r="AF545" s="209"/>
      <c r="AG545" s="209"/>
      <c r="AH545" s="209"/>
      <c r="AI545" s="209"/>
      <c r="AJ545" s="209"/>
      <c r="AK545" s="209"/>
      <c r="AL545" s="462"/>
      <c r="AM545" s="462"/>
      <c r="AN545" s="462"/>
      <c r="AO545" s="209"/>
      <c r="AP545" s="209"/>
      <c r="AQ545" s="209"/>
      <c r="AR545" s="209"/>
      <c r="AS545" s="209"/>
      <c r="AT545" s="209"/>
      <c r="AU545" s="209"/>
      <c r="AV545" s="209"/>
      <c r="AW545" s="209"/>
      <c r="AX545" s="209"/>
      <c r="AY545" s="209"/>
      <c r="AZ545" s="209"/>
      <c r="BA545" s="209"/>
      <c r="BB545" s="209"/>
      <c r="BC545" s="209"/>
      <c r="BD545" s="209"/>
      <c r="BE545" s="209"/>
      <c r="BF545" s="209"/>
      <c r="BG545" s="209"/>
      <c r="BH545" s="209"/>
      <c r="BI545" s="209"/>
      <c r="BJ545" s="209"/>
      <c r="BK545" s="209"/>
      <c r="BL545" s="209"/>
    </row>
    <row r="546" spans="1:64" ht="13.5" customHeight="1">
      <c r="A546" s="462"/>
      <c r="B546" s="462"/>
      <c r="C546" s="462"/>
      <c r="D546" s="462"/>
      <c r="E546" s="462"/>
      <c r="F546" s="462"/>
      <c r="G546" s="209"/>
      <c r="H546" s="462"/>
      <c r="I546" s="209"/>
      <c r="J546" s="209"/>
      <c r="K546" s="209"/>
      <c r="L546" s="209"/>
      <c r="M546" s="209"/>
      <c r="N546" s="209"/>
      <c r="O546" s="209"/>
      <c r="P546" s="462"/>
      <c r="Q546" s="209"/>
      <c r="R546" s="209"/>
      <c r="S546" s="209"/>
      <c r="T546" s="209"/>
      <c r="U546" s="209"/>
      <c r="V546" s="209"/>
      <c r="W546" s="209"/>
      <c r="X546" s="209"/>
      <c r="Y546" s="209"/>
      <c r="Z546" s="209"/>
      <c r="AA546" s="209"/>
      <c r="AB546" s="209"/>
      <c r="AC546" s="209"/>
      <c r="AD546" s="209"/>
      <c r="AE546" s="209"/>
      <c r="AF546" s="209"/>
      <c r="AG546" s="209"/>
      <c r="AH546" s="209"/>
      <c r="AI546" s="209"/>
      <c r="AJ546" s="209"/>
      <c r="AK546" s="209"/>
      <c r="AL546" s="462"/>
      <c r="AM546" s="462"/>
      <c r="AN546" s="462"/>
      <c r="AO546" s="209"/>
      <c r="AP546" s="209"/>
      <c r="AQ546" s="209"/>
      <c r="AR546" s="209"/>
      <c r="AS546" s="209"/>
      <c r="AT546" s="209"/>
      <c r="AU546" s="209"/>
      <c r="AV546" s="209"/>
      <c r="AW546" s="209"/>
      <c r="AX546" s="209"/>
      <c r="AY546" s="209"/>
      <c r="AZ546" s="209"/>
      <c r="BA546" s="209"/>
      <c r="BB546" s="209"/>
      <c r="BC546" s="209"/>
      <c r="BD546" s="209"/>
      <c r="BE546" s="209"/>
      <c r="BF546" s="209"/>
      <c r="BG546" s="209"/>
      <c r="BH546" s="209"/>
      <c r="BI546" s="209"/>
      <c r="BJ546" s="209"/>
      <c r="BK546" s="209"/>
      <c r="BL546" s="209"/>
    </row>
    <row r="547" spans="1:64" ht="13.5" customHeight="1">
      <c r="A547" s="462"/>
      <c r="B547" s="462"/>
      <c r="C547" s="462"/>
      <c r="D547" s="462"/>
      <c r="E547" s="462"/>
      <c r="F547" s="462"/>
      <c r="G547" s="209"/>
      <c r="H547" s="462"/>
      <c r="I547" s="209"/>
      <c r="J547" s="209"/>
      <c r="K547" s="209"/>
      <c r="L547" s="209"/>
      <c r="M547" s="209"/>
      <c r="N547" s="209"/>
      <c r="O547" s="209"/>
      <c r="P547" s="462"/>
      <c r="Q547" s="209"/>
      <c r="R547" s="209"/>
      <c r="S547" s="209"/>
      <c r="T547" s="209"/>
      <c r="U547" s="209"/>
      <c r="V547" s="209"/>
      <c r="W547" s="209"/>
      <c r="X547" s="209"/>
      <c r="Y547" s="209"/>
      <c r="Z547" s="209"/>
      <c r="AA547" s="209"/>
      <c r="AB547" s="209"/>
      <c r="AC547" s="209"/>
      <c r="AD547" s="209"/>
      <c r="AE547" s="209"/>
      <c r="AF547" s="209"/>
      <c r="AG547" s="209"/>
      <c r="AH547" s="209"/>
      <c r="AI547" s="209"/>
      <c r="AJ547" s="209"/>
      <c r="AK547" s="209"/>
      <c r="AL547" s="462"/>
      <c r="AM547" s="462"/>
      <c r="AN547" s="462"/>
      <c r="AO547" s="209"/>
      <c r="AP547" s="209"/>
      <c r="AQ547" s="209"/>
      <c r="AR547" s="209"/>
      <c r="AS547" s="209"/>
      <c r="AT547" s="209"/>
      <c r="AU547" s="209"/>
      <c r="AV547" s="209"/>
      <c r="AW547" s="209"/>
      <c r="AX547" s="209"/>
      <c r="AY547" s="209"/>
      <c r="AZ547" s="209"/>
      <c r="BA547" s="209"/>
      <c r="BB547" s="209"/>
      <c r="BC547" s="209"/>
      <c r="BD547" s="209"/>
      <c r="BE547" s="209"/>
      <c r="BF547" s="209"/>
      <c r="BG547" s="209"/>
      <c r="BH547" s="209"/>
      <c r="BI547" s="209"/>
      <c r="BJ547" s="209"/>
      <c r="BK547" s="209"/>
      <c r="BL547" s="209"/>
    </row>
    <row r="548" spans="1:64" ht="13.5" customHeight="1">
      <c r="A548" s="462"/>
      <c r="B548" s="462"/>
      <c r="C548" s="462"/>
      <c r="D548" s="462"/>
      <c r="E548" s="462"/>
      <c r="F548" s="462"/>
      <c r="G548" s="209"/>
      <c r="H548" s="462"/>
      <c r="I548" s="209"/>
      <c r="J548" s="209"/>
      <c r="K548" s="209"/>
      <c r="L548" s="209"/>
      <c r="M548" s="209"/>
      <c r="N548" s="209"/>
      <c r="O548" s="209"/>
      <c r="P548" s="462"/>
      <c r="Q548" s="209"/>
      <c r="R548" s="209"/>
      <c r="S548" s="209"/>
      <c r="T548" s="209"/>
      <c r="U548" s="209"/>
      <c r="V548" s="209"/>
      <c r="W548" s="209"/>
      <c r="X548" s="209"/>
      <c r="Y548" s="209"/>
      <c r="Z548" s="209"/>
      <c r="AA548" s="209"/>
      <c r="AB548" s="209"/>
      <c r="AC548" s="209"/>
      <c r="AD548" s="209"/>
      <c r="AE548" s="209"/>
      <c r="AF548" s="209"/>
      <c r="AG548" s="209"/>
      <c r="AH548" s="209"/>
      <c r="AI548" s="209"/>
      <c r="AJ548" s="209"/>
      <c r="AK548" s="209"/>
      <c r="AL548" s="462"/>
      <c r="AM548" s="462"/>
      <c r="AN548" s="462"/>
      <c r="AO548" s="209"/>
      <c r="AP548" s="209"/>
      <c r="AQ548" s="209"/>
      <c r="AR548" s="209"/>
      <c r="AS548" s="209"/>
      <c r="AT548" s="209"/>
      <c r="AU548" s="209"/>
      <c r="AV548" s="209"/>
      <c r="AW548" s="209"/>
      <c r="AX548" s="209"/>
      <c r="AY548" s="209"/>
      <c r="AZ548" s="209"/>
      <c r="BA548" s="209"/>
      <c r="BB548" s="209"/>
      <c r="BC548" s="209"/>
      <c r="BD548" s="209"/>
      <c r="BE548" s="209"/>
      <c r="BF548" s="209"/>
      <c r="BG548" s="209"/>
      <c r="BH548" s="209"/>
      <c r="BI548" s="209"/>
      <c r="BJ548" s="209"/>
      <c r="BK548" s="209"/>
      <c r="BL548" s="209"/>
    </row>
    <row r="549" spans="1:64" ht="13.5" customHeight="1">
      <c r="A549" s="462"/>
      <c r="B549" s="462"/>
      <c r="C549" s="462"/>
      <c r="D549" s="462"/>
      <c r="E549" s="462"/>
      <c r="F549" s="462"/>
      <c r="G549" s="209"/>
      <c r="H549" s="462"/>
      <c r="I549" s="209"/>
      <c r="J549" s="209"/>
      <c r="K549" s="209"/>
      <c r="L549" s="209"/>
      <c r="M549" s="209"/>
      <c r="N549" s="209"/>
      <c r="O549" s="209"/>
      <c r="P549" s="462"/>
      <c r="Q549" s="209"/>
      <c r="R549" s="209"/>
      <c r="S549" s="209"/>
      <c r="T549" s="209"/>
      <c r="U549" s="209"/>
      <c r="V549" s="209"/>
      <c r="W549" s="209"/>
      <c r="X549" s="209"/>
      <c r="Y549" s="209"/>
      <c r="Z549" s="209"/>
      <c r="AA549" s="209"/>
      <c r="AB549" s="209"/>
      <c r="AC549" s="209"/>
      <c r="AD549" s="209"/>
      <c r="AE549" s="209"/>
      <c r="AF549" s="209"/>
      <c r="AG549" s="209"/>
      <c r="AH549" s="209"/>
      <c r="AI549" s="209"/>
      <c r="AJ549" s="209"/>
      <c r="AK549" s="209"/>
      <c r="AL549" s="462"/>
      <c r="AM549" s="462"/>
      <c r="AN549" s="462"/>
      <c r="AO549" s="209"/>
      <c r="AP549" s="209"/>
      <c r="AQ549" s="209"/>
      <c r="AR549" s="209"/>
      <c r="AS549" s="209"/>
      <c r="AT549" s="209"/>
      <c r="AU549" s="209"/>
      <c r="AV549" s="209"/>
      <c r="AW549" s="209"/>
      <c r="AX549" s="209"/>
      <c r="AY549" s="209"/>
      <c r="AZ549" s="209"/>
      <c r="BA549" s="209"/>
      <c r="BB549" s="209"/>
      <c r="BC549" s="209"/>
      <c r="BD549" s="209"/>
      <c r="BE549" s="209"/>
      <c r="BF549" s="209"/>
      <c r="BG549" s="209"/>
      <c r="BH549" s="209"/>
      <c r="BI549" s="209"/>
      <c r="BJ549" s="209"/>
      <c r="BK549" s="209"/>
      <c r="BL549" s="209"/>
    </row>
    <row r="550" spans="1:64" ht="13.5" customHeight="1">
      <c r="A550" s="462"/>
      <c r="B550" s="462"/>
      <c r="C550" s="462"/>
      <c r="D550" s="462"/>
      <c r="E550" s="462"/>
      <c r="F550" s="462"/>
      <c r="G550" s="209"/>
      <c r="H550" s="462"/>
      <c r="I550" s="209"/>
      <c r="J550" s="209"/>
      <c r="K550" s="209"/>
      <c r="L550" s="209"/>
      <c r="M550" s="209"/>
      <c r="N550" s="209"/>
      <c r="O550" s="209"/>
      <c r="P550" s="462"/>
      <c r="Q550" s="209"/>
      <c r="R550" s="209"/>
      <c r="S550" s="209"/>
      <c r="T550" s="209"/>
      <c r="U550" s="209"/>
      <c r="V550" s="209"/>
      <c r="W550" s="209"/>
      <c r="X550" s="209"/>
      <c r="Y550" s="209"/>
      <c r="Z550" s="209"/>
      <c r="AA550" s="209"/>
      <c r="AB550" s="209"/>
      <c r="AC550" s="209"/>
      <c r="AD550" s="209"/>
      <c r="AE550" s="209"/>
      <c r="AF550" s="209"/>
      <c r="AG550" s="209"/>
      <c r="AH550" s="209"/>
      <c r="AI550" s="209"/>
      <c r="AJ550" s="209"/>
      <c r="AK550" s="209"/>
      <c r="AL550" s="462"/>
      <c r="AM550" s="462"/>
      <c r="AN550" s="462"/>
      <c r="AO550" s="209"/>
      <c r="AP550" s="209"/>
      <c r="AQ550" s="209"/>
      <c r="AR550" s="209"/>
      <c r="AS550" s="209"/>
      <c r="AT550" s="209"/>
      <c r="AU550" s="209"/>
      <c r="AV550" s="209"/>
      <c r="AW550" s="209"/>
      <c r="AX550" s="209"/>
      <c r="AY550" s="209"/>
      <c r="AZ550" s="209"/>
      <c r="BA550" s="209"/>
      <c r="BB550" s="209"/>
      <c r="BC550" s="209"/>
      <c r="BD550" s="209"/>
      <c r="BE550" s="209"/>
      <c r="BF550" s="209"/>
      <c r="BG550" s="209"/>
      <c r="BH550" s="209"/>
      <c r="BI550" s="209"/>
      <c r="BJ550" s="209"/>
      <c r="BK550" s="209"/>
      <c r="BL550" s="209"/>
    </row>
    <row r="551" spans="1:64" ht="13.5" customHeight="1">
      <c r="A551" s="462"/>
      <c r="B551" s="462"/>
      <c r="C551" s="462"/>
      <c r="D551" s="462"/>
      <c r="E551" s="462"/>
      <c r="F551" s="462"/>
      <c r="G551" s="209"/>
      <c r="H551" s="462"/>
      <c r="I551" s="209"/>
      <c r="J551" s="209"/>
      <c r="K551" s="209"/>
      <c r="L551" s="209"/>
      <c r="M551" s="209"/>
      <c r="N551" s="209"/>
      <c r="O551" s="209"/>
      <c r="P551" s="462"/>
      <c r="Q551" s="209"/>
      <c r="R551" s="209"/>
      <c r="S551" s="209"/>
      <c r="T551" s="209"/>
      <c r="U551" s="209"/>
      <c r="V551" s="209"/>
      <c r="W551" s="209"/>
      <c r="X551" s="209"/>
      <c r="Y551" s="209"/>
      <c r="Z551" s="209"/>
      <c r="AA551" s="209"/>
      <c r="AB551" s="209"/>
      <c r="AC551" s="209"/>
      <c r="AD551" s="209"/>
      <c r="AE551" s="209"/>
      <c r="AF551" s="209"/>
      <c r="AG551" s="209"/>
      <c r="AH551" s="209"/>
      <c r="AI551" s="209"/>
      <c r="AJ551" s="209"/>
      <c r="AK551" s="209"/>
      <c r="AL551" s="462"/>
      <c r="AM551" s="462"/>
      <c r="AN551" s="462"/>
      <c r="AO551" s="209"/>
      <c r="AP551" s="209"/>
      <c r="AQ551" s="209"/>
      <c r="AR551" s="209"/>
      <c r="AS551" s="209"/>
      <c r="AT551" s="209"/>
      <c r="AU551" s="209"/>
      <c r="AV551" s="209"/>
      <c r="AW551" s="209"/>
      <c r="AX551" s="209"/>
      <c r="AY551" s="209"/>
      <c r="AZ551" s="209"/>
      <c r="BA551" s="209"/>
      <c r="BB551" s="209"/>
      <c r="BC551" s="209"/>
      <c r="BD551" s="209"/>
      <c r="BE551" s="209"/>
      <c r="BF551" s="209"/>
      <c r="BG551" s="209"/>
      <c r="BH551" s="209"/>
      <c r="BI551" s="209"/>
      <c r="BJ551" s="209"/>
      <c r="BK551" s="209"/>
      <c r="BL551" s="209"/>
    </row>
    <row r="552" spans="1:64" ht="13.5" customHeight="1">
      <c r="A552" s="462"/>
      <c r="B552" s="462"/>
      <c r="C552" s="462"/>
      <c r="D552" s="462"/>
      <c r="E552" s="462"/>
      <c r="F552" s="462"/>
      <c r="G552" s="209"/>
      <c r="H552" s="462"/>
      <c r="I552" s="209"/>
      <c r="J552" s="209"/>
      <c r="K552" s="209"/>
      <c r="L552" s="209"/>
      <c r="M552" s="209"/>
      <c r="N552" s="209"/>
      <c r="O552" s="209"/>
      <c r="P552" s="462"/>
      <c r="Q552" s="209"/>
      <c r="R552" s="209"/>
      <c r="S552" s="209"/>
      <c r="T552" s="209"/>
      <c r="U552" s="209"/>
      <c r="V552" s="209"/>
      <c r="W552" s="209"/>
      <c r="X552" s="209"/>
      <c r="Y552" s="209"/>
      <c r="Z552" s="209"/>
      <c r="AA552" s="209"/>
      <c r="AB552" s="209"/>
      <c r="AC552" s="209"/>
      <c r="AD552" s="209"/>
      <c r="AE552" s="209"/>
      <c r="AF552" s="209"/>
      <c r="AG552" s="209"/>
      <c r="AH552" s="209"/>
      <c r="AI552" s="209"/>
      <c r="AJ552" s="209"/>
      <c r="AK552" s="209"/>
      <c r="AL552" s="462"/>
      <c r="AM552" s="462"/>
      <c r="AN552" s="462"/>
      <c r="AO552" s="209"/>
      <c r="AP552" s="209"/>
      <c r="AQ552" s="209"/>
      <c r="AR552" s="209"/>
      <c r="AS552" s="209"/>
      <c r="AT552" s="209"/>
      <c r="AU552" s="209"/>
      <c r="AV552" s="209"/>
      <c r="AW552" s="209"/>
      <c r="AX552" s="209"/>
      <c r="AY552" s="209"/>
      <c r="AZ552" s="209"/>
      <c r="BA552" s="209"/>
      <c r="BB552" s="209"/>
      <c r="BC552" s="209"/>
      <c r="BD552" s="209"/>
      <c r="BE552" s="209"/>
      <c r="BF552" s="209"/>
      <c r="BG552" s="209"/>
      <c r="BH552" s="209"/>
      <c r="BI552" s="209"/>
      <c r="BJ552" s="209"/>
      <c r="BK552" s="209"/>
      <c r="BL552" s="209"/>
    </row>
    <row r="553" spans="1:64" ht="13.5" customHeight="1">
      <c r="A553" s="462"/>
      <c r="B553" s="462"/>
      <c r="C553" s="462"/>
      <c r="D553" s="462"/>
      <c r="E553" s="462"/>
      <c r="F553" s="462"/>
      <c r="G553" s="209"/>
      <c r="H553" s="462"/>
      <c r="I553" s="209"/>
      <c r="J553" s="209"/>
      <c r="K553" s="209"/>
      <c r="L553" s="209"/>
      <c r="M553" s="209"/>
      <c r="N553" s="209"/>
      <c r="O553" s="209"/>
      <c r="P553" s="462"/>
      <c r="Q553" s="209"/>
      <c r="R553" s="209"/>
      <c r="S553" s="209"/>
      <c r="T553" s="209"/>
      <c r="U553" s="209"/>
      <c r="V553" s="209"/>
      <c r="W553" s="209"/>
      <c r="X553" s="209"/>
      <c r="Y553" s="209"/>
      <c r="Z553" s="209"/>
      <c r="AA553" s="209"/>
      <c r="AB553" s="209"/>
      <c r="AC553" s="209"/>
      <c r="AD553" s="209"/>
      <c r="AE553" s="209"/>
      <c r="AF553" s="209"/>
      <c r="AG553" s="209"/>
      <c r="AH553" s="209"/>
      <c r="AI553" s="209"/>
      <c r="AJ553" s="209"/>
      <c r="AK553" s="209"/>
      <c r="AL553" s="462"/>
      <c r="AM553" s="462"/>
      <c r="AN553" s="462"/>
      <c r="AO553" s="209"/>
      <c r="AP553" s="209"/>
      <c r="AQ553" s="209"/>
      <c r="AR553" s="209"/>
      <c r="AS553" s="209"/>
      <c r="AT553" s="209"/>
      <c r="AU553" s="209"/>
      <c r="AV553" s="209"/>
      <c r="AW553" s="209"/>
      <c r="AX553" s="209"/>
      <c r="AY553" s="209"/>
      <c r="AZ553" s="209"/>
      <c r="BA553" s="209"/>
      <c r="BB553" s="209"/>
      <c r="BC553" s="209"/>
      <c r="BD553" s="209"/>
      <c r="BE553" s="209"/>
      <c r="BF553" s="209"/>
      <c r="BG553" s="209"/>
      <c r="BH553" s="209"/>
      <c r="BI553" s="209"/>
      <c r="BJ553" s="209"/>
      <c r="BK553" s="209"/>
      <c r="BL553" s="209"/>
    </row>
    <row r="554" spans="1:64" ht="13.5" customHeight="1">
      <c r="A554" s="462"/>
      <c r="B554" s="462"/>
      <c r="C554" s="462"/>
      <c r="D554" s="462"/>
      <c r="E554" s="462"/>
      <c r="F554" s="462"/>
      <c r="G554" s="209"/>
      <c r="H554" s="462"/>
      <c r="I554" s="209"/>
      <c r="J554" s="209"/>
      <c r="K554" s="209"/>
      <c r="L554" s="209"/>
      <c r="M554" s="209"/>
      <c r="N554" s="209"/>
      <c r="O554" s="209"/>
      <c r="P554" s="462"/>
      <c r="Q554" s="209"/>
      <c r="R554" s="209"/>
      <c r="S554" s="209"/>
      <c r="T554" s="209"/>
      <c r="U554" s="209"/>
      <c r="V554" s="209"/>
      <c r="W554" s="209"/>
      <c r="X554" s="209"/>
      <c r="Y554" s="209"/>
      <c r="Z554" s="209"/>
      <c r="AA554" s="209"/>
      <c r="AB554" s="209"/>
      <c r="AC554" s="209"/>
      <c r="AD554" s="209"/>
      <c r="AE554" s="209"/>
      <c r="AF554" s="209"/>
      <c r="AG554" s="209"/>
      <c r="AH554" s="209"/>
      <c r="AI554" s="209"/>
      <c r="AJ554" s="209"/>
      <c r="AK554" s="209"/>
      <c r="AL554" s="462"/>
      <c r="AM554" s="462"/>
      <c r="AN554" s="462"/>
      <c r="AO554" s="209"/>
      <c r="AP554" s="209"/>
      <c r="AQ554" s="209"/>
      <c r="AR554" s="209"/>
      <c r="AS554" s="209"/>
      <c r="AT554" s="209"/>
      <c r="AU554" s="209"/>
      <c r="AV554" s="209"/>
      <c r="AW554" s="209"/>
      <c r="AX554" s="209"/>
      <c r="AY554" s="209"/>
      <c r="AZ554" s="209"/>
      <c r="BA554" s="209"/>
      <c r="BB554" s="209"/>
      <c r="BC554" s="209"/>
      <c r="BD554" s="209"/>
      <c r="BE554" s="209"/>
      <c r="BF554" s="209"/>
      <c r="BG554" s="209"/>
      <c r="BH554" s="209"/>
      <c r="BI554" s="209"/>
      <c r="BJ554" s="209"/>
      <c r="BK554" s="209"/>
      <c r="BL554" s="209"/>
    </row>
    <row r="555" spans="1:64" ht="13.5" customHeight="1">
      <c r="A555" s="462"/>
      <c r="B555" s="462"/>
      <c r="C555" s="462"/>
      <c r="D555" s="462"/>
      <c r="E555" s="462"/>
      <c r="F555" s="462"/>
      <c r="G555" s="209"/>
      <c r="H555" s="462"/>
      <c r="I555" s="209"/>
      <c r="J555" s="209"/>
      <c r="K555" s="209"/>
      <c r="L555" s="209"/>
      <c r="M555" s="209"/>
      <c r="N555" s="209"/>
      <c r="O555" s="209"/>
      <c r="P555" s="462"/>
      <c r="Q555" s="209"/>
      <c r="R555" s="209"/>
      <c r="S555" s="209"/>
      <c r="T555" s="209"/>
      <c r="U555" s="209"/>
      <c r="V555" s="209"/>
      <c r="W555" s="209"/>
      <c r="X555" s="209"/>
      <c r="Y555" s="209"/>
      <c r="Z555" s="209"/>
      <c r="AA555" s="209"/>
      <c r="AB555" s="209"/>
      <c r="AC555" s="209"/>
      <c r="AD555" s="209"/>
      <c r="AE555" s="209"/>
      <c r="AF555" s="209"/>
      <c r="AG555" s="209"/>
      <c r="AH555" s="209"/>
      <c r="AI555" s="209"/>
      <c r="AJ555" s="209"/>
      <c r="AK555" s="209"/>
      <c r="AL555" s="462"/>
      <c r="AM555" s="462"/>
      <c r="AN555" s="462"/>
      <c r="AO555" s="209"/>
      <c r="AP555" s="209"/>
      <c r="AQ555" s="209"/>
      <c r="AR555" s="209"/>
      <c r="AS555" s="209"/>
      <c r="AT555" s="209"/>
      <c r="AU555" s="209"/>
      <c r="AV555" s="209"/>
      <c r="AW555" s="209"/>
      <c r="AX555" s="209"/>
      <c r="AY555" s="209"/>
      <c r="AZ555" s="209"/>
      <c r="BA555" s="209"/>
      <c r="BB555" s="209"/>
      <c r="BC555" s="209"/>
      <c r="BD555" s="209"/>
      <c r="BE555" s="209"/>
      <c r="BF555" s="209"/>
      <c r="BG555" s="209"/>
      <c r="BH555" s="209"/>
      <c r="BI555" s="209"/>
      <c r="BJ555" s="209"/>
      <c r="BK555" s="209"/>
      <c r="BL555" s="209"/>
    </row>
    <row r="556" spans="1:64" ht="13.5" customHeight="1">
      <c r="A556" s="462"/>
      <c r="B556" s="462"/>
      <c r="C556" s="462"/>
      <c r="D556" s="462"/>
      <c r="E556" s="462"/>
      <c r="F556" s="462"/>
      <c r="G556" s="209"/>
      <c r="H556" s="462"/>
      <c r="I556" s="209"/>
      <c r="J556" s="209"/>
      <c r="K556" s="209"/>
      <c r="L556" s="209"/>
      <c r="M556" s="209"/>
      <c r="N556" s="209"/>
      <c r="O556" s="209"/>
      <c r="P556" s="462"/>
      <c r="Q556" s="209"/>
      <c r="R556" s="209"/>
      <c r="S556" s="209"/>
      <c r="T556" s="209"/>
      <c r="U556" s="209"/>
      <c r="V556" s="209"/>
      <c r="W556" s="209"/>
      <c r="X556" s="209"/>
      <c r="Y556" s="209"/>
      <c r="Z556" s="209"/>
      <c r="AA556" s="209"/>
      <c r="AB556" s="209"/>
      <c r="AC556" s="209"/>
      <c r="AD556" s="209"/>
      <c r="AE556" s="209"/>
      <c r="AF556" s="209"/>
      <c r="AG556" s="209"/>
      <c r="AH556" s="209"/>
      <c r="AI556" s="209"/>
      <c r="AJ556" s="209"/>
      <c r="AK556" s="209"/>
      <c r="AL556" s="462"/>
      <c r="AM556" s="462"/>
      <c r="AN556" s="462"/>
      <c r="AO556" s="209"/>
      <c r="AP556" s="209"/>
      <c r="AQ556" s="209"/>
      <c r="AR556" s="209"/>
      <c r="AS556" s="209"/>
      <c r="AT556" s="209"/>
      <c r="AU556" s="209"/>
      <c r="AV556" s="209"/>
      <c r="AW556" s="209"/>
      <c r="AX556" s="209"/>
      <c r="AY556" s="209"/>
      <c r="AZ556" s="209"/>
      <c r="BA556" s="209"/>
      <c r="BB556" s="209"/>
      <c r="BC556" s="209"/>
      <c r="BD556" s="209"/>
      <c r="BE556" s="209"/>
      <c r="BF556" s="209"/>
      <c r="BG556" s="209"/>
      <c r="BH556" s="209"/>
      <c r="BI556" s="209"/>
      <c r="BJ556" s="209"/>
      <c r="BK556" s="209"/>
      <c r="BL556" s="209"/>
    </row>
    <row r="557" spans="1:64" ht="13.5" customHeight="1">
      <c r="A557" s="462"/>
      <c r="B557" s="462"/>
      <c r="C557" s="462"/>
      <c r="D557" s="462"/>
      <c r="E557" s="462"/>
      <c r="F557" s="462"/>
      <c r="G557" s="209"/>
      <c r="H557" s="462"/>
      <c r="I557" s="209"/>
      <c r="J557" s="209"/>
      <c r="K557" s="209"/>
      <c r="L557" s="209"/>
      <c r="M557" s="209"/>
      <c r="N557" s="209"/>
      <c r="O557" s="209"/>
      <c r="P557" s="462"/>
      <c r="Q557" s="209"/>
      <c r="R557" s="209"/>
      <c r="S557" s="209"/>
      <c r="T557" s="209"/>
      <c r="U557" s="209"/>
      <c r="V557" s="209"/>
      <c r="W557" s="209"/>
      <c r="X557" s="209"/>
      <c r="Y557" s="209"/>
      <c r="Z557" s="209"/>
      <c r="AA557" s="209"/>
      <c r="AB557" s="209"/>
      <c r="AC557" s="209"/>
      <c r="AD557" s="209"/>
      <c r="AE557" s="209"/>
      <c r="AF557" s="209"/>
      <c r="AG557" s="209"/>
      <c r="AH557" s="209"/>
      <c r="AI557" s="209"/>
      <c r="AJ557" s="209"/>
      <c r="AK557" s="209"/>
      <c r="AL557" s="462"/>
      <c r="AM557" s="462"/>
      <c r="AN557" s="462"/>
      <c r="AO557" s="209"/>
      <c r="AP557" s="209"/>
      <c r="AQ557" s="209"/>
      <c r="AR557" s="209"/>
      <c r="AS557" s="209"/>
      <c r="AT557" s="209"/>
      <c r="AU557" s="209"/>
      <c r="AV557" s="209"/>
      <c r="AW557" s="209"/>
      <c r="AX557" s="209"/>
      <c r="AY557" s="209"/>
      <c r="AZ557" s="209"/>
      <c r="BA557" s="209"/>
      <c r="BB557" s="209"/>
      <c r="BC557" s="209"/>
      <c r="BD557" s="209"/>
      <c r="BE557" s="209"/>
      <c r="BF557" s="209"/>
      <c r="BG557" s="209"/>
      <c r="BH557" s="209"/>
      <c r="BI557" s="209"/>
      <c r="BJ557" s="209"/>
      <c r="BK557" s="209"/>
      <c r="BL557" s="209"/>
    </row>
    <row r="558" spans="1:64" ht="13.5" customHeight="1">
      <c r="A558" s="462"/>
      <c r="B558" s="462"/>
      <c r="C558" s="462"/>
      <c r="D558" s="462"/>
      <c r="E558" s="462"/>
      <c r="F558" s="462"/>
      <c r="G558" s="209"/>
      <c r="H558" s="462"/>
      <c r="I558" s="209"/>
      <c r="J558" s="209"/>
      <c r="K558" s="209"/>
      <c r="L558" s="209"/>
      <c r="M558" s="209"/>
      <c r="N558" s="209"/>
      <c r="O558" s="209"/>
      <c r="P558" s="462"/>
      <c r="Q558" s="209"/>
      <c r="R558" s="209"/>
      <c r="S558" s="209"/>
      <c r="T558" s="209"/>
      <c r="U558" s="209"/>
      <c r="V558" s="209"/>
      <c r="W558" s="209"/>
      <c r="X558" s="209"/>
      <c r="Y558" s="209"/>
      <c r="Z558" s="209"/>
      <c r="AA558" s="209"/>
      <c r="AB558" s="209"/>
      <c r="AC558" s="209"/>
      <c r="AD558" s="209"/>
      <c r="AE558" s="209"/>
      <c r="AF558" s="209"/>
      <c r="AG558" s="209"/>
      <c r="AH558" s="209"/>
      <c r="AI558" s="209"/>
      <c r="AJ558" s="209"/>
      <c r="AK558" s="209"/>
      <c r="AL558" s="462"/>
      <c r="AM558" s="462"/>
      <c r="AN558" s="462"/>
      <c r="AO558" s="209"/>
      <c r="AP558" s="209"/>
      <c r="AQ558" s="209"/>
      <c r="AR558" s="209"/>
      <c r="AS558" s="209"/>
      <c r="AT558" s="209"/>
      <c r="AU558" s="209"/>
      <c r="AV558" s="209"/>
      <c r="AW558" s="209"/>
      <c r="AX558" s="209"/>
      <c r="AY558" s="209"/>
      <c r="AZ558" s="209"/>
      <c r="BA558" s="209"/>
      <c r="BB558" s="209"/>
      <c r="BC558" s="209"/>
      <c r="BD558" s="209"/>
      <c r="BE558" s="209"/>
      <c r="BF558" s="209"/>
      <c r="BG558" s="209"/>
      <c r="BH558" s="209"/>
      <c r="BI558" s="209"/>
      <c r="BJ558" s="209"/>
      <c r="BK558" s="209"/>
      <c r="BL558" s="209"/>
    </row>
    <row r="559" spans="1:64" ht="13.5" customHeight="1">
      <c r="A559" s="462"/>
      <c r="B559" s="462"/>
      <c r="C559" s="462"/>
      <c r="D559" s="462"/>
      <c r="E559" s="462"/>
      <c r="F559" s="462"/>
      <c r="G559" s="209"/>
      <c r="H559" s="462"/>
      <c r="I559" s="209"/>
      <c r="J559" s="209"/>
      <c r="K559" s="209"/>
      <c r="L559" s="209"/>
      <c r="M559" s="209"/>
      <c r="N559" s="209"/>
      <c r="O559" s="209"/>
      <c r="P559" s="462"/>
      <c r="Q559" s="209"/>
      <c r="R559" s="209"/>
      <c r="S559" s="209"/>
      <c r="T559" s="209"/>
      <c r="U559" s="209"/>
      <c r="V559" s="209"/>
      <c r="W559" s="209"/>
      <c r="X559" s="209"/>
      <c r="Y559" s="209"/>
      <c r="Z559" s="209"/>
      <c r="AA559" s="209"/>
      <c r="AB559" s="209"/>
      <c r="AC559" s="209"/>
      <c r="AD559" s="209"/>
      <c r="AE559" s="209"/>
      <c r="AF559" s="209"/>
      <c r="AG559" s="209"/>
      <c r="AH559" s="209"/>
      <c r="AI559" s="209"/>
      <c r="AJ559" s="209"/>
      <c r="AK559" s="209"/>
      <c r="AL559" s="462"/>
      <c r="AM559" s="462"/>
      <c r="AN559" s="462"/>
      <c r="AO559" s="209"/>
      <c r="AP559" s="209"/>
      <c r="AQ559" s="209"/>
      <c r="AR559" s="209"/>
      <c r="AS559" s="209"/>
      <c r="AT559" s="209"/>
      <c r="AU559" s="209"/>
      <c r="AV559" s="209"/>
      <c r="AW559" s="209"/>
      <c r="AX559" s="209"/>
      <c r="AY559" s="209"/>
      <c r="AZ559" s="209"/>
      <c r="BA559" s="209"/>
      <c r="BB559" s="209"/>
      <c r="BC559" s="209"/>
      <c r="BD559" s="209"/>
      <c r="BE559" s="209"/>
      <c r="BF559" s="209"/>
      <c r="BG559" s="209"/>
      <c r="BH559" s="209"/>
      <c r="BI559" s="209"/>
      <c r="BJ559" s="209"/>
      <c r="BK559" s="209"/>
      <c r="BL559" s="209"/>
    </row>
    <row r="560" spans="1:64" ht="13.5" customHeight="1">
      <c r="A560" s="462"/>
      <c r="B560" s="462"/>
      <c r="C560" s="462"/>
      <c r="D560" s="462"/>
      <c r="E560" s="462"/>
      <c r="F560" s="462"/>
      <c r="G560" s="209"/>
      <c r="H560" s="462"/>
      <c r="I560" s="209"/>
      <c r="J560" s="209"/>
      <c r="K560" s="209"/>
      <c r="L560" s="209"/>
      <c r="M560" s="209"/>
      <c r="N560" s="209"/>
      <c r="O560" s="209"/>
      <c r="P560" s="462"/>
      <c r="Q560" s="209"/>
      <c r="R560" s="209"/>
      <c r="S560" s="209"/>
      <c r="T560" s="209"/>
      <c r="U560" s="209"/>
      <c r="V560" s="209"/>
      <c r="W560" s="209"/>
      <c r="X560" s="209"/>
      <c r="Y560" s="209"/>
      <c r="Z560" s="209"/>
      <c r="AA560" s="209"/>
      <c r="AB560" s="209"/>
      <c r="AC560" s="209"/>
      <c r="AD560" s="209"/>
      <c r="AE560" s="209"/>
      <c r="AF560" s="209"/>
      <c r="AG560" s="209"/>
      <c r="AH560" s="209"/>
      <c r="AI560" s="209"/>
      <c r="AJ560" s="209"/>
      <c r="AK560" s="209"/>
      <c r="AL560" s="462"/>
      <c r="AM560" s="462"/>
      <c r="AN560" s="462"/>
      <c r="AO560" s="209"/>
      <c r="AP560" s="209"/>
      <c r="AQ560" s="209"/>
      <c r="AR560" s="209"/>
      <c r="AS560" s="209"/>
      <c r="AT560" s="209"/>
      <c r="AU560" s="209"/>
      <c r="AV560" s="209"/>
      <c r="AW560" s="209"/>
      <c r="AX560" s="209"/>
      <c r="AY560" s="209"/>
      <c r="AZ560" s="209"/>
      <c r="BA560" s="209"/>
      <c r="BB560" s="209"/>
      <c r="BC560" s="209"/>
      <c r="BD560" s="209"/>
      <c r="BE560" s="209"/>
      <c r="BF560" s="209"/>
      <c r="BG560" s="209"/>
      <c r="BH560" s="209"/>
      <c r="BI560" s="209"/>
      <c r="BJ560" s="209"/>
      <c r="BK560" s="209"/>
      <c r="BL560" s="209"/>
    </row>
    <row r="561" spans="1:64" ht="13.5" customHeight="1">
      <c r="A561" s="462"/>
      <c r="B561" s="462"/>
      <c r="C561" s="462"/>
      <c r="D561" s="462"/>
      <c r="E561" s="462"/>
      <c r="F561" s="462"/>
      <c r="G561" s="209"/>
      <c r="H561" s="462"/>
      <c r="I561" s="209"/>
      <c r="J561" s="209"/>
      <c r="K561" s="209"/>
      <c r="L561" s="209"/>
      <c r="M561" s="209"/>
      <c r="N561" s="209"/>
      <c r="O561" s="209"/>
      <c r="P561" s="462"/>
      <c r="Q561" s="209"/>
      <c r="R561" s="209"/>
      <c r="S561" s="209"/>
      <c r="T561" s="209"/>
      <c r="U561" s="209"/>
      <c r="V561" s="209"/>
      <c r="W561" s="209"/>
      <c r="X561" s="209"/>
      <c r="Y561" s="209"/>
      <c r="Z561" s="209"/>
      <c r="AA561" s="209"/>
      <c r="AB561" s="209"/>
      <c r="AC561" s="209"/>
      <c r="AD561" s="209"/>
      <c r="AE561" s="209"/>
      <c r="AF561" s="209"/>
      <c r="AG561" s="209"/>
      <c r="AH561" s="209"/>
      <c r="AI561" s="209"/>
      <c r="AJ561" s="209"/>
      <c r="AK561" s="209"/>
      <c r="AL561" s="462"/>
      <c r="AM561" s="462"/>
      <c r="AN561" s="462"/>
      <c r="AO561" s="209"/>
      <c r="AP561" s="209"/>
      <c r="AQ561" s="209"/>
      <c r="AR561" s="209"/>
      <c r="AS561" s="209"/>
      <c r="AT561" s="209"/>
      <c r="AU561" s="209"/>
      <c r="AV561" s="209"/>
      <c r="AW561" s="209"/>
      <c r="AX561" s="209"/>
      <c r="AY561" s="209"/>
      <c r="AZ561" s="209"/>
      <c r="BA561" s="209"/>
      <c r="BB561" s="209"/>
      <c r="BC561" s="209"/>
      <c r="BD561" s="209"/>
      <c r="BE561" s="209"/>
      <c r="BF561" s="209"/>
      <c r="BG561" s="209"/>
      <c r="BH561" s="209"/>
      <c r="BI561" s="209"/>
      <c r="BJ561" s="209"/>
      <c r="BK561" s="209"/>
      <c r="BL561" s="209"/>
    </row>
    <row r="562" spans="1:64" ht="13.5" customHeight="1">
      <c r="A562" s="462"/>
      <c r="B562" s="462"/>
      <c r="C562" s="462"/>
      <c r="D562" s="462"/>
      <c r="E562" s="462"/>
      <c r="F562" s="462"/>
      <c r="G562" s="209"/>
      <c r="H562" s="462"/>
      <c r="I562" s="209"/>
      <c r="J562" s="209"/>
      <c r="K562" s="209"/>
      <c r="L562" s="209"/>
      <c r="M562" s="209"/>
      <c r="N562" s="209"/>
      <c r="O562" s="209"/>
      <c r="P562" s="462"/>
      <c r="Q562" s="209"/>
      <c r="R562" s="209"/>
      <c r="S562" s="209"/>
      <c r="T562" s="209"/>
      <c r="U562" s="209"/>
      <c r="V562" s="209"/>
      <c r="W562" s="209"/>
      <c r="X562" s="209"/>
      <c r="Y562" s="209"/>
      <c r="Z562" s="209"/>
      <c r="AA562" s="209"/>
      <c r="AB562" s="209"/>
      <c r="AC562" s="209"/>
      <c r="AD562" s="209"/>
      <c r="AE562" s="209"/>
      <c r="AF562" s="209"/>
      <c r="AG562" s="209"/>
      <c r="AH562" s="209"/>
      <c r="AI562" s="209"/>
      <c r="AJ562" s="209"/>
      <c r="AK562" s="209"/>
      <c r="AL562" s="462"/>
      <c r="AM562" s="462"/>
      <c r="AN562" s="462"/>
      <c r="AO562" s="209"/>
      <c r="AP562" s="209"/>
      <c r="AQ562" s="209"/>
      <c r="AR562" s="209"/>
      <c r="AS562" s="209"/>
      <c r="AT562" s="209"/>
      <c r="AU562" s="209"/>
      <c r="AV562" s="209"/>
      <c r="AW562" s="209"/>
      <c r="AX562" s="209"/>
      <c r="AY562" s="209"/>
      <c r="AZ562" s="209"/>
      <c r="BA562" s="209"/>
      <c r="BB562" s="209"/>
      <c r="BC562" s="209"/>
      <c r="BD562" s="209"/>
      <c r="BE562" s="209"/>
      <c r="BF562" s="209"/>
      <c r="BG562" s="209"/>
      <c r="BH562" s="209"/>
      <c r="BI562" s="209"/>
      <c r="BJ562" s="209"/>
      <c r="BK562" s="209"/>
      <c r="BL562" s="209"/>
    </row>
    <row r="563" spans="1:64" ht="13.5" customHeight="1">
      <c r="A563" s="462"/>
      <c r="B563" s="462"/>
      <c r="C563" s="462"/>
      <c r="D563" s="462"/>
      <c r="E563" s="462"/>
      <c r="F563" s="462"/>
      <c r="G563" s="209"/>
      <c r="H563" s="462"/>
      <c r="I563" s="209"/>
      <c r="J563" s="209"/>
      <c r="K563" s="209"/>
      <c r="L563" s="209"/>
      <c r="M563" s="209"/>
      <c r="N563" s="209"/>
      <c r="O563" s="209"/>
      <c r="P563" s="462"/>
      <c r="Q563" s="209"/>
      <c r="R563" s="209"/>
      <c r="S563" s="209"/>
      <c r="T563" s="209"/>
      <c r="U563" s="209"/>
      <c r="V563" s="209"/>
      <c r="W563" s="209"/>
      <c r="X563" s="209"/>
      <c r="Y563" s="209"/>
      <c r="Z563" s="209"/>
      <c r="AA563" s="209"/>
      <c r="AB563" s="209"/>
      <c r="AC563" s="209"/>
      <c r="AD563" s="209"/>
      <c r="AE563" s="209"/>
      <c r="AF563" s="209"/>
      <c r="AG563" s="209"/>
      <c r="AH563" s="209"/>
      <c r="AI563" s="209"/>
      <c r="AJ563" s="209"/>
      <c r="AK563" s="209"/>
      <c r="AL563" s="462"/>
      <c r="AM563" s="462"/>
      <c r="AN563" s="462"/>
      <c r="AO563" s="209"/>
      <c r="AP563" s="209"/>
      <c r="AQ563" s="209"/>
      <c r="AR563" s="209"/>
      <c r="AS563" s="209"/>
      <c r="AT563" s="209"/>
      <c r="AU563" s="209"/>
      <c r="AV563" s="209"/>
      <c r="AW563" s="209"/>
      <c r="AX563" s="209"/>
      <c r="AY563" s="209"/>
      <c r="AZ563" s="209"/>
      <c r="BA563" s="209"/>
      <c r="BB563" s="209"/>
      <c r="BC563" s="209"/>
      <c r="BD563" s="209"/>
      <c r="BE563" s="209"/>
      <c r="BF563" s="209"/>
      <c r="BG563" s="209"/>
      <c r="BH563" s="209"/>
      <c r="BI563" s="209"/>
      <c r="BJ563" s="209"/>
      <c r="BK563" s="209"/>
      <c r="BL563" s="209"/>
    </row>
    <row r="564" spans="1:64" ht="13.5" customHeight="1">
      <c r="A564" s="462"/>
      <c r="B564" s="462"/>
      <c r="C564" s="462"/>
      <c r="D564" s="462"/>
      <c r="E564" s="462"/>
      <c r="F564" s="462"/>
      <c r="G564" s="209"/>
      <c r="H564" s="462"/>
      <c r="I564" s="209"/>
      <c r="J564" s="209"/>
      <c r="K564" s="209"/>
      <c r="L564" s="209"/>
      <c r="M564" s="209"/>
      <c r="N564" s="209"/>
      <c r="O564" s="209"/>
      <c r="P564" s="462"/>
      <c r="Q564" s="209"/>
      <c r="R564" s="209"/>
      <c r="S564" s="209"/>
      <c r="T564" s="209"/>
      <c r="U564" s="209"/>
      <c r="V564" s="209"/>
      <c r="W564" s="209"/>
      <c r="X564" s="209"/>
      <c r="Y564" s="209"/>
      <c r="Z564" s="209"/>
      <c r="AA564" s="209"/>
      <c r="AB564" s="209"/>
      <c r="AC564" s="209"/>
      <c r="AD564" s="209"/>
      <c r="AE564" s="209"/>
      <c r="AF564" s="209"/>
      <c r="AG564" s="209"/>
      <c r="AH564" s="209"/>
      <c r="AI564" s="209"/>
      <c r="AJ564" s="209"/>
      <c r="AK564" s="209"/>
      <c r="AL564" s="462"/>
      <c r="AM564" s="462"/>
      <c r="AN564" s="462"/>
      <c r="AO564" s="209"/>
      <c r="AP564" s="209"/>
      <c r="AQ564" s="209"/>
      <c r="AR564" s="209"/>
      <c r="AS564" s="209"/>
      <c r="AT564" s="209"/>
      <c r="AU564" s="209"/>
      <c r="AV564" s="209"/>
      <c r="AW564" s="209"/>
      <c r="AX564" s="209"/>
      <c r="AY564" s="209"/>
      <c r="AZ564" s="209"/>
      <c r="BA564" s="209"/>
      <c r="BB564" s="209"/>
      <c r="BC564" s="209"/>
      <c r="BD564" s="209"/>
      <c r="BE564" s="209"/>
      <c r="BF564" s="209"/>
      <c r="BG564" s="209"/>
      <c r="BH564" s="209"/>
      <c r="BI564" s="209"/>
      <c r="BJ564" s="209"/>
      <c r="BK564" s="209"/>
      <c r="BL564" s="209"/>
    </row>
    <row r="565" spans="1:64" ht="13.5" customHeight="1">
      <c r="A565" s="462"/>
      <c r="B565" s="462"/>
      <c r="C565" s="462"/>
      <c r="D565" s="462"/>
      <c r="E565" s="462"/>
      <c r="F565" s="462"/>
      <c r="G565" s="209"/>
      <c r="H565" s="462"/>
      <c r="I565" s="209"/>
      <c r="J565" s="209"/>
      <c r="K565" s="209"/>
      <c r="L565" s="209"/>
      <c r="M565" s="209"/>
      <c r="N565" s="209"/>
      <c r="O565" s="209"/>
      <c r="P565" s="462"/>
      <c r="Q565" s="209"/>
      <c r="R565" s="209"/>
      <c r="S565" s="209"/>
      <c r="T565" s="209"/>
      <c r="U565" s="209"/>
      <c r="V565" s="209"/>
      <c r="W565" s="209"/>
      <c r="X565" s="209"/>
      <c r="Y565" s="209"/>
      <c r="Z565" s="209"/>
      <c r="AA565" s="209"/>
      <c r="AB565" s="209"/>
      <c r="AC565" s="209"/>
      <c r="AD565" s="209"/>
      <c r="AE565" s="209"/>
      <c r="AF565" s="209"/>
      <c r="AG565" s="209"/>
      <c r="AH565" s="209"/>
      <c r="AI565" s="209"/>
      <c r="AJ565" s="209"/>
      <c r="AK565" s="209"/>
      <c r="AL565" s="462"/>
      <c r="AM565" s="462"/>
      <c r="AN565" s="462"/>
      <c r="AO565" s="209"/>
      <c r="AP565" s="209"/>
      <c r="AQ565" s="209"/>
      <c r="AR565" s="209"/>
      <c r="AS565" s="209"/>
      <c r="AT565" s="209"/>
      <c r="AU565" s="209"/>
      <c r="AV565" s="209"/>
      <c r="AW565" s="209"/>
      <c r="AX565" s="209"/>
      <c r="AY565" s="209"/>
      <c r="AZ565" s="209"/>
      <c r="BA565" s="209"/>
      <c r="BB565" s="209"/>
      <c r="BC565" s="209"/>
      <c r="BD565" s="209"/>
      <c r="BE565" s="209"/>
      <c r="BF565" s="209"/>
      <c r="BG565" s="209"/>
      <c r="BH565" s="209"/>
      <c r="BI565" s="209"/>
      <c r="BJ565" s="209"/>
      <c r="BK565" s="209"/>
      <c r="BL565" s="209"/>
    </row>
    <row r="566" spans="1:64" ht="13.5" customHeight="1">
      <c r="A566" s="462"/>
      <c r="B566" s="462"/>
      <c r="C566" s="462"/>
      <c r="D566" s="462"/>
      <c r="E566" s="462"/>
      <c r="F566" s="462"/>
      <c r="G566" s="209"/>
      <c r="H566" s="462"/>
      <c r="I566" s="209"/>
      <c r="J566" s="209"/>
      <c r="K566" s="209"/>
      <c r="L566" s="209"/>
      <c r="M566" s="209"/>
      <c r="N566" s="209"/>
      <c r="O566" s="209"/>
      <c r="P566" s="462"/>
      <c r="Q566" s="209"/>
      <c r="R566" s="209"/>
      <c r="S566" s="209"/>
      <c r="T566" s="209"/>
      <c r="U566" s="209"/>
      <c r="V566" s="209"/>
      <c r="W566" s="209"/>
      <c r="X566" s="209"/>
      <c r="Y566" s="209"/>
      <c r="Z566" s="209"/>
      <c r="AA566" s="209"/>
      <c r="AB566" s="209"/>
      <c r="AC566" s="209"/>
      <c r="AD566" s="209"/>
      <c r="AE566" s="209"/>
      <c r="AF566" s="209"/>
      <c r="AG566" s="209"/>
      <c r="AH566" s="209"/>
      <c r="AI566" s="209"/>
      <c r="AJ566" s="209"/>
      <c r="AK566" s="209"/>
      <c r="AL566" s="462"/>
      <c r="AM566" s="462"/>
      <c r="AN566" s="462"/>
      <c r="AO566" s="209"/>
      <c r="AP566" s="209"/>
      <c r="AQ566" s="209"/>
      <c r="AR566" s="209"/>
      <c r="AS566" s="209"/>
      <c r="AT566" s="209"/>
      <c r="AU566" s="209"/>
      <c r="AV566" s="209"/>
      <c r="AW566" s="209"/>
      <c r="AX566" s="209"/>
      <c r="AY566" s="209"/>
      <c r="AZ566" s="209"/>
      <c r="BA566" s="209"/>
      <c r="BB566" s="209"/>
      <c r="BC566" s="209"/>
      <c r="BD566" s="209"/>
      <c r="BE566" s="209"/>
      <c r="BF566" s="209"/>
      <c r="BG566" s="209"/>
      <c r="BH566" s="209"/>
      <c r="BI566" s="209"/>
      <c r="BJ566" s="209"/>
      <c r="BK566" s="209"/>
      <c r="BL566" s="209"/>
    </row>
    <row r="567" spans="1:64" ht="13.5" customHeight="1">
      <c r="A567" s="462"/>
      <c r="B567" s="462"/>
      <c r="C567" s="462"/>
      <c r="D567" s="462"/>
      <c r="E567" s="462"/>
      <c r="F567" s="462"/>
      <c r="G567" s="209"/>
      <c r="H567" s="462"/>
      <c r="I567" s="209"/>
      <c r="J567" s="209"/>
      <c r="K567" s="209"/>
      <c r="L567" s="209"/>
      <c r="M567" s="209"/>
      <c r="N567" s="209"/>
      <c r="O567" s="209"/>
      <c r="P567" s="462"/>
      <c r="Q567" s="209"/>
      <c r="R567" s="209"/>
      <c r="S567" s="209"/>
      <c r="T567" s="209"/>
      <c r="U567" s="209"/>
      <c r="V567" s="209"/>
      <c r="W567" s="209"/>
      <c r="X567" s="209"/>
      <c r="Y567" s="209"/>
      <c r="Z567" s="209"/>
      <c r="AA567" s="209"/>
      <c r="AB567" s="209"/>
      <c r="AC567" s="209"/>
      <c r="AD567" s="209"/>
      <c r="AE567" s="209"/>
      <c r="AF567" s="209"/>
      <c r="AG567" s="209"/>
      <c r="AH567" s="209"/>
      <c r="AI567" s="209"/>
      <c r="AJ567" s="209"/>
      <c r="AK567" s="209"/>
      <c r="AL567" s="462"/>
      <c r="AM567" s="462"/>
      <c r="AN567" s="462"/>
      <c r="AO567" s="209"/>
      <c r="AP567" s="209"/>
      <c r="AQ567" s="209"/>
      <c r="AR567" s="209"/>
      <c r="AS567" s="209"/>
      <c r="AT567" s="209"/>
      <c r="AU567" s="209"/>
      <c r="AV567" s="209"/>
      <c r="AW567" s="209"/>
      <c r="AX567" s="209"/>
      <c r="AY567" s="209"/>
      <c r="AZ567" s="209"/>
      <c r="BA567" s="209"/>
      <c r="BB567" s="209"/>
      <c r="BC567" s="209"/>
      <c r="BD567" s="209"/>
      <c r="BE567" s="209"/>
      <c r="BF567" s="209"/>
      <c r="BG567" s="209"/>
      <c r="BH567" s="209"/>
      <c r="BI567" s="209"/>
      <c r="BJ567" s="209"/>
      <c r="BK567" s="209"/>
      <c r="BL567" s="209"/>
    </row>
    <row r="568" spans="1:64" ht="13.5" customHeight="1">
      <c r="A568" s="462"/>
      <c r="B568" s="462"/>
      <c r="C568" s="462"/>
      <c r="D568" s="462"/>
      <c r="E568" s="462"/>
      <c r="F568" s="462"/>
      <c r="G568" s="209"/>
      <c r="H568" s="462"/>
      <c r="I568" s="209"/>
      <c r="J568" s="209"/>
      <c r="K568" s="209"/>
      <c r="L568" s="209"/>
      <c r="M568" s="209"/>
      <c r="N568" s="209"/>
      <c r="O568" s="209"/>
      <c r="P568" s="462"/>
      <c r="Q568" s="209"/>
      <c r="R568" s="209"/>
      <c r="S568" s="209"/>
      <c r="T568" s="209"/>
      <c r="U568" s="209"/>
      <c r="V568" s="209"/>
      <c r="W568" s="209"/>
      <c r="X568" s="209"/>
      <c r="Y568" s="209"/>
      <c r="Z568" s="209"/>
      <c r="AA568" s="209"/>
      <c r="AB568" s="209"/>
      <c r="AC568" s="209"/>
      <c r="AD568" s="209"/>
      <c r="AE568" s="209"/>
      <c r="AF568" s="209"/>
      <c r="AG568" s="209"/>
      <c r="AH568" s="209"/>
      <c r="AI568" s="209"/>
      <c r="AJ568" s="209"/>
      <c r="AK568" s="209"/>
      <c r="AL568" s="462"/>
      <c r="AM568" s="462"/>
      <c r="AN568" s="462"/>
      <c r="AO568" s="209"/>
      <c r="AP568" s="209"/>
      <c r="AQ568" s="209"/>
      <c r="AR568" s="209"/>
      <c r="AS568" s="209"/>
      <c r="AT568" s="209"/>
      <c r="AU568" s="209"/>
      <c r="AV568" s="209"/>
      <c r="AW568" s="209"/>
      <c r="AX568" s="209"/>
      <c r="AY568" s="209"/>
      <c r="AZ568" s="209"/>
      <c r="BA568" s="209"/>
      <c r="BB568" s="209"/>
      <c r="BC568" s="209"/>
      <c r="BD568" s="209"/>
      <c r="BE568" s="209"/>
      <c r="BF568" s="209"/>
      <c r="BG568" s="209"/>
      <c r="BH568" s="209"/>
      <c r="BI568" s="209"/>
      <c r="BJ568" s="209"/>
      <c r="BK568" s="209"/>
      <c r="BL568" s="209"/>
    </row>
    <row r="569" spans="1:64" ht="13.5" customHeight="1">
      <c r="A569" s="462"/>
      <c r="B569" s="462"/>
      <c r="C569" s="462"/>
      <c r="D569" s="462"/>
      <c r="E569" s="462"/>
      <c r="F569" s="462"/>
      <c r="G569" s="209"/>
      <c r="H569" s="462"/>
      <c r="I569" s="209"/>
      <c r="J569" s="209"/>
      <c r="K569" s="209"/>
      <c r="L569" s="209"/>
      <c r="M569" s="209"/>
      <c r="N569" s="209"/>
      <c r="O569" s="209"/>
      <c r="P569" s="462"/>
      <c r="Q569" s="209"/>
      <c r="R569" s="209"/>
      <c r="S569" s="209"/>
      <c r="T569" s="209"/>
      <c r="U569" s="209"/>
      <c r="V569" s="209"/>
      <c r="W569" s="209"/>
      <c r="X569" s="209"/>
      <c r="Y569" s="209"/>
      <c r="Z569" s="209"/>
      <c r="AA569" s="209"/>
      <c r="AB569" s="209"/>
      <c r="AC569" s="209"/>
      <c r="AD569" s="209"/>
      <c r="AE569" s="209"/>
      <c r="AF569" s="209"/>
      <c r="AG569" s="209"/>
      <c r="AH569" s="209"/>
      <c r="AI569" s="209"/>
      <c r="AJ569" s="209"/>
      <c r="AK569" s="209"/>
      <c r="AL569" s="462"/>
      <c r="AM569" s="462"/>
      <c r="AN569" s="462"/>
      <c r="AO569" s="209"/>
      <c r="AP569" s="209"/>
      <c r="AQ569" s="209"/>
      <c r="AR569" s="209"/>
      <c r="AS569" s="209"/>
      <c r="AT569" s="209"/>
      <c r="AU569" s="209"/>
      <c r="AV569" s="209"/>
      <c r="AW569" s="209"/>
      <c r="AX569" s="209"/>
      <c r="AY569" s="209"/>
      <c r="AZ569" s="209"/>
      <c r="BA569" s="209"/>
      <c r="BB569" s="209"/>
      <c r="BC569" s="209"/>
      <c r="BD569" s="209"/>
      <c r="BE569" s="209"/>
      <c r="BF569" s="209"/>
      <c r="BG569" s="209"/>
      <c r="BH569" s="209"/>
      <c r="BI569" s="209"/>
      <c r="BJ569" s="209"/>
      <c r="BK569" s="209"/>
      <c r="BL569" s="209"/>
    </row>
    <row r="570" spans="1:64" ht="13.5" customHeight="1">
      <c r="A570" s="462"/>
      <c r="B570" s="462"/>
      <c r="C570" s="462"/>
      <c r="D570" s="462"/>
      <c r="E570" s="462"/>
      <c r="F570" s="462"/>
      <c r="G570" s="209"/>
      <c r="H570" s="462"/>
      <c r="I570" s="209"/>
      <c r="J570" s="209"/>
      <c r="K570" s="209"/>
      <c r="L570" s="209"/>
      <c r="M570" s="209"/>
      <c r="N570" s="209"/>
      <c r="O570" s="209"/>
      <c r="P570" s="462"/>
      <c r="Q570" s="209"/>
      <c r="R570" s="209"/>
      <c r="S570" s="209"/>
      <c r="T570" s="209"/>
      <c r="U570" s="209"/>
      <c r="V570" s="209"/>
      <c r="W570" s="209"/>
      <c r="X570" s="209"/>
      <c r="Y570" s="209"/>
      <c r="Z570" s="209"/>
      <c r="AA570" s="209"/>
      <c r="AB570" s="209"/>
      <c r="AC570" s="209"/>
      <c r="AD570" s="209"/>
      <c r="AE570" s="209"/>
      <c r="AF570" s="209"/>
      <c r="AG570" s="209"/>
      <c r="AH570" s="209"/>
      <c r="AI570" s="209"/>
      <c r="AJ570" s="209"/>
      <c r="AK570" s="209"/>
      <c r="AL570" s="462"/>
      <c r="AM570" s="462"/>
      <c r="AN570" s="462"/>
      <c r="AO570" s="209"/>
      <c r="AP570" s="209"/>
      <c r="AQ570" s="209"/>
      <c r="AR570" s="209"/>
      <c r="AS570" s="209"/>
      <c r="AT570" s="209"/>
      <c r="AU570" s="209"/>
      <c r="AV570" s="209"/>
      <c r="AW570" s="209"/>
      <c r="AX570" s="209"/>
      <c r="AY570" s="209"/>
      <c r="AZ570" s="209"/>
      <c r="BA570" s="209"/>
      <c r="BB570" s="209"/>
      <c r="BC570" s="209"/>
      <c r="BD570" s="209"/>
      <c r="BE570" s="209"/>
      <c r="BF570" s="209"/>
      <c r="BG570" s="209"/>
      <c r="BH570" s="209"/>
      <c r="BI570" s="209"/>
      <c r="BJ570" s="209"/>
      <c r="BK570" s="209"/>
      <c r="BL570" s="209"/>
    </row>
    <row r="571" spans="1:64" ht="13.5" customHeight="1">
      <c r="A571" s="462"/>
      <c r="B571" s="462"/>
      <c r="C571" s="462"/>
      <c r="D571" s="462"/>
      <c r="E571" s="462"/>
      <c r="F571" s="462"/>
      <c r="G571" s="209"/>
      <c r="H571" s="462"/>
      <c r="I571" s="209"/>
      <c r="J571" s="209"/>
      <c r="K571" s="209"/>
      <c r="L571" s="209"/>
      <c r="M571" s="209"/>
      <c r="N571" s="209"/>
      <c r="O571" s="209"/>
      <c r="P571" s="462"/>
      <c r="Q571" s="209"/>
      <c r="R571" s="209"/>
      <c r="S571" s="209"/>
      <c r="T571" s="209"/>
      <c r="U571" s="209"/>
      <c r="V571" s="209"/>
      <c r="W571" s="209"/>
      <c r="X571" s="209"/>
      <c r="Y571" s="209"/>
      <c r="Z571" s="209"/>
      <c r="AA571" s="209"/>
      <c r="AB571" s="209"/>
      <c r="AC571" s="209"/>
      <c r="AD571" s="209"/>
      <c r="AE571" s="209"/>
      <c r="AF571" s="209"/>
      <c r="AG571" s="209"/>
      <c r="AH571" s="209"/>
      <c r="AI571" s="209"/>
      <c r="AJ571" s="209"/>
      <c r="AK571" s="209"/>
      <c r="AL571" s="462"/>
      <c r="AM571" s="462"/>
      <c r="AN571" s="462"/>
      <c r="AO571" s="209"/>
      <c r="AP571" s="209"/>
      <c r="AQ571" s="209"/>
      <c r="AR571" s="209"/>
      <c r="AS571" s="209"/>
      <c r="AT571" s="209"/>
      <c r="AU571" s="209"/>
      <c r="AV571" s="209"/>
      <c r="AW571" s="209"/>
      <c r="AX571" s="209"/>
      <c r="AY571" s="209"/>
      <c r="AZ571" s="209"/>
      <c r="BA571" s="209"/>
      <c r="BB571" s="209"/>
      <c r="BC571" s="209"/>
      <c r="BD571" s="209"/>
      <c r="BE571" s="209"/>
      <c r="BF571" s="209"/>
      <c r="BG571" s="209"/>
      <c r="BH571" s="209"/>
      <c r="BI571" s="209"/>
      <c r="BJ571" s="209"/>
      <c r="BK571" s="209"/>
      <c r="BL571" s="209"/>
    </row>
    <row r="572" spans="1:64" ht="13.5" customHeight="1">
      <c r="A572" s="462"/>
      <c r="B572" s="462"/>
      <c r="C572" s="462"/>
      <c r="D572" s="462"/>
      <c r="E572" s="462"/>
      <c r="F572" s="462"/>
      <c r="G572" s="209"/>
      <c r="H572" s="462"/>
      <c r="I572" s="209"/>
      <c r="J572" s="209"/>
      <c r="K572" s="209"/>
      <c r="L572" s="209"/>
      <c r="M572" s="209"/>
      <c r="N572" s="209"/>
      <c r="O572" s="209"/>
      <c r="P572" s="462"/>
      <c r="Q572" s="209"/>
      <c r="R572" s="209"/>
      <c r="S572" s="209"/>
      <c r="T572" s="209"/>
      <c r="U572" s="209"/>
      <c r="V572" s="209"/>
      <c r="W572" s="209"/>
      <c r="X572" s="209"/>
      <c r="Y572" s="209"/>
      <c r="Z572" s="209"/>
      <c r="AA572" s="209"/>
      <c r="AB572" s="209"/>
      <c r="AC572" s="209"/>
      <c r="AD572" s="209"/>
      <c r="AE572" s="209"/>
      <c r="AF572" s="209"/>
      <c r="AG572" s="209"/>
      <c r="AH572" s="209"/>
      <c r="AI572" s="209"/>
      <c r="AJ572" s="209"/>
      <c r="AK572" s="209"/>
      <c r="AL572" s="462"/>
      <c r="AM572" s="462"/>
      <c r="AN572" s="462"/>
      <c r="AO572" s="209"/>
      <c r="AP572" s="209"/>
      <c r="AQ572" s="209"/>
      <c r="AR572" s="209"/>
      <c r="AS572" s="209"/>
      <c r="AT572" s="209"/>
      <c r="AU572" s="209"/>
      <c r="AV572" s="209"/>
      <c r="AW572" s="209"/>
      <c r="AX572" s="209"/>
      <c r="AY572" s="209"/>
      <c r="AZ572" s="209"/>
      <c r="BA572" s="209"/>
      <c r="BB572" s="209"/>
      <c r="BC572" s="209"/>
      <c r="BD572" s="209"/>
      <c r="BE572" s="209"/>
      <c r="BF572" s="209"/>
      <c r="BG572" s="209"/>
      <c r="BH572" s="209"/>
      <c r="BI572" s="209"/>
      <c r="BJ572" s="209"/>
      <c r="BK572" s="209"/>
      <c r="BL572" s="209"/>
    </row>
    <row r="573" spans="1:64" ht="13.5" customHeight="1">
      <c r="A573" s="462"/>
      <c r="B573" s="462"/>
      <c r="C573" s="462"/>
      <c r="D573" s="462"/>
      <c r="E573" s="462"/>
      <c r="F573" s="462"/>
      <c r="G573" s="209"/>
      <c r="H573" s="462"/>
      <c r="I573" s="209"/>
      <c r="J573" s="209"/>
      <c r="K573" s="209"/>
      <c r="L573" s="209"/>
      <c r="M573" s="209"/>
      <c r="N573" s="209"/>
      <c r="O573" s="209"/>
      <c r="P573" s="462"/>
      <c r="Q573" s="209"/>
      <c r="R573" s="209"/>
      <c r="S573" s="209"/>
      <c r="T573" s="209"/>
      <c r="U573" s="209"/>
      <c r="V573" s="209"/>
      <c r="W573" s="209"/>
      <c r="X573" s="209"/>
      <c r="Y573" s="209"/>
      <c r="Z573" s="209"/>
      <c r="AA573" s="209"/>
      <c r="AB573" s="209"/>
      <c r="AC573" s="209"/>
      <c r="AD573" s="209"/>
      <c r="AE573" s="209"/>
      <c r="AF573" s="209"/>
      <c r="AG573" s="209"/>
      <c r="AH573" s="209"/>
      <c r="AI573" s="209"/>
      <c r="AJ573" s="209"/>
      <c r="AK573" s="209"/>
      <c r="AL573" s="462"/>
      <c r="AM573" s="462"/>
      <c r="AN573" s="462"/>
      <c r="AO573" s="209"/>
      <c r="AP573" s="209"/>
      <c r="AQ573" s="209"/>
      <c r="AR573" s="209"/>
      <c r="AS573" s="209"/>
      <c r="AT573" s="209"/>
      <c r="AU573" s="209"/>
      <c r="AV573" s="209"/>
      <c r="AW573" s="209"/>
      <c r="AX573" s="209"/>
      <c r="AY573" s="209"/>
      <c r="AZ573" s="209"/>
      <c r="BA573" s="209"/>
      <c r="BB573" s="209"/>
      <c r="BC573" s="209"/>
      <c r="BD573" s="209"/>
      <c r="BE573" s="209"/>
      <c r="BF573" s="209"/>
      <c r="BG573" s="209"/>
      <c r="BH573" s="209"/>
      <c r="BI573" s="209"/>
      <c r="BJ573" s="209"/>
      <c r="BK573" s="209"/>
      <c r="BL573" s="209"/>
    </row>
    <row r="574" spans="1:64" ht="13.5" customHeight="1">
      <c r="A574" s="462"/>
      <c r="B574" s="462"/>
      <c r="C574" s="462"/>
      <c r="D574" s="462"/>
      <c r="E574" s="462"/>
      <c r="F574" s="462"/>
      <c r="G574" s="209"/>
      <c r="H574" s="462"/>
      <c r="I574" s="209"/>
      <c r="J574" s="209"/>
      <c r="K574" s="209"/>
      <c r="L574" s="209"/>
      <c r="M574" s="209"/>
      <c r="N574" s="209"/>
      <c r="O574" s="209"/>
      <c r="P574" s="462"/>
      <c r="Q574" s="209"/>
      <c r="R574" s="209"/>
      <c r="S574" s="209"/>
      <c r="T574" s="209"/>
      <c r="U574" s="209"/>
      <c r="V574" s="209"/>
      <c r="W574" s="209"/>
      <c r="X574" s="209"/>
      <c r="Y574" s="209"/>
      <c r="Z574" s="209"/>
      <c r="AA574" s="209"/>
      <c r="AB574" s="209"/>
      <c r="AC574" s="209"/>
      <c r="AD574" s="209"/>
      <c r="AE574" s="209"/>
      <c r="AF574" s="209"/>
      <c r="AG574" s="209"/>
      <c r="AH574" s="209"/>
      <c r="AI574" s="209"/>
      <c r="AJ574" s="209"/>
      <c r="AK574" s="209"/>
      <c r="AL574" s="462"/>
      <c r="AM574" s="462"/>
      <c r="AN574" s="462"/>
      <c r="AO574" s="209"/>
      <c r="AP574" s="209"/>
      <c r="AQ574" s="209"/>
      <c r="AR574" s="209"/>
      <c r="AS574" s="209"/>
      <c r="AT574" s="209"/>
      <c r="AU574" s="209"/>
      <c r="AV574" s="209"/>
      <c r="AW574" s="209"/>
      <c r="AX574" s="209"/>
      <c r="AY574" s="209"/>
      <c r="AZ574" s="209"/>
      <c r="BA574" s="209"/>
      <c r="BB574" s="209"/>
      <c r="BC574" s="209"/>
      <c r="BD574" s="209"/>
      <c r="BE574" s="209"/>
      <c r="BF574" s="209"/>
      <c r="BG574" s="209"/>
      <c r="BH574" s="209"/>
      <c r="BI574" s="209"/>
      <c r="BJ574" s="209"/>
      <c r="BK574" s="209"/>
      <c r="BL574" s="209"/>
    </row>
    <row r="575" spans="1:64" ht="13.5" customHeight="1">
      <c r="A575" s="462"/>
      <c r="B575" s="462"/>
      <c r="C575" s="462"/>
      <c r="D575" s="462"/>
      <c r="E575" s="462"/>
      <c r="F575" s="462"/>
      <c r="G575" s="209"/>
      <c r="H575" s="462"/>
      <c r="I575" s="209"/>
      <c r="J575" s="209"/>
      <c r="K575" s="209"/>
      <c r="L575" s="209"/>
      <c r="M575" s="209"/>
      <c r="N575" s="209"/>
      <c r="O575" s="209"/>
      <c r="P575" s="462"/>
      <c r="Q575" s="209"/>
      <c r="R575" s="209"/>
      <c r="S575" s="209"/>
      <c r="T575" s="209"/>
      <c r="U575" s="209"/>
      <c r="V575" s="209"/>
      <c r="W575" s="209"/>
      <c r="X575" s="209"/>
      <c r="Y575" s="209"/>
      <c r="Z575" s="209"/>
      <c r="AA575" s="209"/>
      <c r="AB575" s="209"/>
      <c r="AC575" s="209"/>
      <c r="AD575" s="209"/>
      <c r="AE575" s="209"/>
      <c r="AF575" s="209"/>
      <c r="AG575" s="209"/>
      <c r="AH575" s="209"/>
      <c r="AI575" s="209"/>
      <c r="AJ575" s="209"/>
      <c r="AK575" s="209"/>
      <c r="AL575" s="462"/>
      <c r="AM575" s="462"/>
      <c r="AN575" s="462"/>
      <c r="AO575" s="209"/>
      <c r="AP575" s="209"/>
      <c r="AQ575" s="209"/>
      <c r="AR575" s="209"/>
      <c r="AS575" s="209"/>
      <c r="AT575" s="209"/>
      <c r="AU575" s="209"/>
      <c r="AV575" s="209"/>
      <c r="AW575" s="209"/>
      <c r="AX575" s="209"/>
      <c r="AY575" s="209"/>
      <c r="AZ575" s="209"/>
      <c r="BA575" s="209"/>
      <c r="BB575" s="209"/>
      <c r="BC575" s="209"/>
      <c r="BD575" s="209"/>
      <c r="BE575" s="209"/>
      <c r="BF575" s="209"/>
      <c r="BG575" s="209"/>
      <c r="BH575" s="209"/>
      <c r="BI575" s="209"/>
      <c r="BJ575" s="209"/>
      <c r="BK575" s="209"/>
      <c r="BL575" s="209"/>
    </row>
    <row r="576" spans="1:64" ht="13.5" customHeight="1">
      <c r="A576" s="462"/>
      <c r="B576" s="462"/>
      <c r="C576" s="462"/>
      <c r="D576" s="462"/>
      <c r="E576" s="462"/>
      <c r="F576" s="462"/>
      <c r="G576" s="209"/>
      <c r="H576" s="462"/>
      <c r="I576" s="209"/>
      <c r="J576" s="209"/>
      <c r="K576" s="209"/>
      <c r="L576" s="209"/>
      <c r="M576" s="209"/>
      <c r="N576" s="209"/>
      <c r="O576" s="209"/>
      <c r="P576" s="462"/>
      <c r="Q576" s="209"/>
      <c r="R576" s="209"/>
      <c r="S576" s="209"/>
      <c r="T576" s="209"/>
      <c r="U576" s="209"/>
      <c r="V576" s="209"/>
      <c r="W576" s="209"/>
      <c r="X576" s="209"/>
      <c r="Y576" s="209"/>
      <c r="Z576" s="209"/>
      <c r="AA576" s="209"/>
      <c r="AB576" s="209"/>
      <c r="AC576" s="209"/>
      <c r="AD576" s="209"/>
      <c r="AE576" s="209"/>
      <c r="AF576" s="209"/>
      <c r="AG576" s="209"/>
      <c r="AH576" s="209"/>
      <c r="AI576" s="209"/>
      <c r="AJ576" s="209"/>
      <c r="AK576" s="209"/>
      <c r="AL576" s="462"/>
      <c r="AM576" s="462"/>
      <c r="AN576" s="462"/>
      <c r="AO576" s="209"/>
      <c r="AP576" s="209"/>
      <c r="AQ576" s="209"/>
      <c r="AR576" s="209"/>
      <c r="AS576" s="209"/>
      <c r="AT576" s="209"/>
      <c r="AU576" s="209"/>
      <c r="AV576" s="209"/>
      <c r="AW576" s="209"/>
      <c r="AX576" s="209"/>
      <c r="AY576" s="209"/>
      <c r="AZ576" s="209"/>
      <c r="BA576" s="209"/>
      <c r="BB576" s="209"/>
      <c r="BC576" s="209"/>
      <c r="BD576" s="209"/>
      <c r="BE576" s="209"/>
      <c r="BF576" s="209"/>
      <c r="BG576" s="209"/>
      <c r="BH576" s="209"/>
      <c r="BI576" s="209"/>
      <c r="BJ576" s="209"/>
      <c r="BK576" s="209"/>
      <c r="BL576" s="209"/>
    </row>
    <row r="577" spans="1:64" ht="13.5" customHeight="1">
      <c r="A577" s="462"/>
      <c r="B577" s="462"/>
      <c r="C577" s="462"/>
      <c r="D577" s="462"/>
      <c r="E577" s="462"/>
      <c r="F577" s="462"/>
      <c r="G577" s="209"/>
      <c r="H577" s="462"/>
      <c r="I577" s="209"/>
      <c r="J577" s="209"/>
      <c r="K577" s="209"/>
      <c r="L577" s="209"/>
      <c r="M577" s="209"/>
      <c r="N577" s="209"/>
      <c r="O577" s="209"/>
      <c r="P577" s="462"/>
      <c r="Q577" s="209"/>
      <c r="R577" s="209"/>
      <c r="S577" s="209"/>
      <c r="T577" s="209"/>
      <c r="U577" s="209"/>
      <c r="V577" s="209"/>
      <c r="W577" s="209"/>
      <c r="X577" s="209"/>
      <c r="Y577" s="209"/>
      <c r="Z577" s="209"/>
      <c r="AA577" s="209"/>
      <c r="AB577" s="209"/>
      <c r="AC577" s="209"/>
      <c r="AD577" s="209"/>
      <c r="AE577" s="209"/>
      <c r="AF577" s="209"/>
      <c r="AG577" s="209"/>
      <c r="AH577" s="209"/>
      <c r="AI577" s="209"/>
      <c r="AJ577" s="209"/>
      <c r="AK577" s="209"/>
      <c r="AL577" s="462"/>
      <c r="AM577" s="462"/>
      <c r="AN577" s="462"/>
      <c r="AO577" s="209"/>
      <c r="AP577" s="209"/>
      <c r="AQ577" s="209"/>
      <c r="AR577" s="209"/>
      <c r="AS577" s="209"/>
      <c r="AT577" s="209"/>
      <c r="AU577" s="209"/>
      <c r="AV577" s="209"/>
      <c r="AW577" s="209"/>
      <c r="AX577" s="209"/>
      <c r="AY577" s="209"/>
      <c r="AZ577" s="209"/>
      <c r="BA577" s="209"/>
      <c r="BB577" s="209"/>
      <c r="BC577" s="209"/>
      <c r="BD577" s="209"/>
      <c r="BE577" s="209"/>
      <c r="BF577" s="209"/>
      <c r="BG577" s="209"/>
      <c r="BH577" s="209"/>
      <c r="BI577" s="209"/>
      <c r="BJ577" s="209"/>
      <c r="BK577" s="209"/>
      <c r="BL577" s="209"/>
    </row>
    <row r="578" spans="1:64" ht="13.5" customHeight="1">
      <c r="A578" s="462"/>
      <c r="B578" s="462"/>
      <c r="C578" s="462"/>
      <c r="D578" s="462"/>
      <c r="E578" s="462"/>
      <c r="F578" s="462"/>
      <c r="G578" s="209"/>
      <c r="H578" s="462"/>
      <c r="I578" s="209"/>
      <c r="J578" s="209"/>
      <c r="K578" s="209"/>
      <c r="L578" s="209"/>
      <c r="M578" s="209"/>
      <c r="N578" s="209"/>
      <c r="O578" s="209"/>
      <c r="P578" s="462"/>
      <c r="Q578" s="209"/>
      <c r="R578" s="209"/>
      <c r="S578" s="209"/>
      <c r="T578" s="209"/>
      <c r="U578" s="209"/>
      <c r="V578" s="209"/>
      <c r="W578" s="209"/>
      <c r="X578" s="209"/>
      <c r="Y578" s="209"/>
      <c r="Z578" s="209"/>
      <c r="AA578" s="209"/>
      <c r="AB578" s="209"/>
      <c r="AC578" s="209"/>
      <c r="AD578" s="209"/>
      <c r="AE578" s="209"/>
      <c r="AF578" s="209"/>
      <c r="AG578" s="209"/>
      <c r="AH578" s="209"/>
      <c r="AI578" s="209"/>
      <c r="AJ578" s="209"/>
      <c r="AK578" s="209"/>
      <c r="AL578" s="462"/>
      <c r="AM578" s="462"/>
      <c r="AN578" s="462"/>
      <c r="AO578" s="209"/>
      <c r="AP578" s="209"/>
      <c r="AQ578" s="209"/>
      <c r="AR578" s="209"/>
      <c r="AS578" s="209"/>
      <c r="AT578" s="209"/>
      <c r="AU578" s="209"/>
      <c r="AV578" s="209"/>
      <c r="AW578" s="209"/>
      <c r="AX578" s="209"/>
      <c r="AY578" s="209"/>
      <c r="AZ578" s="209"/>
      <c r="BA578" s="209"/>
      <c r="BB578" s="209"/>
      <c r="BC578" s="209"/>
      <c r="BD578" s="209"/>
      <c r="BE578" s="209"/>
      <c r="BF578" s="209"/>
      <c r="BG578" s="209"/>
      <c r="BH578" s="209"/>
      <c r="BI578" s="209"/>
      <c r="BJ578" s="209"/>
      <c r="BK578" s="209"/>
      <c r="BL578" s="209"/>
    </row>
    <row r="579" spans="1:64" ht="13.5" customHeight="1">
      <c r="A579" s="462"/>
      <c r="B579" s="462"/>
      <c r="C579" s="462"/>
      <c r="D579" s="462"/>
      <c r="E579" s="462"/>
      <c r="F579" s="462"/>
      <c r="G579" s="209"/>
      <c r="H579" s="462"/>
      <c r="I579" s="209"/>
      <c r="J579" s="209"/>
      <c r="K579" s="209"/>
      <c r="L579" s="209"/>
      <c r="M579" s="209"/>
      <c r="N579" s="209"/>
      <c r="O579" s="209"/>
      <c r="P579" s="462"/>
      <c r="Q579" s="209"/>
      <c r="R579" s="209"/>
      <c r="S579" s="209"/>
      <c r="T579" s="209"/>
      <c r="U579" s="209"/>
      <c r="V579" s="209"/>
      <c r="W579" s="209"/>
      <c r="X579" s="209"/>
      <c r="Y579" s="209"/>
      <c r="Z579" s="209"/>
      <c r="AA579" s="209"/>
      <c r="AB579" s="209"/>
      <c r="AC579" s="209"/>
      <c r="AD579" s="209"/>
      <c r="AE579" s="209"/>
      <c r="AF579" s="209"/>
      <c r="AG579" s="209"/>
      <c r="AH579" s="209"/>
      <c r="AI579" s="209"/>
      <c r="AJ579" s="209"/>
      <c r="AK579" s="209"/>
      <c r="AL579" s="462"/>
      <c r="AM579" s="462"/>
      <c r="AN579" s="462"/>
      <c r="AO579" s="209"/>
      <c r="AP579" s="209"/>
      <c r="AQ579" s="209"/>
      <c r="AR579" s="209"/>
      <c r="AS579" s="209"/>
      <c r="AT579" s="209"/>
      <c r="AU579" s="209"/>
      <c r="AV579" s="209"/>
      <c r="AW579" s="209"/>
      <c r="AX579" s="209"/>
      <c r="AY579" s="209"/>
      <c r="AZ579" s="209"/>
      <c r="BA579" s="209"/>
      <c r="BB579" s="209"/>
      <c r="BC579" s="209"/>
      <c r="BD579" s="209"/>
      <c r="BE579" s="209"/>
      <c r="BF579" s="209"/>
      <c r="BG579" s="209"/>
      <c r="BH579" s="209"/>
      <c r="BI579" s="209"/>
      <c r="BJ579" s="209"/>
      <c r="BK579" s="209"/>
      <c r="BL579" s="209"/>
    </row>
    <row r="580" spans="1:64" ht="13.5" customHeight="1">
      <c r="A580" s="462"/>
      <c r="B580" s="462"/>
      <c r="C580" s="462"/>
      <c r="D580" s="462"/>
      <c r="E580" s="462"/>
      <c r="F580" s="462"/>
      <c r="G580" s="209"/>
      <c r="H580" s="462"/>
      <c r="I580" s="209"/>
      <c r="J580" s="209"/>
      <c r="K580" s="209"/>
      <c r="L580" s="209"/>
      <c r="M580" s="209"/>
      <c r="N580" s="209"/>
      <c r="O580" s="209"/>
      <c r="P580" s="462"/>
      <c r="Q580" s="209"/>
      <c r="R580" s="209"/>
      <c r="S580" s="209"/>
      <c r="T580" s="209"/>
      <c r="U580" s="209"/>
      <c r="V580" s="209"/>
      <c r="W580" s="209"/>
      <c r="X580" s="209"/>
      <c r="Y580" s="209"/>
      <c r="Z580" s="209"/>
      <c r="AA580" s="209"/>
      <c r="AB580" s="209"/>
      <c r="AC580" s="209"/>
      <c r="AD580" s="209"/>
      <c r="AE580" s="209"/>
      <c r="AF580" s="209"/>
      <c r="AG580" s="209"/>
      <c r="AH580" s="209"/>
      <c r="AI580" s="209"/>
      <c r="AJ580" s="209"/>
      <c r="AK580" s="209"/>
      <c r="AL580" s="462"/>
      <c r="AM580" s="462"/>
      <c r="AN580" s="462"/>
      <c r="AO580" s="209"/>
      <c r="AP580" s="209"/>
      <c r="AQ580" s="209"/>
      <c r="AR580" s="209"/>
      <c r="AS580" s="209"/>
      <c r="AT580" s="209"/>
      <c r="AU580" s="209"/>
      <c r="AV580" s="209"/>
      <c r="AW580" s="209"/>
      <c r="AX580" s="209"/>
      <c r="AY580" s="209"/>
      <c r="AZ580" s="209"/>
      <c r="BA580" s="209"/>
      <c r="BB580" s="209"/>
      <c r="BC580" s="209"/>
      <c r="BD580" s="209"/>
      <c r="BE580" s="209"/>
      <c r="BF580" s="209"/>
      <c r="BG580" s="209"/>
      <c r="BH580" s="209"/>
      <c r="BI580" s="209"/>
      <c r="BJ580" s="209"/>
      <c r="BK580" s="209"/>
      <c r="BL580" s="209"/>
    </row>
    <row r="581" spans="1:64" ht="13.5" customHeight="1">
      <c r="A581" s="462"/>
      <c r="B581" s="462"/>
      <c r="C581" s="462"/>
      <c r="D581" s="462"/>
      <c r="E581" s="462"/>
      <c r="F581" s="462"/>
      <c r="G581" s="209"/>
      <c r="H581" s="462"/>
      <c r="I581" s="209"/>
      <c r="J581" s="209"/>
      <c r="K581" s="209"/>
      <c r="L581" s="209"/>
      <c r="M581" s="209"/>
      <c r="N581" s="209"/>
      <c r="O581" s="209"/>
      <c r="P581" s="462"/>
      <c r="Q581" s="209"/>
      <c r="R581" s="209"/>
      <c r="S581" s="209"/>
      <c r="T581" s="209"/>
      <c r="U581" s="209"/>
      <c r="V581" s="209"/>
      <c r="W581" s="209"/>
      <c r="X581" s="209"/>
      <c r="Y581" s="209"/>
      <c r="Z581" s="209"/>
      <c r="AA581" s="209"/>
      <c r="AB581" s="209"/>
      <c r="AC581" s="209"/>
      <c r="AD581" s="209"/>
      <c r="AE581" s="209"/>
      <c r="AF581" s="209"/>
      <c r="AG581" s="209"/>
      <c r="AH581" s="209"/>
      <c r="AI581" s="209"/>
      <c r="AJ581" s="209"/>
      <c r="AK581" s="209"/>
      <c r="AL581" s="462"/>
      <c r="AM581" s="462"/>
      <c r="AN581" s="462"/>
      <c r="AO581" s="209"/>
      <c r="AP581" s="209"/>
      <c r="AQ581" s="209"/>
      <c r="AR581" s="209"/>
      <c r="AS581" s="209"/>
      <c r="AT581" s="209"/>
      <c r="AU581" s="209"/>
      <c r="AV581" s="209"/>
      <c r="AW581" s="209"/>
      <c r="AX581" s="209"/>
      <c r="AY581" s="209"/>
      <c r="AZ581" s="209"/>
      <c r="BA581" s="209"/>
      <c r="BB581" s="209"/>
      <c r="BC581" s="209"/>
      <c r="BD581" s="209"/>
      <c r="BE581" s="209"/>
      <c r="BF581" s="209"/>
      <c r="BG581" s="209"/>
      <c r="BH581" s="209"/>
      <c r="BI581" s="209"/>
      <c r="BJ581" s="209"/>
      <c r="BK581" s="209"/>
      <c r="BL581" s="209"/>
    </row>
    <row r="582" spans="1:64" ht="13.5" customHeight="1">
      <c r="A582" s="462"/>
      <c r="B582" s="462"/>
      <c r="C582" s="462"/>
      <c r="D582" s="462"/>
      <c r="E582" s="462"/>
      <c r="F582" s="462"/>
      <c r="G582" s="209"/>
      <c r="H582" s="462"/>
      <c r="I582" s="209"/>
      <c r="J582" s="209"/>
      <c r="K582" s="209"/>
      <c r="L582" s="209"/>
      <c r="M582" s="209"/>
      <c r="N582" s="209"/>
      <c r="O582" s="209"/>
      <c r="P582" s="462"/>
      <c r="Q582" s="209"/>
      <c r="R582" s="209"/>
      <c r="S582" s="209"/>
      <c r="T582" s="209"/>
      <c r="U582" s="209"/>
      <c r="V582" s="209"/>
      <c r="W582" s="209"/>
      <c r="X582" s="209"/>
      <c r="Y582" s="209"/>
      <c r="Z582" s="209"/>
      <c r="AA582" s="209"/>
      <c r="AB582" s="209"/>
      <c r="AC582" s="209"/>
      <c r="AD582" s="209"/>
      <c r="AE582" s="209"/>
      <c r="AF582" s="209"/>
      <c r="AG582" s="209"/>
      <c r="AH582" s="209"/>
      <c r="AI582" s="209"/>
      <c r="AJ582" s="209"/>
      <c r="AK582" s="209"/>
      <c r="AL582" s="462"/>
      <c r="AM582" s="462"/>
      <c r="AN582" s="462"/>
      <c r="AO582" s="209"/>
      <c r="AP582" s="209"/>
      <c r="AQ582" s="209"/>
      <c r="AR582" s="209"/>
      <c r="AS582" s="209"/>
      <c r="AT582" s="209"/>
      <c r="AU582" s="209"/>
      <c r="AV582" s="209"/>
      <c r="AW582" s="209"/>
      <c r="AX582" s="209"/>
      <c r="AY582" s="209"/>
      <c r="AZ582" s="209"/>
      <c r="BA582" s="209"/>
      <c r="BB582" s="209"/>
      <c r="BC582" s="209"/>
      <c r="BD582" s="209"/>
      <c r="BE582" s="209"/>
      <c r="BF582" s="209"/>
      <c r="BG582" s="209"/>
      <c r="BH582" s="209"/>
      <c r="BI582" s="209"/>
      <c r="BJ582" s="209"/>
      <c r="BK582" s="209"/>
      <c r="BL582" s="209"/>
    </row>
    <row r="583" spans="1:64" ht="13.5" customHeight="1">
      <c r="A583" s="462"/>
      <c r="B583" s="462"/>
      <c r="C583" s="462"/>
      <c r="D583" s="462"/>
      <c r="E583" s="462"/>
      <c r="F583" s="462"/>
      <c r="G583" s="209"/>
      <c r="H583" s="462"/>
      <c r="I583" s="209"/>
      <c r="J583" s="209"/>
      <c r="K583" s="209"/>
      <c r="L583" s="209"/>
      <c r="M583" s="209"/>
      <c r="N583" s="209"/>
      <c r="O583" s="209"/>
      <c r="P583" s="462"/>
      <c r="Q583" s="209"/>
      <c r="R583" s="209"/>
      <c r="S583" s="209"/>
      <c r="T583" s="209"/>
      <c r="U583" s="209"/>
      <c r="V583" s="209"/>
      <c r="W583" s="209"/>
      <c r="X583" s="209"/>
      <c r="Y583" s="209"/>
      <c r="Z583" s="209"/>
      <c r="AA583" s="209"/>
      <c r="AB583" s="209"/>
      <c r="AC583" s="209"/>
      <c r="AD583" s="209"/>
      <c r="AE583" s="209"/>
      <c r="AF583" s="209"/>
      <c r="AG583" s="209"/>
      <c r="AH583" s="209"/>
      <c r="AI583" s="209"/>
      <c r="AJ583" s="209"/>
      <c r="AK583" s="209"/>
      <c r="AL583" s="462"/>
      <c r="AM583" s="462"/>
      <c r="AN583" s="462"/>
      <c r="AO583" s="209"/>
      <c r="AP583" s="209"/>
      <c r="AQ583" s="209"/>
      <c r="AR583" s="209"/>
      <c r="AS583" s="209"/>
      <c r="AT583" s="209"/>
      <c r="AU583" s="209"/>
      <c r="AV583" s="209"/>
      <c r="AW583" s="209"/>
      <c r="AX583" s="209"/>
      <c r="AY583" s="209"/>
      <c r="AZ583" s="209"/>
      <c r="BA583" s="209"/>
      <c r="BB583" s="209"/>
      <c r="BC583" s="209"/>
      <c r="BD583" s="209"/>
      <c r="BE583" s="209"/>
      <c r="BF583" s="209"/>
      <c r="BG583" s="209"/>
      <c r="BH583" s="209"/>
      <c r="BI583" s="209"/>
      <c r="BJ583" s="209"/>
      <c r="BK583" s="209"/>
      <c r="BL583" s="209"/>
    </row>
    <row r="584" spans="1:64" ht="13.5" customHeight="1">
      <c r="A584" s="462"/>
      <c r="B584" s="462"/>
      <c r="C584" s="462"/>
      <c r="D584" s="462"/>
      <c r="E584" s="462"/>
      <c r="F584" s="462"/>
      <c r="G584" s="209"/>
      <c r="H584" s="462"/>
      <c r="I584" s="209"/>
      <c r="J584" s="209"/>
      <c r="K584" s="209"/>
      <c r="L584" s="209"/>
      <c r="M584" s="209"/>
      <c r="N584" s="209"/>
      <c r="O584" s="209"/>
      <c r="P584" s="462"/>
      <c r="Q584" s="209"/>
      <c r="R584" s="209"/>
      <c r="S584" s="209"/>
      <c r="T584" s="209"/>
      <c r="U584" s="209"/>
      <c r="V584" s="209"/>
      <c r="W584" s="209"/>
      <c r="X584" s="209"/>
      <c r="Y584" s="209"/>
      <c r="Z584" s="209"/>
      <c r="AA584" s="209"/>
      <c r="AB584" s="209"/>
      <c r="AC584" s="209"/>
      <c r="AD584" s="209"/>
      <c r="AE584" s="209"/>
      <c r="AF584" s="209"/>
      <c r="AG584" s="209"/>
      <c r="AH584" s="209"/>
      <c r="AI584" s="209"/>
      <c r="AJ584" s="209"/>
      <c r="AK584" s="209"/>
      <c r="AL584" s="462"/>
      <c r="AM584" s="462"/>
      <c r="AN584" s="462"/>
      <c r="AO584" s="209"/>
      <c r="AP584" s="209"/>
      <c r="AQ584" s="209"/>
      <c r="AR584" s="209"/>
      <c r="AS584" s="209"/>
      <c r="AT584" s="209"/>
      <c r="AU584" s="209"/>
      <c r="AV584" s="209"/>
      <c r="AW584" s="209"/>
      <c r="AX584" s="209"/>
      <c r="AY584" s="209"/>
      <c r="AZ584" s="209"/>
      <c r="BA584" s="209"/>
      <c r="BB584" s="209"/>
      <c r="BC584" s="209"/>
      <c r="BD584" s="209"/>
      <c r="BE584" s="209"/>
      <c r="BF584" s="209"/>
      <c r="BG584" s="209"/>
      <c r="BH584" s="209"/>
      <c r="BI584" s="209"/>
      <c r="BJ584" s="209"/>
      <c r="BK584" s="209"/>
      <c r="BL584" s="209"/>
    </row>
    <row r="585" spans="1:64" ht="13.5" customHeight="1">
      <c r="A585" s="462"/>
      <c r="B585" s="462"/>
      <c r="C585" s="462"/>
      <c r="D585" s="462"/>
      <c r="E585" s="462"/>
      <c r="F585" s="462"/>
      <c r="G585" s="209"/>
      <c r="H585" s="462"/>
      <c r="I585" s="209"/>
      <c r="J585" s="209"/>
      <c r="K585" s="209"/>
      <c r="L585" s="209"/>
      <c r="M585" s="209"/>
      <c r="N585" s="209"/>
      <c r="O585" s="209"/>
      <c r="P585" s="462"/>
      <c r="Q585" s="209"/>
      <c r="R585" s="209"/>
      <c r="S585" s="209"/>
      <c r="T585" s="209"/>
      <c r="U585" s="209"/>
      <c r="V585" s="209"/>
      <c r="W585" s="209"/>
      <c r="X585" s="209"/>
      <c r="Y585" s="209"/>
      <c r="Z585" s="209"/>
      <c r="AA585" s="209"/>
      <c r="AB585" s="209"/>
      <c r="AC585" s="209"/>
      <c r="AD585" s="209"/>
      <c r="AE585" s="209"/>
      <c r="AF585" s="209"/>
      <c r="AG585" s="209"/>
      <c r="AH585" s="209"/>
      <c r="AI585" s="209"/>
      <c r="AJ585" s="209"/>
      <c r="AK585" s="209"/>
      <c r="AL585" s="462"/>
      <c r="AM585" s="462"/>
      <c r="AN585" s="462"/>
      <c r="AO585" s="209"/>
      <c r="AP585" s="209"/>
      <c r="AQ585" s="209"/>
      <c r="AR585" s="209"/>
      <c r="AS585" s="209"/>
      <c r="AT585" s="209"/>
      <c r="AU585" s="209"/>
      <c r="AV585" s="209"/>
      <c r="AW585" s="209"/>
      <c r="AX585" s="209"/>
      <c r="AY585" s="209"/>
      <c r="AZ585" s="209"/>
      <c r="BA585" s="209"/>
      <c r="BB585" s="209"/>
      <c r="BC585" s="209"/>
      <c r="BD585" s="209"/>
      <c r="BE585" s="209"/>
      <c r="BF585" s="209"/>
      <c r="BG585" s="209"/>
      <c r="BH585" s="209"/>
      <c r="BI585" s="209"/>
      <c r="BJ585" s="209"/>
      <c r="BK585" s="209"/>
      <c r="BL585" s="209"/>
    </row>
    <row r="586" spans="1:64" ht="13.5" customHeight="1">
      <c r="A586" s="462"/>
      <c r="B586" s="462"/>
      <c r="C586" s="462"/>
      <c r="D586" s="462"/>
      <c r="E586" s="462"/>
      <c r="F586" s="462"/>
      <c r="G586" s="209"/>
      <c r="H586" s="462"/>
      <c r="I586" s="209"/>
      <c r="J586" s="209"/>
      <c r="K586" s="209"/>
      <c r="L586" s="209"/>
      <c r="M586" s="209"/>
      <c r="N586" s="209"/>
      <c r="O586" s="209"/>
      <c r="P586" s="462"/>
      <c r="Q586" s="209"/>
      <c r="R586" s="209"/>
      <c r="S586" s="209"/>
      <c r="T586" s="209"/>
      <c r="U586" s="209"/>
      <c r="V586" s="209"/>
      <c r="W586" s="209"/>
      <c r="X586" s="209"/>
      <c r="Y586" s="209"/>
      <c r="Z586" s="209"/>
      <c r="AA586" s="209"/>
      <c r="AB586" s="209"/>
      <c r="AC586" s="209"/>
      <c r="AD586" s="209"/>
      <c r="AE586" s="209"/>
      <c r="AF586" s="209"/>
      <c r="AG586" s="209"/>
      <c r="AH586" s="209"/>
      <c r="AI586" s="209"/>
      <c r="AJ586" s="209"/>
      <c r="AK586" s="209"/>
      <c r="AL586" s="462"/>
      <c r="AM586" s="462"/>
      <c r="AN586" s="462"/>
      <c r="AO586" s="209"/>
      <c r="AP586" s="209"/>
      <c r="AQ586" s="209"/>
      <c r="AR586" s="209"/>
      <c r="AS586" s="209"/>
      <c r="AT586" s="209"/>
      <c r="AU586" s="209"/>
      <c r="AV586" s="209"/>
      <c r="AW586" s="209"/>
      <c r="AX586" s="209"/>
      <c r="AY586" s="209"/>
      <c r="AZ586" s="209"/>
      <c r="BA586" s="209"/>
      <c r="BB586" s="209"/>
      <c r="BC586" s="209"/>
      <c r="BD586" s="209"/>
      <c r="BE586" s="209"/>
      <c r="BF586" s="209"/>
      <c r="BG586" s="209"/>
      <c r="BH586" s="209"/>
      <c r="BI586" s="209"/>
      <c r="BJ586" s="209"/>
      <c r="BK586" s="209"/>
      <c r="BL586" s="209"/>
    </row>
    <row r="587" spans="1:64" ht="13.5" customHeight="1">
      <c r="A587" s="462"/>
      <c r="B587" s="462"/>
      <c r="C587" s="462"/>
      <c r="D587" s="462"/>
      <c r="E587" s="462"/>
      <c r="F587" s="462"/>
      <c r="G587" s="209"/>
      <c r="H587" s="462"/>
      <c r="I587" s="209"/>
      <c r="J587" s="209"/>
      <c r="K587" s="209"/>
      <c r="L587" s="209"/>
      <c r="M587" s="209"/>
      <c r="N587" s="209"/>
      <c r="O587" s="209"/>
      <c r="P587" s="462"/>
      <c r="Q587" s="209"/>
      <c r="R587" s="209"/>
      <c r="S587" s="209"/>
      <c r="T587" s="209"/>
      <c r="U587" s="209"/>
      <c r="V587" s="209"/>
      <c r="W587" s="209"/>
      <c r="X587" s="209"/>
      <c r="Y587" s="209"/>
      <c r="Z587" s="209"/>
      <c r="AA587" s="209"/>
      <c r="AB587" s="209"/>
      <c r="AC587" s="209"/>
      <c r="AD587" s="209"/>
      <c r="AE587" s="209"/>
      <c r="AF587" s="209"/>
      <c r="AG587" s="209"/>
      <c r="AH587" s="209"/>
      <c r="AI587" s="209"/>
      <c r="AJ587" s="209"/>
      <c r="AK587" s="209"/>
      <c r="AL587" s="462"/>
      <c r="AM587" s="462"/>
      <c r="AN587" s="462"/>
      <c r="AO587" s="209"/>
      <c r="AP587" s="209"/>
      <c r="AQ587" s="209"/>
      <c r="AR587" s="209"/>
      <c r="AS587" s="209"/>
      <c r="AT587" s="209"/>
      <c r="AU587" s="209"/>
      <c r="AV587" s="209"/>
      <c r="AW587" s="209"/>
      <c r="AX587" s="209"/>
      <c r="AY587" s="209"/>
      <c r="AZ587" s="209"/>
      <c r="BA587" s="209"/>
      <c r="BB587" s="209"/>
      <c r="BC587" s="209"/>
      <c r="BD587" s="209"/>
      <c r="BE587" s="209"/>
      <c r="BF587" s="209"/>
      <c r="BG587" s="209"/>
      <c r="BH587" s="209"/>
      <c r="BI587" s="209"/>
      <c r="BJ587" s="209"/>
      <c r="BK587" s="209"/>
      <c r="BL587" s="209"/>
    </row>
    <row r="588" spans="1:64" ht="13.5" customHeight="1">
      <c r="A588" s="462"/>
      <c r="B588" s="462"/>
      <c r="C588" s="462"/>
      <c r="D588" s="462"/>
      <c r="E588" s="462"/>
      <c r="F588" s="462"/>
      <c r="G588" s="209"/>
      <c r="H588" s="462"/>
      <c r="I588" s="209"/>
      <c r="J588" s="209"/>
      <c r="K588" s="209"/>
      <c r="L588" s="209"/>
      <c r="M588" s="209"/>
      <c r="N588" s="209"/>
      <c r="O588" s="209"/>
      <c r="P588" s="462"/>
      <c r="Q588" s="209"/>
      <c r="R588" s="209"/>
      <c r="S588" s="209"/>
      <c r="T588" s="209"/>
      <c r="U588" s="209"/>
      <c r="V588" s="209"/>
      <c r="W588" s="209"/>
      <c r="X588" s="209"/>
      <c r="Y588" s="209"/>
      <c r="Z588" s="209"/>
      <c r="AA588" s="209"/>
      <c r="AB588" s="209"/>
      <c r="AC588" s="209"/>
      <c r="AD588" s="209"/>
      <c r="AE588" s="209"/>
      <c r="AF588" s="209"/>
      <c r="AG588" s="209"/>
      <c r="AH588" s="209"/>
      <c r="AI588" s="209"/>
      <c r="AJ588" s="209"/>
      <c r="AK588" s="209"/>
      <c r="AL588" s="462"/>
      <c r="AM588" s="462"/>
      <c r="AN588" s="462"/>
      <c r="AO588" s="209"/>
      <c r="AP588" s="209"/>
      <c r="AQ588" s="209"/>
      <c r="AR588" s="209"/>
      <c r="AS588" s="209"/>
      <c r="AT588" s="209"/>
      <c r="AU588" s="209"/>
      <c r="AV588" s="209"/>
      <c r="AW588" s="209"/>
      <c r="AX588" s="209"/>
      <c r="AY588" s="209"/>
      <c r="AZ588" s="209"/>
      <c r="BA588" s="209"/>
      <c r="BB588" s="209"/>
      <c r="BC588" s="209"/>
      <c r="BD588" s="209"/>
      <c r="BE588" s="209"/>
      <c r="BF588" s="209"/>
      <c r="BG588" s="209"/>
      <c r="BH588" s="209"/>
      <c r="BI588" s="209"/>
      <c r="BJ588" s="209"/>
      <c r="BK588" s="209"/>
      <c r="BL588" s="209"/>
    </row>
    <row r="589" spans="1:64" ht="13.5" customHeight="1">
      <c r="A589" s="462"/>
      <c r="B589" s="462"/>
      <c r="C589" s="462"/>
      <c r="D589" s="462"/>
      <c r="E589" s="462"/>
      <c r="F589" s="462"/>
      <c r="G589" s="209"/>
      <c r="H589" s="462"/>
      <c r="I589" s="209"/>
      <c r="J589" s="209"/>
      <c r="K589" s="209"/>
      <c r="L589" s="209"/>
      <c r="M589" s="209"/>
      <c r="N589" s="209"/>
      <c r="O589" s="209"/>
      <c r="P589" s="462"/>
      <c r="Q589" s="209"/>
      <c r="R589" s="209"/>
      <c r="S589" s="209"/>
      <c r="T589" s="209"/>
      <c r="U589" s="209"/>
      <c r="V589" s="209"/>
      <c r="W589" s="209"/>
      <c r="X589" s="209"/>
      <c r="Y589" s="209"/>
      <c r="Z589" s="209"/>
      <c r="AA589" s="209"/>
      <c r="AB589" s="209"/>
      <c r="AC589" s="209"/>
      <c r="AD589" s="209"/>
      <c r="AE589" s="209"/>
      <c r="AF589" s="209"/>
      <c r="AG589" s="209"/>
      <c r="AH589" s="209"/>
      <c r="AI589" s="209"/>
      <c r="AJ589" s="209"/>
      <c r="AK589" s="209"/>
      <c r="AL589" s="462"/>
      <c r="AM589" s="462"/>
      <c r="AN589" s="462"/>
      <c r="AO589" s="209"/>
      <c r="AP589" s="209"/>
      <c r="AQ589" s="209"/>
      <c r="AR589" s="209"/>
      <c r="AS589" s="209"/>
      <c r="AT589" s="209"/>
      <c r="AU589" s="209"/>
      <c r="AV589" s="209"/>
      <c r="AW589" s="209"/>
      <c r="AX589" s="209"/>
      <c r="AY589" s="209"/>
      <c r="AZ589" s="209"/>
      <c r="BA589" s="209"/>
      <c r="BB589" s="209"/>
      <c r="BC589" s="209"/>
      <c r="BD589" s="209"/>
      <c r="BE589" s="209"/>
      <c r="BF589" s="209"/>
      <c r="BG589" s="209"/>
      <c r="BH589" s="209"/>
      <c r="BI589" s="209"/>
      <c r="BJ589" s="209"/>
      <c r="BK589" s="209"/>
      <c r="BL589" s="209"/>
    </row>
    <row r="590" spans="1:64" ht="13.5" customHeight="1">
      <c r="A590" s="462"/>
      <c r="B590" s="462"/>
      <c r="C590" s="462"/>
      <c r="D590" s="462"/>
      <c r="E590" s="462"/>
      <c r="F590" s="462"/>
      <c r="G590" s="209"/>
      <c r="H590" s="462"/>
      <c r="I590" s="209"/>
      <c r="J590" s="209"/>
      <c r="K590" s="209"/>
      <c r="L590" s="209"/>
      <c r="M590" s="209"/>
      <c r="N590" s="209"/>
      <c r="O590" s="209"/>
      <c r="P590" s="462"/>
      <c r="Q590" s="209"/>
      <c r="R590" s="209"/>
      <c r="S590" s="209"/>
      <c r="T590" s="209"/>
      <c r="U590" s="209"/>
      <c r="V590" s="209"/>
      <c r="W590" s="209"/>
      <c r="X590" s="209"/>
      <c r="Y590" s="209"/>
      <c r="Z590" s="209"/>
      <c r="AA590" s="209"/>
      <c r="AB590" s="209"/>
      <c r="AC590" s="209"/>
      <c r="AD590" s="209"/>
      <c r="AE590" s="209"/>
      <c r="AF590" s="209"/>
      <c r="AG590" s="209"/>
      <c r="AH590" s="209"/>
      <c r="AI590" s="209"/>
      <c r="AJ590" s="209"/>
      <c r="AK590" s="209"/>
      <c r="AL590" s="462"/>
      <c r="AM590" s="462"/>
      <c r="AN590" s="462"/>
      <c r="AO590" s="209"/>
      <c r="AP590" s="209"/>
      <c r="AQ590" s="209"/>
      <c r="AR590" s="209"/>
      <c r="AS590" s="209"/>
      <c r="AT590" s="209"/>
      <c r="AU590" s="209"/>
      <c r="AV590" s="209"/>
      <c r="AW590" s="209"/>
      <c r="AX590" s="209"/>
      <c r="AY590" s="209"/>
      <c r="AZ590" s="209"/>
      <c r="BA590" s="209"/>
      <c r="BB590" s="209"/>
      <c r="BC590" s="209"/>
      <c r="BD590" s="209"/>
      <c r="BE590" s="209"/>
      <c r="BF590" s="209"/>
      <c r="BG590" s="209"/>
      <c r="BH590" s="209"/>
      <c r="BI590" s="209"/>
      <c r="BJ590" s="209"/>
      <c r="BK590" s="209"/>
      <c r="BL590" s="209"/>
    </row>
    <row r="591" spans="1:64" ht="13.5" customHeight="1">
      <c r="A591" s="462"/>
      <c r="B591" s="462"/>
      <c r="C591" s="462"/>
      <c r="D591" s="462"/>
      <c r="E591" s="462"/>
      <c r="F591" s="462"/>
      <c r="G591" s="209"/>
      <c r="H591" s="462"/>
      <c r="I591" s="209"/>
      <c r="J591" s="209"/>
      <c r="K591" s="209"/>
      <c r="L591" s="209"/>
      <c r="M591" s="209"/>
      <c r="N591" s="209"/>
      <c r="O591" s="209"/>
      <c r="P591" s="462"/>
      <c r="Q591" s="209"/>
      <c r="R591" s="209"/>
      <c r="S591" s="209"/>
      <c r="T591" s="209"/>
      <c r="U591" s="209"/>
      <c r="V591" s="209"/>
      <c r="W591" s="209"/>
      <c r="X591" s="209"/>
      <c r="Y591" s="209"/>
      <c r="Z591" s="209"/>
      <c r="AA591" s="209"/>
      <c r="AB591" s="209"/>
      <c r="AC591" s="209"/>
      <c r="AD591" s="209"/>
      <c r="AE591" s="209"/>
      <c r="AF591" s="209"/>
      <c r="AG591" s="209"/>
      <c r="AH591" s="209"/>
      <c r="AI591" s="209"/>
      <c r="AJ591" s="209"/>
      <c r="AK591" s="209"/>
      <c r="AL591" s="462"/>
      <c r="AM591" s="462"/>
      <c r="AN591" s="462"/>
      <c r="AO591" s="209"/>
      <c r="AP591" s="209"/>
      <c r="AQ591" s="209"/>
      <c r="AR591" s="209"/>
      <c r="AS591" s="209"/>
      <c r="AT591" s="209"/>
      <c r="AU591" s="209"/>
      <c r="AV591" s="209"/>
      <c r="AW591" s="209"/>
      <c r="AX591" s="209"/>
      <c r="AY591" s="209"/>
      <c r="AZ591" s="209"/>
      <c r="BA591" s="209"/>
      <c r="BB591" s="209"/>
      <c r="BC591" s="209"/>
      <c r="BD591" s="209"/>
      <c r="BE591" s="209"/>
      <c r="BF591" s="209"/>
      <c r="BG591" s="209"/>
      <c r="BH591" s="209"/>
      <c r="BI591" s="209"/>
      <c r="BJ591" s="209"/>
      <c r="BK591" s="209"/>
      <c r="BL591" s="209"/>
    </row>
    <row r="592" spans="1:64" ht="13.5" customHeight="1">
      <c r="A592" s="462"/>
      <c r="B592" s="462"/>
      <c r="C592" s="462"/>
      <c r="D592" s="462"/>
      <c r="E592" s="462"/>
      <c r="F592" s="462"/>
      <c r="G592" s="209"/>
      <c r="H592" s="462"/>
      <c r="I592" s="209"/>
      <c r="J592" s="209"/>
      <c r="K592" s="209"/>
      <c r="L592" s="209"/>
      <c r="M592" s="209"/>
      <c r="N592" s="209"/>
      <c r="O592" s="209"/>
      <c r="P592" s="462"/>
      <c r="Q592" s="209"/>
      <c r="R592" s="209"/>
      <c r="S592" s="209"/>
      <c r="T592" s="209"/>
      <c r="U592" s="209"/>
      <c r="V592" s="209"/>
      <c r="W592" s="209"/>
      <c r="X592" s="209"/>
      <c r="Y592" s="209"/>
      <c r="Z592" s="209"/>
      <c r="AA592" s="209"/>
      <c r="AB592" s="209"/>
      <c r="AC592" s="209"/>
      <c r="AD592" s="209"/>
      <c r="AE592" s="209"/>
      <c r="AF592" s="209"/>
      <c r="AG592" s="209"/>
      <c r="AH592" s="209"/>
      <c r="AI592" s="209"/>
      <c r="AJ592" s="209"/>
      <c r="AK592" s="209"/>
      <c r="AL592" s="462"/>
      <c r="AM592" s="462"/>
      <c r="AN592" s="462"/>
      <c r="AO592" s="209"/>
      <c r="AP592" s="209"/>
      <c r="AQ592" s="209"/>
      <c r="AR592" s="209"/>
      <c r="AS592" s="209"/>
      <c r="AT592" s="209"/>
      <c r="AU592" s="209"/>
      <c r="AV592" s="209"/>
      <c r="AW592" s="209"/>
      <c r="AX592" s="209"/>
      <c r="AY592" s="209"/>
      <c r="AZ592" s="209"/>
      <c r="BA592" s="209"/>
      <c r="BB592" s="209"/>
      <c r="BC592" s="209"/>
      <c r="BD592" s="209"/>
      <c r="BE592" s="209"/>
      <c r="BF592" s="209"/>
      <c r="BG592" s="209"/>
      <c r="BH592" s="209"/>
      <c r="BI592" s="209"/>
      <c r="BJ592" s="209"/>
      <c r="BK592" s="209"/>
      <c r="BL592" s="209"/>
    </row>
    <row r="593" spans="1:64" ht="13.5" customHeight="1">
      <c r="A593" s="462"/>
      <c r="B593" s="462"/>
      <c r="C593" s="462"/>
      <c r="D593" s="462"/>
      <c r="E593" s="462"/>
      <c r="F593" s="462"/>
      <c r="G593" s="209"/>
      <c r="H593" s="462"/>
      <c r="I593" s="209"/>
      <c r="J593" s="209"/>
      <c r="K593" s="209"/>
      <c r="L593" s="209"/>
      <c r="M593" s="209"/>
      <c r="N593" s="209"/>
      <c r="O593" s="209"/>
      <c r="P593" s="462"/>
      <c r="Q593" s="209"/>
      <c r="R593" s="209"/>
      <c r="S593" s="209"/>
      <c r="T593" s="209"/>
      <c r="U593" s="209"/>
      <c r="V593" s="209"/>
      <c r="W593" s="209"/>
      <c r="X593" s="209"/>
      <c r="Y593" s="209"/>
      <c r="Z593" s="209"/>
      <c r="AA593" s="209"/>
      <c r="AB593" s="209"/>
      <c r="AC593" s="209"/>
      <c r="AD593" s="209"/>
      <c r="AE593" s="209"/>
      <c r="AF593" s="209"/>
      <c r="AG593" s="209"/>
      <c r="AH593" s="209"/>
      <c r="AI593" s="209"/>
      <c r="AJ593" s="209"/>
      <c r="AK593" s="209"/>
      <c r="AL593" s="462"/>
      <c r="AM593" s="462"/>
      <c r="AN593" s="462"/>
      <c r="AO593" s="209"/>
      <c r="AP593" s="209"/>
      <c r="AQ593" s="209"/>
      <c r="AR593" s="209"/>
      <c r="AS593" s="209"/>
      <c r="AT593" s="209"/>
      <c r="AU593" s="209"/>
      <c r="AV593" s="209"/>
      <c r="AW593" s="209"/>
      <c r="AX593" s="209"/>
      <c r="AY593" s="209"/>
      <c r="AZ593" s="209"/>
      <c r="BA593" s="209"/>
      <c r="BB593" s="209"/>
      <c r="BC593" s="209"/>
      <c r="BD593" s="209"/>
      <c r="BE593" s="209"/>
      <c r="BF593" s="209"/>
      <c r="BG593" s="209"/>
      <c r="BH593" s="209"/>
      <c r="BI593" s="209"/>
      <c r="BJ593" s="209"/>
      <c r="BK593" s="209"/>
      <c r="BL593" s="209"/>
    </row>
    <row r="594" spans="1:64" ht="13.5" customHeight="1">
      <c r="A594" s="462"/>
      <c r="B594" s="462"/>
      <c r="C594" s="462"/>
      <c r="D594" s="462"/>
      <c r="E594" s="462"/>
      <c r="F594" s="462"/>
      <c r="G594" s="209"/>
      <c r="H594" s="462"/>
      <c r="I594" s="209"/>
      <c r="J594" s="209"/>
      <c r="K594" s="209"/>
      <c r="L594" s="209"/>
      <c r="M594" s="209"/>
      <c r="N594" s="209"/>
      <c r="O594" s="209"/>
      <c r="P594" s="462"/>
      <c r="Q594" s="209"/>
      <c r="R594" s="209"/>
      <c r="S594" s="209"/>
      <c r="T594" s="209"/>
      <c r="U594" s="209"/>
      <c r="V594" s="209"/>
      <c r="W594" s="209"/>
      <c r="X594" s="209"/>
      <c r="Y594" s="209"/>
      <c r="Z594" s="209"/>
      <c r="AA594" s="209"/>
      <c r="AB594" s="209"/>
      <c r="AC594" s="209"/>
      <c r="AD594" s="209"/>
      <c r="AE594" s="209"/>
      <c r="AF594" s="209"/>
      <c r="AG594" s="209"/>
      <c r="AH594" s="209"/>
      <c r="AI594" s="209"/>
      <c r="AJ594" s="209"/>
      <c r="AK594" s="209"/>
      <c r="AL594" s="462"/>
      <c r="AM594" s="462"/>
      <c r="AN594" s="462"/>
      <c r="AO594" s="209"/>
      <c r="AP594" s="209"/>
      <c r="AQ594" s="209"/>
      <c r="AR594" s="209"/>
      <c r="AS594" s="209"/>
      <c r="AT594" s="209"/>
      <c r="AU594" s="209"/>
      <c r="AV594" s="209"/>
      <c r="AW594" s="209"/>
      <c r="AX594" s="209"/>
      <c r="AY594" s="209"/>
      <c r="AZ594" s="209"/>
      <c r="BA594" s="209"/>
      <c r="BB594" s="209"/>
      <c r="BC594" s="209"/>
      <c r="BD594" s="209"/>
      <c r="BE594" s="209"/>
      <c r="BF594" s="209"/>
      <c r="BG594" s="209"/>
      <c r="BH594" s="209"/>
      <c r="BI594" s="209"/>
      <c r="BJ594" s="209"/>
      <c r="BK594" s="209"/>
      <c r="BL594" s="209"/>
    </row>
    <row r="595" spans="1:64" ht="13.5" customHeight="1">
      <c r="A595" s="462"/>
      <c r="B595" s="462"/>
      <c r="C595" s="462"/>
      <c r="D595" s="462"/>
      <c r="E595" s="462"/>
      <c r="F595" s="462"/>
      <c r="G595" s="209"/>
      <c r="H595" s="462"/>
      <c r="I595" s="209"/>
      <c r="J595" s="209"/>
      <c r="K595" s="209"/>
      <c r="L595" s="209"/>
      <c r="M595" s="209"/>
      <c r="N595" s="209"/>
      <c r="O595" s="209"/>
      <c r="P595" s="462"/>
      <c r="Q595" s="209"/>
      <c r="R595" s="209"/>
      <c r="S595" s="209"/>
      <c r="T595" s="209"/>
      <c r="U595" s="209"/>
      <c r="V595" s="209"/>
      <c r="W595" s="209"/>
      <c r="X595" s="209"/>
      <c r="Y595" s="209"/>
      <c r="Z595" s="209"/>
      <c r="AA595" s="209"/>
      <c r="AB595" s="209"/>
      <c r="AC595" s="209"/>
      <c r="AD595" s="209"/>
      <c r="AE595" s="209"/>
      <c r="AF595" s="209"/>
      <c r="AG595" s="209"/>
      <c r="AH595" s="209"/>
      <c r="AI595" s="209"/>
      <c r="AJ595" s="209"/>
      <c r="AK595" s="209"/>
      <c r="AL595" s="462"/>
      <c r="AM595" s="462"/>
      <c r="AN595" s="462"/>
      <c r="AO595" s="209"/>
      <c r="AP595" s="209"/>
      <c r="AQ595" s="209"/>
      <c r="AR595" s="209"/>
      <c r="AS595" s="209"/>
      <c r="AT595" s="209"/>
      <c r="AU595" s="209"/>
      <c r="AV595" s="209"/>
      <c r="AW595" s="209"/>
      <c r="AX595" s="209"/>
      <c r="AY595" s="209"/>
      <c r="AZ595" s="209"/>
      <c r="BA595" s="209"/>
      <c r="BB595" s="209"/>
      <c r="BC595" s="209"/>
      <c r="BD595" s="209"/>
      <c r="BE595" s="209"/>
      <c r="BF595" s="209"/>
      <c r="BG595" s="209"/>
      <c r="BH595" s="209"/>
      <c r="BI595" s="209"/>
      <c r="BJ595" s="209"/>
      <c r="BK595" s="209"/>
      <c r="BL595" s="209"/>
    </row>
    <row r="596" spans="1:64" ht="13.5" customHeight="1">
      <c r="A596" s="462"/>
      <c r="B596" s="462"/>
      <c r="C596" s="462"/>
      <c r="D596" s="462"/>
      <c r="E596" s="462"/>
      <c r="F596" s="462"/>
      <c r="G596" s="209"/>
      <c r="H596" s="462"/>
      <c r="I596" s="209"/>
      <c r="J596" s="209"/>
      <c r="K596" s="209"/>
      <c r="L596" s="209"/>
      <c r="M596" s="209"/>
      <c r="N596" s="209"/>
      <c r="O596" s="209"/>
      <c r="P596" s="462"/>
      <c r="Q596" s="209"/>
      <c r="R596" s="209"/>
      <c r="S596" s="209"/>
      <c r="T596" s="209"/>
      <c r="U596" s="209"/>
      <c r="V596" s="209"/>
      <c r="W596" s="209"/>
      <c r="X596" s="209"/>
      <c r="Y596" s="209"/>
      <c r="Z596" s="209"/>
      <c r="AA596" s="209"/>
      <c r="AB596" s="209"/>
      <c r="AC596" s="209"/>
      <c r="AD596" s="209"/>
      <c r="AE596" s="209"/>
      <c r="AF596" s="209"/>
      <c r="AG596" s="209"/>
      <c r="AH596" s="209"/>
      <c r="AI596" s="209"/>
      <c r="AJ596" s="209"/>
      <c r="AK596" s="209"/>
      <c r="AL596" s="462"/>
      <c r="AM596" s="462"/>
      <c r="AN596" s="462"/>
      <c r="AO596" s="209"/>
      <c r="AP596" s="209"/>
      <c r="AQ596" s="209"/>
      <c r="AR596" s="209"/>
      <c r="AS596" s="209"/>
      <c r="AT596" s="209"/>
      <c r="AU596" s="209"/>
      <c r="AV596" s="209"/>
      <c r="AW596" s="209"/>
      <c r="AX596" s="209"/>
      <c r="AY596" s="209"/>
      <c r="AZ596" s="209"/>
      <c r="BA596" s="209"/>
      <c r="BB596" s="209"/>
      <c r="BC596" s="209"/>
      <c r="BD596" s="209"/>
      <c r="BE596" s="209"/>
      <c r="BF596" s="209"/>
      <c r="BG596" s="209"/>
      <c r="BH596" s="209"/>
      <c r="BI596" s="209"/>
      <c r="BJ596" s="209"/>
      <c r="BK596" s="209"/>
      <c r="BL596" s="209"/>
    </row>
    <row r="597" spans="1:64" ht="13.5" customHeight="1">
      <c r="A597" s="462"/>
      <c r="B597" s="462"/>
      <c r="C597" s="462"/>
      <c r="D597" s="462"/>
      <c r="E597" s="462"/>
      <c r="F597" s="462"/>
      <c r="G597" s="209"/>
      <c r="H597" s="462"/>
      <c r="I597" s="209"/>
      <c r="J597" s="209"/>
      <c r="K597" s="209"/>
      <c r="L597" s="209"/>
      <c r="M597" s="209"/>
      <c r="N597" s="209"/>
      <c r="O597" s="209"/>
      <c r="P597" s="462"/>
      <c r="Q597" s="209"/>
      <c r="R597" s="209"/>
      <c r="S597" s="209"/>
      <c r="T597" s="209"/>
      <c r="U597" s="209"/>
      <c r="V597" s="209"/>
      <c r="W597" s="209"/>
      <c r="X597" s="209"/>
      <c r="Y597" s="209"/>
      <c r="Z597" s="209"/>
      <c r="AA597" s="209"/>
      <c r="AB597" s="209"/>
      <c r="AC597" s="209"/>
      <c r="AD597" s="209"/>
      <c r="AE597" s="209"/>
      <c r="AF597" s="209"/>
      <c r="AG597" s="209"/>
      <c r="AH597" s="209"/>
      <c r="AI597" s="209"/>
      <c r="AJ597" s="209"/>
      <c r="AK597" s="209"/>
      <c r="AL597" s="462"/>
      <c r="AM597" s="462"/>
      <c r="AN597" s="462"/>
      <c r="AO597" s="209"/>
      <c r="AP597" s="209"/>
      <c r="AQ597" s="209"/>
      <c r="AR597" s="209"/>
      <c r="AS597" s="209"/>
      <c r="AT597" s="209"/>
      <c r="AU597" s="209"/>
      <c r="AV597" s="209"/>
      <c r="AW597" s="209"/>
      <c r="AX597" s="209"/>
      <c r="AY597" s="209"/>
      <c r="AZ597" s="209"/>
      <c r="BA597" s="209"/>
      <c r="BB597" s="209"/>
      <c r="BC597" s="209"/>
      <c r="BD597" s="209"/>
      <c r="BE597" s="209"/>
      <c r="BF597" s="209"/>
      <c r="BG597" s="209"/>
      <c r="BH597" s="209"/>
      <c r="BI597" s="209"/>
      <c r="BJ597" s="209"/>
      <c r="BK597" s="209"/>
      <c r="BL597" s="209"/>
    </row>
    <row r="598" spans="1:64" ht="13.5" customHeight="1">
      <c r="A598" s="462"/>
      <c r="B598" s="462"/>
      <c r="C598" s="462"/>
      <c r="D598" s="462"/>
      <c r="E598" s="462"/>
      <c r="F598" s="462"/>
      <c r="G598" s="209"/>
      <c r="H598" s="462"/>
      <c r="I598" s="209"/>
      <c r="J598" s="209"/>
      <c r="K598" s="209"/>
      <c r="L598" s="209"/>
      <c r="M598" s="209"/>
      <c r="N598" s="209"/>
      <c r="O598" s="209"/>
      <c r="P598" s="462"/>
      <c r="Q598" s="209"/>
      <c r="R598" s="209"/>
      <c r="S598" s="209"/>
      <c r="T598" s="209"/>
      <c r="U598" s="209"/>
      <c r="V598" s="209"/>
      <c r="W598" s="209"/>
      <c r="X598" s="209"/>
      <c r="Y598" s="209"/>
      <c r="Z598" s="209"/>
      <c r="AA598" s="209"/>
      <c r="AB598" s="209"/>
      <c r="AC598" s="209"/>
      <c r="AD598" s="209"/>
      <c r="AE598" s="209"/>
      <c r="AF598" s="209"/>
      <c r="AG598" s="209"/>
      <c r="AH598" s="209"/>
      <c r="AI598" s="209"/>
      <c r="AJ598" s="209"/>
      <c r="AK598" s="209"/>
      <c r="AL598" s="462"/>
      <c r="AM598" s="462"/>
      <c r="AN598" s="462"/>
      <c r="AO598" s="209"/>
      <c r="AP598" s="209"/>
      <c r="AQ598" s="209"/>
      <c r="AR598" s="209"/>
      <c r="AS598" s="209"/>
      <c r="AT598" s="209"/>
      <c r="AU598" s="209"/>
      <c r="AV598" s="209"/>
      <c r="AW598" s="209"/>
      <c r="AX598" s="209"/>
      <c r="AY598" s="209"/>
      <c r="AZ598" s="209"/>
      <c r="BA598" s="209"/>
      <c r="BB598" s="209"/>
      <c r="BC598" s="209"/>
      <c r="BD598" s="209"/>
      <c r="BE598" s="209"/>
      <c r="BF598" s="209"/>
      <c r="BG598" s="209"/>
      <c r="BH598" s="209"/>
      <c r="BI598" s="209"/>
      <c r="BJ598" s="209"/>
      <c r="BK598" s="209"/>
      <c r="BL598" s="209"/>
    </row>
    <row r="599" spans="1:64" ht="13.5" customHeight="1">
      <c r="A599" s="462"/>
      <c r="B599" s="462"/>
      <c r="C599" s="462"/>
      <c r="D599" s="462"/>
      <c r="E599" s="462"/>
      <c r="F599" s="462"/>
      <c r="G599" s="209"/>
      <c r="H599" s="462"/>
      <c r="I599" s="209"/>
      <c r="J599" s="209"/>
      <c r="K599" s="209"/>
      <c r="L599" s="209"/>
      <c r="M599" s="209"/>
      <c r="N599" s="209"/>
      <c r="O599" s="209"/>
      <c r="P599" s="462"/>
      <c r="Q599" s="209"/>
      <c r="R599" s="209"/>
      <c r="S599" s="209"/>
      <c r="T599" s="209"/>
      <c r="U599" s="209"/>
      <c r="V599" s="209"/>
      <c r="W599" s="209"/>
      <c r="X599" s="209"/>
      <c r="Y599" s="209"/>
      <c r="Z599" s="209"/>
      <c r="AA599" s="209"/>
      <c r="AB599" s="209"/>
      <c r="AC599" s="209"/>
      <c r="AD599" s="209"/>
      <c r="AE599" s="209"/>
      <c r="AF599" s="209"/>
      <c r="AG599" s="209"/>
      <c r="AH599" s="209"/>
      <c r="AI599" s="209"/>
      <c r="AJ599" s="209"/>
      <c r="AK599" s="209"/>
      <c r="AL599" s="462"/>
      <c r="AM599" s="462"/>
      <c r="AN599" s="462"/>
      <c r="AO599" s="209"/>
      <c r="AP599" s="209"/>
      <c r="AQ599" s="209"/>
      <c r="AR599" s="209"/>
      <c r="AS599" s="209"/>
      <c r="AT599" s="209"/>
      <c r="AU599" s="209"/>
      <c r="AV599" s="209"/>
      <c r="AW599" s="209"/>
      <c r="AX599" s="209"/>
      <c r="AY599" s="209"/>
      <c r="AZ599" s="209"/>
      <c r="BA599" s="209"/>
      <c r="BB599" s="209"/>
      <c r="BC599" s="209"/>
      <c r="BD599" s="209"/>
      <c r="BE599" s="209"/>
      <c r="BF599" s="209"/>
      <c r="BG599" s="209"/>
      <c r="BH599" s="209"/>
      <c r="BI599" s="209"/>
      <c r="BJ599" s="209"/>
      <c r="BK599" s="209"/>
      <c r="BL599" s="209"/>
    </row>
    <row r="600" spans="1:64" ht="13.5" customHeight="1">
      <c r="A600" s="462"/>
      <c r="B600" s="462"/>
      <c r="C600" s="462"/>
      <c r="D600" s="462"/>
      <c r="E600" s="462"/>
      <c r="F600" s="462"/>
      <c r="G600" s="209"/>
      <c r="H600" s="462"/>
      <c r="I600" s="209"/>
      <c r="J600" s="209"/>
      <c r="K600" s="209"/>
      <c r="L600" s="209"/>
      <c r="M600" s="209"/>
      <c r="N600" s="209"/>
      <c r="O600" s="209"/>
      <c r="P600" s="462"/>
      <c r="Q600" s="209"/>
      <c r="R600" s="209"/>
      <c r="S600" s="209"/>
      <c r="T600" s="209"/>
      <c r="U600" s="209"/>
      <c r="V600" s="209"/>
      <c r="W600" s="209"/>
      <c r="X600" s="209"/>
      <c r="Y600" s="209"/>
      <c r="Z600" s="209"/>
      <c r="AA600" s="209"/>
      <c r="AB600" s="209"/>
      <c r="AC600" s="209"/>
      <c r="AD600" s="209"/>
      <c r="AE600" s="209"/>
      <c r="AF600" s="209"/>
      <c r="AG600" s="209"/>
      <c r="AH600" s="209"/>
      <c r="AI600" s="209"/>
      <c r="AJ600" s="209"/>
      <c r="AK600" s="209"/>
      <c r="AL600" s="462"/>
      <c r="AM600" s="462"/>
      <c r="AN600" s="462"/>
      <c r="AO600" s="209"/>
      <c r="AP600" s="209"/>
      <c r="AQ600" s="209"/>
      <c r="AR600" s="209"/>
      <c r="AS600" s="209"/>
      <c r="AT600" s="209"/>
      <c r="AU600" s="209"/>
      <c r="AV600" s="209"/>
      <c r="AW600" s="209"/>
      <c r="AX600" s="209"/>
      <c r="AY600" s="209"/>
      <c r="AZ600" s="209"/>
      <c r="BA600" s="209"/>
      <c r="BB600" s="209"/>
      <c r="BC600" s="209"/>
      <c r="BD600" s="209"/>
      <c r="BE600" s="209"/>
      <c r="BF600" s="209"/>
      <c r="BG600" s="209"/>
      <c r="BH600" s="209"/>
      <c r="BI600" s="209"/>
      <c r="BJ600" s="209"/>
      <c r="BK600" s="209"/>
      <c r="BL600" s="209"/>
    </row>
    <row r="601" spans="1:64" ht="13.5" customHeight="1">
      <c r="A601" s="462"/>
      <c r="B601" s="462"/>
      <c r="C601" s="462"/>
      <c r="D601" s="462"/>
      <c r="E601" s="462"/>
      <c r="F601" s="462"/>
      <c r="G601" s="209"/>
      <c r="H601" s="462"/>
      <c r="I601" s="209"/>
      <c r="J601" s="209"/>
      <c r="K601" s="209"/>
      <c r="L601" s="209"/>
      <c r="M601" s="209"/>
      <c r="N601" s="209"/>
      <c r="O601" s="209"/>
      <c r="P601" s="462"/>
      <c r="Q601" s="209"/>
      <c r="R601" s="209"/>
      <c r="S601" s="209"/>
      <c r="T601" s="209"/>
      <c r="U601" s="209"/>
      <c r="V601" s="209"/>
      <c r="W601" s="209"/>
      <c r="X601" s="209"/>
      <c r="Y601" s="209"/>
      <c r="Z601" s="209"/>
      <c r="AA601" s="209"/>
      <c r="AB601" s="209"/>
      <c r="AC601" s="209"/>
      <c r="AD601" s="209"/>
      <c r="AE601" s="209"/>
      <c r="AF601" s="209"/>
      <c r="AG601" s="209"/>
      <c r="AH601" s="209"/>
      <c r="AI601" s="209"/>
      <c r="AJ601" s="209"/>
      <c r="AK601" s="209"/>
      <c r="AL601" s="462"/>
      <c r="AM601" s="462"/>
      <c r="AN601" s="462"/>
      <c r="AO601" s="209"/>
      <c r="AP601" s="209"/>
      <c r="AQ601" s="209"/>
      <c r="AR601" s="209"/>
      <c r="AS601" s="209"/>
      <c r="AT601" s="209"/>
      <c r="AU601" s="209"/>
      <c r="AV601" s="209"/>
      <c r="AW601" s="209"/>
      <c r="AX601" s="209"/>
      <c r="AY601" s="209"/>
      <c r="AZ601" s="209"/>
      <c r="BA601" s="209"/>
      <c r="BB601" s="209"/>
      <c r="BC601" s="209"/>
      <c r="BD601" s="209"/>
      <c r="BE601" s="209"/>
      <c r="BF601" s="209"/>
      <c r="BG601" s="209"/>
      <c r="BH601" s="209"/>
      <c r="BI601" s="209"/>
      <c r="BJ601" s="209"/>
      <c r="BK601" s="209"/>
      <c r="BL601" s="209"/>
    </row>
    <row r="602" spans="1:64" ht="13.5" customHeight="1">
      <c r="A602" s="462"/>
      <c r="B602" s="462"/>
      <c r="C602" s="462"/>
      <c r="D602" s="462"/>
      <c r="E602" s="462"/>
      <c r="F602" s="462"/>
      <c r="G602" s="209"/>
      <c r="H602" s="462"/>
      <c r="I602" s="209"/>
      <c r="J602" s="209"/>
      <c r="K602" s="209"/>
      <c r="L602" s="209"/>
      <c r="M602" s="209"/>
      <c r="N602" s="209"/>
      <c r="O602" s="209"/>
      <c r="P602" s="462"/>
      <c r="Q602" s="209"/>
      <c r="R602" s="209"/>
      <c r="S602" s="209"/>
      <c r="T602" s="209"/>
      <c r="U602" s="209"/>
      <c r="V602" s="209"/>
      <c r="W602" s="209"/>
      <c r="X602" s="209"/>
      <c r="Y602" s="209"/>
      <c r="Z602" s="209"/>
      <c r="AA602" s="209"/>
      <c r="AB602" s="209"/>
      <c r="AC602" s="209"/>
      <c r="AD602" s="209"/>
      <c r="AE602" s="209"/>
      <c r="AF602" s="209"/>
      <c r="AG602" s="209"/>
      <c r="AH602" s="209"/>
      <c r="AI602" s="209"/>
      <c r="AJ602" s="209"/>
      <c r="AK602" s="209"/>
      <c r="AL602" s="462"/>
      <c r="AM602" s="462"/>
      <c r="AN602" s="462"/>
      <c r="AO602" s="209"/>
      <c r="AP602" s="209"/>
      <c r="AQ602" s="209"/>
      <c r="AR602" s="209"/>
      <c r="AS602" s="209"/>
      <c r="AT602" s="209"/>
      <c r="AU602" s="209"/>
      <c r="AV602" s="209"/>
      <c r="AW602" s="209"/>
      <c r="AX602" s="209"/>
      <c r="AY602" s="209"/>
      <c r="AZ602" s="209"/>
      <c r="BA602" s="209"/>
      <c r="BB602" s="209"/>
      <c r="BC602" s="209"/>
      <c r="BD602" s="209"/>
      <c r="BE602" s="209"/>
      <c r="BF602" s="209"/>
      <c r="BG602" s="209"/>
      <c r="BH602" s="209"/>
      <c r="BI602" s="209"/>
      <c r="BJ602" s="209"/>
      <c r="BK602" s="209"/>
      <c r="BL602" s="209"/>
    </row>
    <row r="603" spans="1:64" ht="13.5" customHeight="1">
      <c r="A603" s="462"/>
      <c r="B603" s="462"/>
      <c r="C603" s="462"/>
      <c r="D603" s="462"/>
      <c r="E603" s="462"/>
      <c r="F603" s="462"/>
      <c r="G603" s="209"/>
      <c r="H603" s="462"/>
      <c r="I603" s="209"/>
      <c r="J603" s="209"/>
      <c r="K603" s="209"/>
      <c r="L603" s="209"/>
      <c r="M603" s="209"/>
      <c r="N603" s="209"/>
      <c r="O603" s="209"/>
      <c r="P603" s="462"/>
      <c r="Q603" s="209"/>
      <c r="R603" s="209"/>
      <c r="S603" s="209"/>
      <c r="T603" s="209"/>
      <c r="U603" s="209"/>
      <c r="V603" s="209"/>
      <c r="W603" s="209"/>
      <c r="X603" s="209"/>
      <c r="Y603" s="209"/>
      <c r="Z603" s="209"/>
      <c r="AA603" s="209"/>
      <c r="AB603" s="209"/>
      <c r="AC603" s="209"/>
      <c r="AD603" s="209"/>
      <c r="AE603" s="209"/>
      <c r="AF603" s="209"/>
      <c r="AG603" s="209"/>
      <c r="AH603" s="209"/>
      <c r="AI603" s="209"/>
      <c r="AJ603" s="209"/>
      <c r="AK603" s="209"/>
      <c r="AL603" s="462"/>
      <c r="AM603" s="462"/>
      <c r="AN603" s="462"/>
      <c r="AO603" s="209"/>
      <c r="AP603" s="209"/>
      <c r="AQ603" s="209"/>
      <c r="AR603" s="209"/>
      <c r="AS603" s="209"/>
      <c r="AT603" s="209"/>
      <c r="AU603" s="209"/>
      <c r="AV603" s="209"/>
      <c r="AW603" s="209"/>
      <c r="AX603" s="209"/>
      <c r="AY603" s="209"/>
      <c r="AZ603" s="209"/>
      <c r="BA603" s="209"/>
      <c r="BB603" s="209"/>
      <c r="BC603" s="209"/>
      <c r="BD603" s="209"/>
      <c r="BE603" s="209"/>
      <c r="BF603" s="209"/>
      <c r="BG603" s="209"/>
      <c r="BH603" s="209"/>
      <c r="BI603" s="209"/>
      <c r="BJ603" s="209"/>
      <c r="BK603" s="209"/>
      <c r="BL603" s="209"/>
    </row>
    <row r="604" spans="1:64" ht="13.5" customHeight="1">
      <c r="A604" s="462"/>
      <c r="B604" s="462"/>
      <c r="C604" s="462"/>
      <c r="D604" s="462"/>
      <c r="E604" s="462"/>
      <c r="F604" s="462"/>
      <c r="G604" s="209"/>
      <c r="H604" s="462"/>
      <c r="I604" s="209"/>
      <c r="J604" s="209"/>
      <c r="K604" s="209"/>
      <c r="L604" s="209"/>
      <c r="M604" s="209"/>
      <c r="N604" s="209"/>
      <c r="O604" s="209"/>
      <c r="P604" s="462"/>
      <c r="Q604" s="209"/>
      <c r="R604" s="209"/>
      <c r="S604" s="209"/>
      <c r="T604" s="209"/>
      <c r="U604" s="209"/>
      <c r="V604" s="209"/>
      <c r="W604" s="209"/>
      <c r="X604" s="209"/>
      <c r="Y604" s="209"/>
      <c r="Z604" s="209"/>
      <c r="AA604" s="209"/>
      <c r="AB604" s="209"/>
      <c r="AC604" s="209"/>
      <c r="AD604" s="209"/>
      <c r="AE604" s="209"/>
      <c r="AF604" s="209"/>
      <c r="AG604" s="209"/>
      <c r="AH604" s="209"/>
      <c r="AI604" s="209"/>
      <c r="AJ604" s="209"/>
      <c r="AK604" s="209"/>
      <c r="AL604" s="462"/>
      <c r="AM604" s="462"/>
      <c r="AN604" s="462"/>
      <c r="AO604" s="209"/>
      <c r="AP604" s="209"/>
      <c r="AQ604" s="209"/>
      <c r="AR604" s="209"/>
      <c r="AS604" s="209"/>
      <c r="AT604" s="209"/>
      <c r="AU604" s="209"/>
      <c r="AV604" s="209"/>
      <c r="AW604" s="209"/>
      <c r="AX604" s="209"/>
      <c r="AY604" s="209"/>
      <c r="AZ604" s="209"/>
      <c r="BA604" s="209"/>
      <c r="BB604" s="209"/>
      <c r="BC604" s="209"/>
      <c r="BD604" s="209"/>
      <c r="BE604" s="209"/>
      <c r="BF604" s="209"/>
      <c r="BG604" s="209"/>
      <c r="BH604" s="209"/>
      <c r="BI604" s="209"/>
      <c r="BJ604" s="209"/>
      <c r="BK604" s="209"/>
      <c r="BL604" s="209"/>
    </row>
    <row r="605" spans="1:64" ht="13.5" customHeight="1">
      <c r="A605" s="462"/>
      <c r="B605" s="462"/>
      <c r="C605" s="462"/>
      <c r="D605" s="462"/>
      <c r="E605" s="462"/>
      <c r="F605" s="462"/>
      <c r="G605" s="209"/>
      <c r="H605" s="462"/>
      <c r="I605" s="209"/>
      <c r="J605" s="209"/>
      <c r="K605" s="209"/>
      <c r="L605" s="209"/>
      <c r="M605" s="209"/>
      <c r="N605" s="209"/>
      <c r="O605" s="209"/>
      <c r="P605" s="462"/>
      <c r="Q605" s="209"/>
      <c r="R605" s="209"/>
      <c r="S605" s="209"/>
      <c r="T605" s="209"/>
      <c r="U605" s="209"/>
      <c r="V605" s="209"/>
      <c r="W605" s="209"/>
      <c r="X605" s="209"/>
      <c r="Y605" s="209"/>
      <c r="Z605" s="209"/>
      <c r="AA605" s="209"/>
      <c r="AB605" s="209"/>
      <c r="AC605" s="209"/>
      <c r="AD605" s="209"/>
      <c r="AE605" s="209"/>
      <c r="AF605" s="209"/>
      <c r="AG605" s="209"/>
      <c r="AH605" s="209"/>
      <c r="AI605" s="209"/>
      <c r="AJ605" s="209"/>
      <c r="AK605" s="209"/>
      <c r="AL605" s="462"/>
      <c r="AM605" s="462"/>
      <c r="AN605" s="462"/>
      <c r="AO605" s="209"/>
      <c r="AP605" s="209"/>
      <c r="AQ605" s="209"/>
      <c r="AR605" s="209"/>
      <c r="AS605" s="209"/>
      <c r="AT605" s="209"/>
      <c r="AU605" s="209"/>
      <c r="AV605" s="209"/>
      <c r="AW605" s="209"/>
      <c r="AX605" s="209"/>
      <c r="AY605" s="209"/>
      <c r="AZ605" s="209"/>
      <c r="BA605" s="209"/>
      <c r="BB605" s="209"/>
      <c r="BC605" s="209"/>
      <c r="BD605" s="209"/>
      <c r="BE605" s="209"/>
      <c r="BF605" s="209"/>
      <c r="BG605" s="209"/>
      <c r="BH605" s="209"/>
      <c r="BI605" s="209"/>
      <c r="BJ605" s="209"/>
      <c r="BK605" s="209"/>
      <c r="BL605" s="209"/>
    </row>
    <row r="606" spans="1:64" ht="13.5" customHeight="1">
      <c r="A606" s="462"/>
      <c r="B606" s="462"/>
      <c r="C606" s="462"/>
      <c r="D606" s="462"/>
      <c r="E606" s="462"/>
      <c r="F606" s="462"/>
      <c r="G606" s="209"/>
      <c r="H606" s="462"/>
      <c r="I606" s="209"/>
      <c r="J606" s="209"/>
      <c r="K606" s="209"/>
      <c r="L606" s="209"/>
      <c r="M606" s="209"/>
      <c r="N606" s="209"/>
      <c r="O606" s="209"/>
      <c r="P606" s="462"/>
      <c r="Q606" s="209"/>
      <c r="R606" s="209"/>
      <c r="S606" s="209"/>
      <c r="T606" s="209"/>
      <c r="U606" s="209"/>
      <c r="V606" s="209"/>
      <c r="W606" s="209"/>
      <c r="X606" s="209"/>
      <c r="Y606" s="209"/>
      <c r="Z606" s="209"/>
      <c r="AA606" s="209"/>
      <c r="AB606" s="209"/>
      <c r="AC606" s="209"/>
      <c r="AD606" s="209"/>
      <c r="AE606" s="209"/>
      <c r="AF606" s="209"/>
      <c r="AG606" s="209"/>
      <c r="AH606" s="209"/>
      <c r="AI606" s="209"/>
      <c r="AJ606" s="209"/>
      <c r="AK606" s="209"/>
      <c r="AL606" s="462"/>
      <c r="AM606" s="462"/>
      <c r="AN606" s="462"/>
      <c r="AO606" s="209"/>
      <c r="AP606" s="209"/>
      <c r="AQ606" s="209"/>
      <c r="AR606" s="209"/>
      <c r="AS606" s="209"/>
      <c r="AT606" s="209"/>
      <c r="AU606" s="209"/>
      <c r="AV606" s="209"/>
      <c r="AW606" s="209"/>
      <c r="AX606" s="209"/>
      <c r="AY606" s="209"/>
      <c r="AZ606" s="209"/>
      <c r="BA606" s="209"/>
      <c r="BB606" s="209"/>
      <c r="BC606" s="209"/>
      <c r="BD606" s="209"/>
      <c r="BE606" s="209"/>
      <c r="BF606" s="209"/>
      <c r="BG606" s="209"/>
      <c r="BH606" s="209"/>
      <c r="BI606" s="209"/>
      <c r="BJ606" s="209"/>
      <c r="BK606" s="209"/>
      <c r="BL606" s="209"/>
    </row>
    <row r="607" spans="1:64" ht="13.5" customHeight="1">
      <c r="A607" s="462"/>
      <c r="B607" s="462"/>
      <c r="C607" s="462"/>
      <c r="D607" s="462"/>
      <c r="E607" s="462"/>
      <c r="F607" s="462"/>
      <c r="G607" s="209"/>
      <c r="H607" s="462"/>
      <c r="I607" s="209"/>
      <c r="J607" s="209"/>
      <c r="K607" s="209"/>
      <c r="L607" s="209"/>
      <c r="M607" s="209"/>
      <c r="N607" s="209"/>
      <c r="O607" s="209"/>
      <c r="P607" s="462"/>
      <c r="Q607" s="209"/>
      <c r="R607" s="209"/>
      <c r="S607" s="209"/>
      <c r="T607" s="209"/>
      <c r="U607" s="209"/>
      <c r="V607" s="209"/>
      <c r="W607" s="209"/>
      <c r="X607" s="209"/>
      <c r="Y607" s="209"/>
      <c r="Z607" s="209"/>
      <c r="AA607" s="209"/>
      <c r="AB607" s="209"/>
      <c r="AC607" s="209"/>
      <c r="AD607" s="209"/>
      <c r="AE607" s="209"/>
      <c r="AF607" s="209"/>
      <c r="AG607" s="209"/>
      <c r="AH607" s="209"/>
      <c r="AI607" s="209"/>
      <c r="AJ607" s="209"/>
      <c r="AK607" s="209"/>
      <c r="AL607" s="462"/>
      <c r="AM607" s="462"/>
      <c r="AN607" s="462"/>
      <c r="AO607" s="209"/>
      <c r="AP607" s="209"/>
      <c r="AQ607" s="209"/>
      <c r="AR607" s="209"/>
      <c r="AS607" s="209"/>
      <c r="AT607" s="209"/>
      <c r="AU607" s="209"/>
      <c r="AV607" s="209"/>
      <c r="AW607" s="209"/>
      <c r="AX607" s="209"/>
      <c r="AY607" s="209"/>
      <c r="AZ607" s="209"/>
      <c r="BA607" s="209"/>
      <c r="BB607" s="209"/>
      <c r="BC607" s="209"/>
      <c r="BD607" s="209"/>
      <c r="BE607" s="209"/>
      <c r="BF607" s="209"/>
      <c r="BG607" s="209"/>
      <c r="BH607" s="209"/>
      <c r="BI607" s="209"/>
      <c r="BJ607" s="209"/>
      <c r="BK607" s="209"/>
      <c r="BL607" s="209"/>
    </row>
    <row r="608" spans="1:64" ht="13.5" customHeight="1">
      <c r="A608" s="462"/>
      <c r="B608" s="462"/>
      <c r="C608" s="462"/>
      <c r="D608" s="462"/>
      <c r="E608" s="462"/>
      <c r="F608" s="462"/>
      <c r="G608" s="209"/>
      <c r="H608" s="462"/>
      <c r="I608" s="209"/>
      <c r="J608" s="209"/>
      <c r="K608" s="209"/>
      <c r="L608" s="209"/>
      <c r="M608" s="209"/>
      <c r="N608" s="209"/>
      <c r="O608" s="209"/>
      <c r="P608" s="462"/>
      <c r="Q608" s="209"/>
      <c r="R608" s="209"/>
      <c r="S608" s="209"/>
      <c r="T608" s="209"/>
      <c r="U608" s="209"/>
      <c r="V608" s="209"/>
      <c r="W608" s="209"/>
      <c r="X608" s="209"/>
      <c r="Y608" s="209"/>
      <c r="Z608" s="209"/>
      <c r="AA608" s="209"/>
      <c r="AB608" s="209"/>
      <c r="AC608" s="209"/>
      <c r="AD608" s="209"/>
      <c r="AE608" s="209"/>
      <c r="AF608" s="209"/>
      <c r="AG608" s="209"/>
      <c r="AH608" s="209"/>
      <c r="AI608" s="209"/>
      <c r="AJ608" s="209"/>
      <c r="AK608" s="209"/>
      <c r="AL608" s="462"/>
      <c r="AM608" s="462"/>
      <c r="AN608" s="462"/>
      <c r="AO608" s="209"/>
      <c r="AP608" s="209"/>
      <c r="AQ608" s="209"/>
      <c r="AR608" s="209"/>
      <c r="AS608" s="209"/>
      <c r="AT608" s="209"/>
      <c r="AU608" s="209"/>
      <c r="AV608" s="209"/>
      <c r="AW608" s="209"/>
      <c r="AX608" s="209"/>
      <c r="AY608" s="209"/>
      <c r="AZ608" s="209"/>
      <c r="BA608" s="209"/>
      <c r="BB608" s="209"/>
      <c r="BC608" s="209"/>
      <c r="BD608" s="209"/>
      <c r="BE608" s="209"/>
      <c r="BF608" s="209"/>
      <c r="BG608" s="209"/>
      <c r="BH608" s="209"/>
      <c r="BI608" s="209"/>
      <c r="BJ608" s="209"/>
      <c r="BK608" s="209"/>
      <c r="BL608" s="209"/>
    </row>
    <row r="609" spans="1:64" ht="13.5" customHeight="1">
      <c r="A609" s="462"/>
      <c r="B609" s="462"/>
      <c r="C609" s="462"/>
      <c r="D609" s="462"/>
      <c r="E609" s="462"/>
      <c r="F609" s="462"/>
      <c r="G609" s="209"/>
      <c r="H609" s="462"/>
      <c r="I609" s="209"/>
      <c r="J609" s="209"/>
      <c r="K609" s="209"/>
      <c r="L609" s="209"/>
      <c r="M609" s="209"/>
      <c r="N609" s="209"/>
      <c r="O609" s="209"/>
      <c r="P609" s="462"/>
      <c r="Q609" s="209"/>
      <c r="R609" s="209"/>
      <c r="S609" s="209"/>
      <c r="T609" s="209"/>
      <c r="U609" s="209"/>
      <c r="V609" s="209"/>
      <c r="W609" s="209"/>
      <c r="X609" s="209"/>
      <c r="Y609" s="209"/>
      <c r="Z609" s="209"/>
      <c r="AA609" s="209"/>
      <c r="AB609" s="209"/>
      <c r="AC609" s="209"/>
      <c r="AD609" s="209"/>
      <c r="AE609" s="209"/>
      <c r="AF609" s="209"/>
      <c r="AG609" s="209"/>
      <c r="AH609" s="209"/>
      <c r="AI609" s="209"/>
      <c r="AJ609" s="209"/>
      <c r="AK609" s="209"/>
      <c r="AL609" s="462"/>
      <c r="AM609" s="462"/>
      <c r="AN609" s="462"/>
      <c r="AO609" s="209"/>
      <c r="AP609" s="209"/>
      <c r="AQ609" s="209"/>
      <c r="AR609" s="209"/>
      <c r="AS609" s="209"/>
      <c r="AT609" s="209"/>
      <c r="AU609" s="209"/>
      <c r="AV609" s="209"/>
      <c r="AW609" s="209"/>
      <c r="AX609" s="209"/>
      <c r="AY609" s="209"/>
      <c r="AZ609" s="209"/>
      <c r="BA609" s="209"/>
      <c r="BB609" s="209"/>
      <c r="BC609" s="209"/>
      <c r="BD609" s="209"/>
      <c r="BE609" s="209"/>
      <c r="BF609" s="209"/>
      <c r="BG609" s="209"/>
      <c r="BH609" s="209"/>
      <c r="BI609" s="209"/>
      <c r="BJ609" s="209"/>
      <c r="BK609" s="209"/>
      <c r="BL609" s="209"/>
    </row>
    <row r="610" spans="1:64" ht="13.5" customHeight="1">
      <c r="A610" s="462"/>
      <c r="B610" s="462"/>
      <c r="C610" s="462"/>
      <c r="D610" s="462"/>
      <c r="E610" s="462"/>
      <c r="F610" s="462"/>
      <c r="G610" s="209"/>
      <c r="H610" s="462"/>
      <c r="I610" s="209"/>
      <c r="J610" s="209"/>
      <c r="K610" s="209"/>
      <c r="L610" s="209"/>
      <c r="M610" s="209"/>
      <c r="N610" s="209"/>
      <c r="O610" s="209"/>
      <c r="P610" s="462"/>
      <c r="Q610" s="209"/>
      <c r="R610" s="209"/>
      <c r="S610" s="209"/>
      <c r="T610" s="209"/>
      <c r="U610" s="209"/>
      <c r="V610" s="209"/>
      <c r="W610" s="209"/>
      <c r="X610" s="209"/>
      <c r="Y610" s="209"/>
      <c r="Z610" s="209"/>
      <c r="AA610" s="209"/>
      <c r="AB610" s="209"/>
      <c r="AC610" s="209"/>
      <c r="AD610" s="209"/>
      <c r="AE610" s="209"/>
      <c r="AF610" s="209"/>
      <c r="AG610" s="209"/>
      <c r="AH610" s="209"/>
      <c r="AI610" s="209"/>
      <c r="AJ610" s="209"/>
      <c r="AK610" s="209"/>
      <c r="AL610" s="462"/>
      <c r="AM610" s="462"/>
      <c r="AN610" s="462"/>
      <c r="AO610" s="209"/>
      <c r="AP610" s="209"/>
      <c r="AQ610" s="209"/>
      <c r="AR610" s="209"/>
      <c r="AS610" s="209"/>
      <c r="AT610" s="209"/>
      <c r="AU610" s="209"/>
      <c r="AV610" s="209"/>
      <c r="AW610" s="209"/>
      <c r="AX610" s="209"/>
      <c r="AY610" s="209"/>
      <c r="AZ610" s="209"/>
      <c r="BA610" s="209"/>
      <c r="BB610" s="209"/>
      <c r="BC610" s="209"/>
      <c r="BD610" s="209"/>
      <c r="BE610" s="209"/>
      <c r="BF610" s="209"/>
      <c r="BG610" s="209"/>
      <c r="BH610" s="209"/>
      <c r="BI610" s="209"/>
      <c r="BJ610" s="209"/>
      <c r="BK610" s="209"/>
      <c r="BL610" s="209"/>
    </row>
    <row r="611" spans="1:64" ht="13.5" customHeight="1">
      <c r="A611" s="462"/>
      <c r="B611" s="462"/>
      <c r="C611" s="462"/>
      <c r="D611" s="462"/>
      <c r="E611" s="462"/>
      <c r="F611" s="462"/>
      <c r="G611" s="209"/>
      <c r="H611" s="462"/>
      <c r="I611" s="209"/>
      <c r="J611" s="209"/>
      <c r="K611" s="209"/>
      <c r="L611" s="209"/>
      <c r="M611" s="209"/>
      <c r="N611" s="209"/>
      <c r="O611" s="209"/>
      <c r="P611" s="462"/>
      <c r="Q611" s="209"/>
      <c r="R611" s="209"/>
      <c r="S611" s="209"/>
      <c r="T611" s="209"/>
      <c r="U611" s="209"/>
      <c r="V611" s="209"/>
      <c r="W611" s="209"/>
      <c r="X611" s="209"/>
      <c r="Y611" s="209"/>
      <c r="Z611" s="209"/>
      <c r="AA611" s="209"/>
      <c r="AB611" s="209"/>
      <c r="AC611" s="209"/>
      <c r="AD611" s="209"/>
      <c r="AE611" s="209"/>
      <c r="AF611" s="209"/>
      <c r="AG611" s="209"/>
      <c r="AH611" s="209"/>
      <c r="AI611" s="209"/>
      <c r="AJ611" s="209"/>
      <c r="AK611" s="209"/>
      <c r="AL611" s="462"/>
      <c r="AM611" s="462"/>
      <c r="AN611" s="462"/>
      <c r="AO611" s="209"/>
      <c r="AP611" s="209"/>
      <c r="AQ611" s="209"/>
      <c r="AR611" s="209"/>
      <c r="AS611" s="209"/>
      <c r="AT611" s="209"/>
      <c r="AU611" s="209"/>
      <c r="AV611" s="209"/>
      <c r="AW611" s="209"/>
      <c r="AX611" s="209"/>
      <c r="AY611" s="209"/>
      <c r="AZ611" s="209"/>
      <c r="BA611" s="209"/>
      <c r="BB611" s="209"/>
      <c r="BC611" s="209"/>
      <c r="BD611" s="209"/>
      <c r="BE611" s="209"/>
      <c r="BF611" s="209"/>
      <c r="BG611" s="209"/>
      <c r="BH611" s="209"/>
      <c r="BI611" s="209"/>
      <c r="BJ611" s="209"/>
      <c r="BK611" s="209"/>
      <c r="BL611" s="209"/>
    </row>
    <row r="612" spans="1:64" ht="13.5" customHeight="1">
      <c r="A612" s="462"/>
      <c r="B612" s="462"/>
      <c r="C612" s="462"/>
      <c r="D612" s="462"/>
      <c r="E612" s="462"/>
      <c r="F612" s="462"/>
      <c r="G612" s="209"/>
      <c r="H612" s="462"/>
      <c r="I612" s="209"/>
      <c r="J612" s="209"/>
      <c r="K612" s="209"/>
      <c r="L612" s="209"/>
      <c r="M612" s="209"/>
      <c r="N612" s="209"/>
      <c r="O612" s="209"/>
      <c r="P612" s="462"/>
      <c r="Q612" s="209"/>
      <c r="R612" s="209"/>
      <c r="S612" s="209"/>
      <c r="T612" s="209"/>
      <c r="U612" s="209"/>
      <c r="V612" s="209"/>
      <c r="W612" s="209"/>
      <c r="X612" s="209"/>
      <c r="Y612" s="209"/>
      <c r="Z612" s="209"/>
      <c r="AA612" s="209"/>
      <c r="AB612" s="209"/>
      <c r="AC612" s="209"/>
      <c r="AD612" s="209"/>
      <c r="AE612" s="209"/>
      <c r="AF612" s="209"/>
      <c r="AG612" s="209"/>
      <c r="AH612" s="209"/>
      <c r="AI612" s="209"/>
      <c r="AJ612" s="209"/>
      <c r="AK612" s="209"/>
      <c r="AL612" s="462"/>
      <c r="AM612" s="462"/>
      <c r="AN612" s="462"/>
      <c r="AO612" s="209"/>
      <c r="AP612" s="209"/>
      <c r="AQ612" s="209"/>
      <c r="AR612" s="209"/>
      <c r="AS612" s="209"/>
      <c r="AT612" s="209"/>
      <c r="AU612" s="209"/>
      <c r="AV612" s="209"/>
      <c r="AW612" s="209"/>
      <c r="AX612" s="209"/>
      <c r="AY612" s="209"/>
      <c r="AZ612" s="209"/>
      <c r="BA612" s="209"/>
      <c r="BB612" s="209"/>
      <c r="BC612" s="209"/>
      <c r="BD612" s="209"/>
      <c r="BE612" s="209"/>
      <c r="BF612" s="209"/>
      <c r="BG612" s="209"/>
      <c r="BH612" s="209"/>
      <c r="BI612" s="209"/>
      <c r="BJ612" s="209"/>
      <c r="BK612" s="209"/>
      <c r="BL612" s="209"/>
    </row>
    <row r="613" spans="1:64" ht="13.5" customHeight="1">
      <c r="A613" s="462"/>
      <c r="B613" s="462"/>
      <c r="C613" s="462"/>
      <c r="D613" s="462"/>
      <c r="E613" s="462"/>
      <c r="F613" s="462"/>
      <c r="G613" s="209"/>
      <c r="H613" s="462"/>
      <c r="I613" s="209"/>
      <c r="J613" s="209"/>
      <c r="K613" s="209"/>
      <c r="L613" s="209"/>
      <c r="M613" s="209"/>
      <c r="N613" s="209"/>
      <c r="O613" s="209"/>
      <c r="P613" s="462"/>
      <c r="Q613" s="209"/>
      <c r="R613" s="209"/>
      <c r="S613" s="209"/>
      <c r="T613" s="209"/>
      <c r="U613" s="209"/>
      <c r="V613" s="209"/>
      <c r="W613" s="209"/>
      <c r="X613" s="209"/>
      <c r="Y613" s="209"/>
      <c r="Z613" s="209"/>
      <c r="AA613" s="209"/>
      <c r="AB613" s="209"/>
      <c r="AC613" s="209"/>
      <c r="AD613" s="209"/>
      <c r="AE613" s="209"/>
      <c r="AF613" s="209"/>
      <c r="AG613" s="209"/>
      <c r="AH613" s="209"/>
      <c r="AI613" s="209"/>
      <c r="AJ613" s="209"/>
      <c r="AK613" s="209"/>
      <c r="AL613" s="462"/>
      <c r="AM613" s="462"/>
      <c r="AN613" s="462"/>
      <c r="AO613" s="209"/>
      <c r="AP613" s="209"/>
      <c r="AQ613" s="209"/>
      <c r="AR613" s="209"/>
      <c r="AS613" s="209"/>
      <c r="AT613" s="209"/>
      <c r="AU613" s="209"/>
      <c r="AV613" s="209"/>
      <c r="AW613" s="209"/>
      <c r="AX613" s="209"/>
      <c r="AY613" s="209"/>
      <c r="AZ613" s="209"/>
      <c r="BA613" s="209"/>
      <c r="BB613" s="209"/>
      <c r="BC613" s="209"/>
      <c r="BD613" s="209"/>
      <c r="BE613" s="209"/>
      <c r="BF613" s="209"/>
      <c r="BG613" s="209"/>
      <c r="BH613" s="209"/>
      <c r="BI613" s="209"/>
      <c r="BJ613" s="209"/>
      <c r="BK613" s="209"/>
      <c r="BL613" s="209"/>
    </row>
    <row r="614" spans="1:64" ht="13.5" customHeight="1">
      <c r="A614" s="462"/>
      <c r="B614" s="462"/>
      <c r="C614" s="462"/>
      <c r="D614" s="462"/>
      <c r="E614" s="462"/>
      <c r="F614" s="462"/>
      <c r="G614" s="209"/>
      <c r="H614" s="462"/>
      <c r="I614" s="209"/>
      <c r="J614" s="209"/>
      <c r="K614" s="209"/>
      <c r="L614" s="209"/>
      <c r="M614" s="209"/>
      <c r="N614" s="209"/>
      <c r="O614" s="209"/>
      <c r="P614" s="462"/>
      <c r="Q614" s="209"/>
      <c r="R614" s="209"/>
      <c r="S614" s="209"/>
      <c r="T614" s="209"/>
      <c r="U614" s="209"/>
      <c r="V614" s="209"/>
      <c r="W614" s="209"/>
      <c r="X614" s="209"/>
      <c r="Y614" s="209"/>
      <c r="Z614" s="209"/>
      <c r="AA614" s="209"/>
      <c r="AB614" s="209"/>
      <c r="AC614" s="209"/>
      <c r="AD614" s="209"/>
      <c r="AE614" s="209"/>
      <c r="AF614" s="209"/>
      <c r="AG614" s="209"/>
      <c r="AH614" s="209"/>
      <c r="AI614" s="209"/>
      <c r="AJ614" s="209"/>
      <c r="AK614" s="209"/>
      <c r="AL614" s="462"/>
      <c r="AM614" s="462"/>
      <c r="AN614" s="462"/>
      <c r="AO614" s="209"/>
      <c r="AP614" s="209"/>
      <c r="AQ614" s="209"/>
      <c r="AR614" s="209"/>
      <c r="AS614" s="209"/>
      <c r="AT614" s="209"/>
      <c r="AU614" s="209"/>
      <c r="AV614" s="209"/>
      <c r="AW614" s="209"/>
      <c r="AX614" s="209"/>
      <c r="AY614" s="209"/>
      <c r="AZ614" s="209"/>
      <c r="BA614" s="209"/>
      <c r="BB614" s="209"/>
      <c r="BC614" s="209"/>
      <c r="BD614" s="209"/>
      <c r="BE614" s="209"/>
      <c r="BF614" s="209"/>
      <c r="BG614" s="209"/>
      <c r="BH614" s="209"/>
      <c r="BI614" s="209"/>
      <c r="BJ614" s="209"/>
      <c r="BK614" s="209"/>
      <c r="BL614" s="209"/>
    </row>
    <row r="615" spans="1:64" ht="13.5" customHeight="1">
      <c r="A615" s="462"/>
      <c r="B615" s="462"/>
      <c r="C615" s="462"/>
      <c r="D615" s="462"/>
      <c r="E615" s="462"/>
      <c r="F615" s="462"/>
      <c r="G615" s="209"/>
      <c r="H615" s="462"/>
      <c r="I615" s="209"/>
      <c r="J615" s="209"/>
      <c r="K615" s="209"/>
      <c r="L615" s="209"/>
      <c r="M615" s="209"/>
      <c r="N615" s="209"/>
      <c r="O615" s="209"/>
      <c r="P615" s="462"/>
      <c r="Q615" s="209"/>
      <c r="R615" s="209"/>
      <c r="S615" s="209"/>
      <c r="T615" s="209"/>
      <c r="U615" s="209"/>
      <c r="V615" s="209"/>
      <c r="W615" s="209"/>
      <c r="X615" s="209"/>
      <c r="Y615" s="209"/>
      <c r="Z615" s="209"/>
      <c r="AA615" s="209"/>
      <c r="AB615" s="209"/>
      <c r="AC615" s="209"/>
      <c r="AD615" s="209"/>
      <c r="AE615" s="209"/>
      <c r="AF615" s="209"/>
      <c r="AG615" s="209"/>
      <c r="AH615" s="209"/>
      <c r="AI615" s="209"/>
      <c r="AJ615" s="209"/>
      <c r="AK615" s="209"/>
      <c r="AL615" s="462"/>
      <c r="AM615" s="462"/>
      <c r="AN615" s="462"/>
      <c r="AO615" s="209"/>
      <c r="AP615" s="209"/>
      <c r="AQ615" s="209"/>
      <c r="AR615" s="209"/>
      <c r="AS615" s="209"/>
      <c r="AT615" s="209"/>
      <c r="AU615" s="209"/>
      <c r="AV615" s="209"/>
      <c r="AW615" s="209"/>
      <c r="AX615" s="209"/>
      <c r="AY615" s="209"/>
      <c r="AZ615" s="209"/>
      <c r="BA615" s="209"/>
      <c r="BB615" s="209"/>
      <c r="BC615" s="209"/>
      <c r="BD615" s="209"/>
      <c r="BE615" s="209"/>
      <c r="BF615" s="209"/>
      <c r="BG615" s="209"/>
      <c r="BH615" s="209"/>
      <c r="BI615" s="209"/>
      <c r="BJ615" s="209"/>
      <c r="BK615" s="209"/>
      <c r="BL615" s="209"/>
    </row>
    <row r="616" spans="1:64" ht="13.5" customHeight="1">
      <c r="A616" s="462"/>
      <c r="B616" s="462"/>
      <c r="C616" s="462"/>
      <c r="D616" s="462"/>
      <c r="E616" s="462"/>
      <c r="F616" s="462"/>
      <c r="G616" s="209"/>
      <c r="H616" s="462"/>
      <c r="I616" s="209"/>
      <c r="J616" s="209"/>
      <c r="K616" s="209"/>
      <c r="L616" s="209"/>
      <c r="M616" s="209"/>
      <c r="N616" s="209"/>
      <c r="O616" s="209"/>
      <c r="P616" s="462"/>
      <c r="Q616" s="209"/>
      <c r="R616" s="209"/>
      <c r="S616" s="209"/>
      <c r="T616" s="209"/>
      <c r="U616" s="209"/>
      <c r="V616" s="209"/>
      <c r="W616" s="209"/>
      <c r="X616" s="209"/>
      <c r="Y616" s="209"/>
      <c r="Z616" s="209"/>
      <c r="AA616" s="209"/>
      <c r="AB616" s="209"/>
      <c r="AC616" s="209"/>
      <c r="AD616" s="209"/>
      <c r="AE616" s="209"/>
      <c r="AF616" s="209"/>
      <c r="AG616" s="209"/>
      <c r="AH616" s="209"/>
      <c r="AI616" s="209"/>
      <c r="AJ616" s="209"/>
      <c r="AK616" s="209"/>
      <c r="AL616" s="462"/>
      <c r="AM616" s="462"/>
      <c r="AN616" s="462"/>
      <c r="AO616" s="209"/>
      <c r="AP616" s="209"/>
      <c r="AQ616" s="209"/>
      <c r="AR616" s="209"/>
      <c r="AS616" s="209"/>
      <c r="AT616" s="209"/>
      <c r="AU616" s="209"/>
      <c r="AV616" s="209"/>
      <c r="AW616" s="209"/>
      <c r="AX616" s="209"/>
      <c r="AY616" s="209"/>
      <c r="AZ616" s="209"/>
      <c r="BA616" s="209"/>
      <c r="BB616" s="209"/>
      <c r="BC616" s="209"/>
      <c r="BD616" s="209"/>
      <c r="BE616" s="209"/>
      <c r="BF616" s="209"/>
      <c r="BG616" s="209"/>
      <c r="BH616" s="209"/>
      <c r="BI616" s="209"/>
      <c r="BJ616" s="209"/>
      <c r="BK616" s="209"/>
      <c r="BL616" s="209"/>
    </row>
    <row r="617" spans="1:64" ht="13.5" customHeight="1">
      <c r="A617" s="462"/>
      <c r="B617" s="462"/>
      <c r="C617" s="462"/>
      <c r="D617" s="462"/>
      <c r="E617" s="462"/>
      <c r="F617" s="462"/>
      <c r="G617" s="209"/>
      <c r="H617" s="462"/>
      <c r="I617" s="209"/>
      <c r="J617" s="209"/>
      <c r="K617" s="209"/>
      <c r="L617" s="209"/>
      <c r="M617" s="209"/>
      <c r="N617" s="209"/>
      <c r="O617" s="209"/>
      <c r="P617" s="462"/>
      <c r="Q617" s="209"/>
      <c r="R617" s="209"/>
      <c r="S617" s="209"/>
      <c r="T617" s="209"/>
      <c r="U617" s="209"/>
      <c r="V617" s="209"/>
      <c r="W617" s="209"/>
      <c r="X617" s="209"/>
      <c r="Y617" s="209"/>
      <c r="Z617" s="209"/>
      <c r="AA617" s="209"/>
      <c r="AB617" s="209"/>
      <c r="AC617" s="209"/>
      <c r="AD617" s="209"/>
      <c r="AE617" s="209"/>
      <c r="AF617" s="209"/>
      <c r="AG617" s="209"/>
      <c r="AH617" s="209"/>
      <c r="AI617" s="209"/>
      <c r="AJ617" s="209"/>
      <c r="AK617" s="209"/>
      <c r="AL617" s="462"/>
      <c r="AM617" s="462"/>
      <c r="AN617" s="462"/>
      <c r="AO617" s="209"/>
      <c r="AP617" s="209"/>
      <c r="AQ617" s="209"/>
      <c r="AR617" s="209"/>
      <c r="AS617" s="209"/>
      <c r="AT617" s="209"/>
      <c r="AU617" s="209"/>
      <c r="AV617" s="209"/>
      <c r="AW617" s="209"/>
      <c r="AX617" s="209"/>
      <c r="AY617" s="209"/>
      <c r="AZ617" s="209"/>
      <c r="BA617" s="209"/>
      <c r="BB617" s="209"/>
      <c r="BC617" s="209"/>
      <c r="BD617" s="209"/>
      <c r="BE617" s="209"/>
      <c r="BF617" s="209"/>
      <c r="BG617" s="209"/>
      <c r="BH617" s="209"/>
      <c r="BI617" s="209"/>
      <c r="BJ617" s="209"/>
      <c r="BK617" s="209"/>
      <c r="BL617" s="209"/>
    </row>
    <row r="618" spans="1:64" ht="13.5" customHeight="1">
      <c r="A618" s="462"/>
      <c r="B618" s="462"/>
      <c r="C618" s="462"/>
      <c r="D618" s="462"/>
      <c r="E618" s="462"/>
      <c r="F618" s="462"/>
      <c r="G618" s="209"/>
      <c r="H618" s="462"/>
      <c r="I618" s="209"/>
      <c r="J618" s="209"/>
      <c r="K618" s="209"/>
      <c r="L618" s="209"/>
      <c r="M618" s="209"/>
      <c r="N618" s="209"/>
      <c r="O618" s="209"/>
      <c r="P618" s="462"/>
      <c r="Q618" s="209"/>
      <c r="R618" s="209"/>
      <c r="S618" s="209"/>
      <c r="T618" s="209"/>
      <c r="U618" s="209"/>
      <c r="V618" s="209"/>
      <c r="W618" s="209"/>
      <c r="X618" s="209"/>
      <c r="Y618" s="209"/>
      <c r="Z618" s="209"/>
      <c r="AA618" s="209"/>
      <c r="AB618" s="209"/>
      <c r="AC618" s="209"/>
      <c r="AD618" s="209"/>
      <c r="AE618" s="209"/>
      <c r="AF618" s="209"/>
      <c r="AG618" s="209"/>
      <c r="AH618" s="209"/>
      <c r="AI618" s="209"/>
      <c r="AJ618" s="209"/>
      <c r="AK618" s="209"/>
      <c r="AL618" s="462"/>
      <c r="AM618" s="462"/>
      <c r="AN618" s="462"/>
      <c r="AO618" s="209"/>
      <c r="AP618" s="209"/>
      <c r="AQ618" s="209"/>
      <c r="AR618" s="209"/>
      <c r="AS618" s="209"/>
      <c r="AT618" s="209"/>
      <c r="AU618" s="209"/>
      <c r="AV618" s="209"/>
      <c r="AW618" s="209"/>
      <c r="AX618" s="209"/>
      <c r="AY618" s="209"/>
      <c r="AZ618" s="209"/>
      <c r="BA618" s="209"/>
      <c r="BB618" s="209"/>
      <c r="BC618" s="209"/>
      <c r="BD618" s="209"/>
      <c r="BE618" s="209"/>
      <c r="BF618" s="209"/>
      <c r="BG618" s="209"/>
      <c r="BH618" s="209"/>
      <c r="BI618" s="209"/>
      <c r="BJ618" s="209"/>
      <c r="BK618" s="209"/>
      <c r="BL618" s="209"/>
    </row>
    <row r="619" spans="1:64" ht="13.5" customHeight="1">
      <c r="A619" s="462"/>
      <c r="B619" s="462"/>
      <c r="C619" s="462"/>
      <c r="D619" s="462"/>
      <c r="E619" s="462"/>
      <c r="F619" s="462"/>
      <c r="G619" s="209"/>
      <c r="H619" s="462"/>
      <c r="I619" s="209"/>
      <c r="J619" s="209"/>
      <c r="K619" s="209"/>
      <c r="L619" s="209"/>
      <c r="M619" s="209"/>
      <c r="N619" s="209"/>
      <c r="O619" s="209"/>
      <c r="P619" s="462"/>
      <c r="Q619" s="209"/>
      <c r="R619" s="209"/>
      <c r="S619" s="209"/>
      <c r="T619" s="209"/>
      <c r="U619" s="209"/>
      <c r="V619" s="209"/>
      <c r="W619" s="209"/>
      <c r="X619" s="209"/>
      <c r="Y619" s="209"/>
      <c r="Z619" s="209"/>
      <c r="AA619" s="209"/>
      <c r="AB619" s="209"/>
      <c r="AC619" s="209"/>
      <c r="AD619" s="209"/>
      <c r="AE619" s="209"/>
      <c r="AF619" s="209"/>
      <c r="AG619" s="209"/>
      <c r="AH619" s="209"/>
      <c r="AI619" s="209"/>
      <c r="AJ619" s="209"/>
      <c r="AK619" s="209"/>
      <c r="AL619" s="462"/>
      <c r="AM619" s="462"/>
      <c r="AN619" s="462"/>
      <c r="AO619" s="209"/>
      <c r="AP619" s="209"/>
      <c r="AQ619" s="209"/>
      <c r="AR619" s="209"/>
      <c r="AS619" s="209"/>
      <c r="AT619" s="209"/>
      <c r="AU619" s="209"/>
      <c r="AV619" s="209"/>
      <c r="AW619" s="209"/>
      <c r="AX619" s="209"/>
      <c r="AY619" s="209"/>
      <c r="AZ619" s="209"/>
      <c r="BA619" s="209"/>
      <c r="BB619" s="209"/>
      <c r="BC619" s="209"/>
      <c r="BD619" s="209"/>
      <c r="BE619" s="209"/>
      <c r="BF619" s="209"/>
      <c r="BG619" s="209"/>
      <c r="BH619" s="209"/>
      <c r="BI619" s="209"/>
      <c r="BJ619" s="209"/>
      <c r="BK619" s="209"/>
      <c r="BL619" s="209"/>
    </row>
    <row r="620" spans="1:64" ht="13.5" customHeight="1">
      <c r="A620" s="462"/>
      <c r="B620" s="462"/>
      <c r="C620" s="462"/>
      <c r="D620" s="462"/>
      <c r="E620" s="462"/>
      <c r="F620" s="462"/>
      <c r="G620" s="209"/>
      <c r="H620" s="462"/>
      <c r="I620" s="209"/>
      <c r="J620" s="209"/>
      <c r="K620" s="209"/>
      <c r="L620" s="209"/>
      <c r="M620" s="209"/>
      <c r="N620" s="209"/>
      <c r="O620" s="209"/>
      <c r="P620" s="462"/>
      <c r="Q620" s="209"/>
      <c r="R620" s="209"/>
      <c r="S620" s="209"/>
      <c r="T620" s="209"/>
      <c r="U620" s="209"/>
      <c r="V620" s="209"/>
      <c r="W620" s="209"/>
      <c r="X620" s="209"/>
      <c r="Y620" s="209"/>
      <c r="Z620" s="209"/>
      <c r="AA620" s="209"/>
      <c r="AB620" s="209"/>
      <c r="AC620" s="209"/>
      <c r="AD620" s="209"/>
      <c r="AE620" s="209"/>
      <c r="AF620" s="209"/>
      <c r="AG620" s="209"/>
      <c r="AH620" s="209"/>
      <c r="AI620" s="209"/>
      <c r="AJ620" s="209"/>
      <c r="AK620" s="209"/>
      <c r="AL620" s="462"/>
      <c r="AM620" s="462"/>
      <c r="AN620" s="462"/>
      <c r="AO620" s="209"/>
      <c r="AP620" s="209"/>
      <c r="AQ620" s="209"/>
      <c r="AR620" s="209"/>
      <c r="AS620" s="209"/>
      <c r="AT620" s="209"/>
      <c r="AU620" s="209"/>
      <c r="AV620" s="209"/>
      <c r="AW620" s="209"/>
      <c r="AX620" s="209"/>
      <c r="AY620" s="209"/>
      <c r="AZ620" s="209"/>
      <c r="BA620" s="209"/>
      <c r="BB620" s="209"/>
      <c r="BC620" s="209"/>
      <c r="BD620" s="209"/>
      <c r="BE620" s="209"/>
      <c r="BF620" s="209"/>
      <c r="BG620" s="209"/>
      <c r="BH620" s="209"/>
      <c r="BI620" s="209"/>
      <c r="BJ620" s="209"/>
      <c r="BK620" s="209"/>
      <c r="BL620" s="209"/>
    </row>
    <row r="621" spans="1:64" ht="13.5" customHeight="1">
      <c r="A621" s="462"/>
      <c r="B621" s="462"/>
      <c r="C621" s="462"/>
      <c r="D621" s="462"/>
      <c r="E621" s="462"/>
      <c r="F621" s="462"/>
      <c r="G621" s="209"/>
      <c r="H621" s="462"/>
      <c r="I621" s="209"/>
      <c r="J621" s="209"/>
      <c r="K621" s="209"/>
      <c r="L621" s="209"/>
      <c r="M621" s="209"/>
      <c r="N621" s="209"/>
      <c r="O621" s="209"/>
      <c r="P621" s="462"/>
      <c r="Q621" s="209"/>
      <c r="R621" s="209"/>
      <c r="S621" s="209"/>
      <c r="T621" s="209"/>
      <c r="U621" s="209"/>
      <c r="V621" s="209"/>
      <c r="W621" s="209"/>
      <c r="X621" s="209"/>
      <c r="Y621" s="209"/>
      <c r="Z621" s="209"/>
      <c r="AA621" s="209"/>
      <c r="AB621" s="209"/>
      <c r="AC621" s="209"/>
      <c r="AD621" s="209"/>
      <c r="AE621" s="209"/>
      <c r="AF621" s="209"/>
      <c r="AG621" s="209"/>
      <c r="AH621" s="209"/>
      <c r="AI621" s="209"/>
      <c r="AJ621" s="209"/>
      <c r="AK621" s="209"/>
      <c r="AL621" s="462"/>
      <c r="AM621" s="462"/>
      <c r="AN621" s="462"/>
      <c r="AO621" s="209"/>
      <c r="AP621" s="209"/>
      <c r="AQ621" s="209"/>
      <c r="AR621" s="209"/>
      <c r="AS621" s="209"/>
      <c r="AT621" s="209"/>
      <c r="AU621" s="209"/>
      <c r="AV621" s="209"/>
      <c r="AW621" s="209"/>
      <c r="AX621" s="209"/>
      <c r="AY621" s="209"/>
      <c r="AZ621" s="209"/>
      <c r="BA621" s="209"/>
      <c r="BB621" s="209"/>
      <c r="BC621" s="209"/>
      <c r="BD621" s="209"/>
      <c r="BE621" s="209"/>
      <c r="BF621" s="209"/>
      <c r="BG621" s="209"/>
      <c r="BH621" s="209"/>
      <c r="BI621" s="209"/>
      <c r="BJ621" s="209"/>
      <c r="BK621" s="209"/>
      <c r="BL621" s="209"/>
    </row>
    <row r="622" spans="1:64" ht="13.5" customHeight="1">
      <c r="A622" s="462"/>
      <c r="B622" s="462"/>
      <c r="C622" s="462"/>
      <c r="D622" s="462"/>
      <c r="E622" s="462"/>
      <c r="F622" s="462"/>
      <c r="G622" s="209"/>
      <c r="H622" s="462"/>
      <c r="I622" s="209"/>
      <c r="J622" s="209"/>
      <c r="K622" s="209"/>
      <c r="L622" s="209"/>
      <c r="M622" s="209"/>
      <c r="N622" s="209"/>
      <c r="O622" s="209"/>
      <c r="P622" s="462"/>
      <c r="Q622" s="209"/>
      <c r="R622" s="209"/>
      <c r="S622" s="209"/>
      <c r="T622" s="209"/>
      <c r="U622" s="209"/>
      <c r="V622" s="209"/>
      <c r="W622" s="209"/>
      <c r="X622" s="209"/>
      <c r="Y622" s="209"/>
      <c r="Z622" s="209"/>
      <c r="AA622" s="209"/>
      <c r="AB622" s="209"/>
      <c r="AC622" s="209"/>
      <c r="AD622" s="209"/>
      <c r="AE622" s="209"/>
      <c r="AF622" s="209"/>
      <c r="AG622" s="209"/>
      <c r="AH622" s="209"/>
      <c r="AI622" s="209"/>
      <c r="AJ622" s="209"/>
      <c r="AK622" s="209"/>
      <c r="AL622" s="462"/>
      <c r="AM622" s="462"/>
      <c r="AN622" s="462"/>
      <c r="AO622" s="209"/>
      <c r="AP622" s="209"/>
      <c r="AQ622" s="209"/>
      <c r="AR622" s="209"/>
      <c r="AS622" s="209"/>
      <c r="AT622" s="209"/>
      <c r="AU622" s="209"/>
      <c r="AV622" s="209"/>
      <c r="AW622" s="209"/>
      <c r="AX622" s="209"/>
      <c r="AY622" s="209"/>
      <c r="AZ622" s="209"/>
      <c r="BA622" s="209"/>
      <c r="BB622" s="209"/>
      <c r="BC622" s="209"/>
      <c r="BD622" s="209"/>
      <c r="BE622" s="209"/>
      <c r="BF622" s="209"/>
      <c r="BG622" s="209"/>
      <c r="BH622" s="209"/>
      <c r="BI622" s="209"/>
      <c r="BJ622" s="209"/>
      <c r="BK622" s="209"/>
      <c r="BL622" s="209"/>
    </row>
    <row r="623" spans="1:64" ht="13.5" customHeight="1">
      <c r="A623" s="462"/>
      <c r="B623" s="462"/>
      <c r="C623" s="462"/>
      <c r="D623" s="462"/>
      <c r="E623" s="462"/>
      <c r="F623" s="462"/>
      <c r="G623" s="209"/>
      <c r="H623" s="462"/>
      <c r="I623" s="209"/>
      <c r="J623" s="209"/>
      <c r="K623" s="209"/>
      <c r="L623" s="209"/>
      <c r="M623" s="209"/>
      <c r="N623" s="209"/>
      <c r="O623" s="209"/>
      <c r="P623" s="462"/>
      <c r="Q623" s="209"/>
      <c r="R623" s="209"/>
      <c r="S623" s="209"/>
      <c r="T623" s="209"/>
      <c r="U623" s="209"/>
      <c r="V623" s="209"/>
      <c r="W623" s="209"/>
      <c r="X623" s="209"/>
      <c r="Y623" s="209"/>
      <c r="Z623" s="209"/>
      <c r="AA623" s="209"/>
      <c r="AB623" s="209"/>
      <c r="AC623" s="209"/>
      <c r="AD623" s="209"/>
      <c r="AE623" s="209"/>
      <c r="AF623" s="209"/>
      <c r="AG623" s="209"/>
      <c r="AH623" s="209"/>
      <c r="AI623" s="209"/>
      <c r="AJ623" s="209"/>
      <c r="AK623" s="209"/>
      <c r="AL623" s="462"/>
      <c r="AM623" s="462"/>
      <c r="AN623" s="462"/>
      <c r="AO623" s="209"/>
      <c r="AP623" s="209"/>
      <c r="AQ623" s="209"/>
      <c r="AR623" s="209"/>
      <c r="AS623" s="209"/>
      <c r="AT623" s="209"/>
      <c r="AU623" s="209"/>
      <c r="AV623" s="209"/>
      <c r="AW623" s="209"/>
      <c r="AX623" s="209"/>
      <c r="AY623" s="209"/>
      <c r="AZ623" s="209"/>
      <c r="BA623" s="209"/>
      <c r="BB623" s="209"/>
      <c r="BC623" s="209"/>
      <c r="BD623" s="209"/>
      <c r="BE623" s="209"/>
      <c r="BF623" s="209"/>
      <c r="BG623" s="209"/>
      <c r="BH623" s="209"/>
      <c r="BI623" s="209"/>
      <c r="BJ623" s="209"/>
      <c r="BK623" s="209"/>
      <c r="BL623" s="209"/>
    </row>
    <row r="624" spans="1:64" ht="13.5" customHeight="1">
      <c r="A624" s="462"/>
      <c r="B624" s="462"/>
      <c r="C624" s="462"/>
      <c r="D624" s="462"/>
      <c r="E624" s="462"/>
      <c r="F624" s="462"/>
      <c r="G624" s="209"/>
      <c r="H624" s="462"/>
      <c r="I624" s="209"/>
      <c r="J624" s="209"/>
      <c r="K624" s="209"/>
      <c r="L624" s="209"/>
      <c r="M624" s="209"/>
      <c r="N624" s="209"/>
      <c r="O624" s="209"/>
      <c r="P624" s="462"/>
      <c r="Q624" s="209"/>
      <c r="R624" s="209"/>
      <c r="S624" s="209"/>
      <c r="T624" s="209"/>
      <c r="U624" s="209"/>
      <c r="V624" s="209"/>
      <c r="W624" s="209"/>
      <c r="X624" s="209"/>
      <c r="Y624" s="209"/>
      <c r="Z624" s="209"/>
      <c r="AA624" s="209"/>
      <c r="AB624" s="209"/>
      <c r="AC624" s="209"/>
      <c r="AD624" s="209"/>
      <c r="AE624" s="209"/>
      <c r="AF624" s="209"/>
      <c r="AG624" s="209"/>
      <c r="AH624" s="209"/>
      <c r="AI624" s="209"/>
      <c r="AJ624" s="209"/>
      <c r="AK624" s="209"/>
      <c r="AL624" s="462"/>
      <c r="AM624" s="462"/>
      <c r="AN624" s="462"/>
      <c r="AO624" s="209"/>
      <c r="AP624" s="209"/>
      <c r="AQ624" s="209"/>
      <c r="AR624" s="209"/>
      <c r="AS624" s="209"/>
      <c r="AT624" s="209"/>
      <c r="AU624" s="209"/>
      <c r="AV624" s="209"/>
      <c r="AW624" s="209"/>
      <c r="AX624" s="209"/>
      <c r="AY624" s="209"/>
      <c r="AZ624" s="209"/>
      <c r="BA624" s="209"/>
      <c r="BB624" s="209"/>
      <c r="BC624" s="209"/>
      <c r="BD624" s="209"/>
      <c r="BE624" s="209"/>
      <c r="BF624" s="209"/>
      <c r="BG624" s="209"/>
      <c r="BH624" s="209"/>
      <c r="BI624" s="209"/>
      <c r="BJ624" s="209"/>
      <c r="BK624" s="209"/>
      <c r="BL624" s="209"/>
    </row>
    <row r="625" spans="1:64" ht="13.5" customHeight="1">
      <c r="A625" s="462"/>
      <c r="B625" s="462"/>
      <c r="C625" s="462"/>
      <c r="D625" s="462"/>
      <c r="E625" s="462"/>
      <c r="F625" s="462"/>
      <c r="G625" s="209"/>
      <c r="H625" s="462"/>
      <c r="I625" s="209"/>
      <c r="J625" s="209"/>
      <c r="K625" s="209"/>
      <c r="L625" s="209"/>
      <c r="M625" s="209"/>
      <c r="N625" s="209"/>
      <c r="O625" s="209"/>
      <c r="P625" s="462"/>
      <c r="Q625" s="209"/>
      <c r="R625" s="209"/>
      <c r="S625" s="209"/>
      <c r="T625" s="209"/>
      <c r="U625" s="209"/>
      <c r="V625" s="209"/>
      <c r="W625" s="209"/>
      <c r="X625" s="209"/>
      <c r="Y625" s="209"/>
      <c r="Z625" s="209"/>
      <c r="AA625" s="209"/>
      <c r="AB625" s="209"/>
      <c r="AC625" s="209"/>
      <c r="AD625" s="209"/>
      <c r="AE625" s="209"/>
      <c r="AF625" s="209"/>
      <c r="AG625" s="209"/>
      <c r="AH625" s="209"/>
      <c r="AI625" s="209"/>
      <c r="AJ625" s="209"/>
      <c r="AK625" s="209"/>
      <c r="AL625" s="462"/>
      <c r="AM625" s="462"/>
      <c r="AN625" s="462"/>
      <c r="AO625" s="209"/>
      <c r="AP625" s="209"/>
      <c r="AQ625" s="209"/>
      <c r="AR625" s="209"/>
      <c r="AS625" s="209"/>
      <c r="AT625" s="209"/>
      <c r="AU625" s="209"/>
      <c r="AV625" s="209"/>
      <c r="AW625" s="209"/>
      <c r="AX625" s="209"/>
      <c r="AY625" s="209"/>
      <c r="AZ625" s="209"/>
      <c r="BA625" s="209"/>
      <c r="BB625" s="209"/>
      <c r="BC625" s="209"/>
      <c r="BD625" s="209"/>
      <c r="BE625" s="209"/>
      <c r="BF625" s="209"/>
      <c r="BG625" s="209"/>
      <c r="BH625" s="209"/>
      <c r="BI625" s="209"/>
      <c r="BJ625" s="209"/>
      <c r="BK625" s="209"/>
      <c r="BL625" s="209"/>
    </row>
    <row r="626" spans="1:64" ht="13.5" customHeight="1">
      <c r="A626" s="462"/>
      <c r="B626" s="462"/>
      <c r="C626" s="462"/>
      <c r="D626" s="462"/>
      <c r="E626" s="462"/>
      <c r="F626" s="462"/>
      <c r="G626" s="209"/>
      <c r="H626" s="462"/>
      <c r="I626" s="209"/>
      <c r="J626" s="209"/>
      <c r="K626" s="209"/>
      <c r="L626" s="209"/>
      <c r="M626" s="209"/>
      <c r="N626" s="209"/>
      <c r="O626" s="209"/>
      <c r="P626" s="462"/>
      <c r="Q626" s="209"/>
      <c r="R626" s="209"/>
      <c r="S626" s="209"/>
      <c r="T626" s="209"/>
      <c r="U626" s="209"/>
      <c r="V626" s="209"/>
      <c r="W626" s="209"/>
      <c r="X626" s="209"/>
      <c r="Y626" s="209"/>
      <c r="Z626" s="209"/>
      <c r="AA626" s="209"/>
      <c r="AB626" s="209"/>
      <c r="AC626" s="209"/>
      <c r="AD626" s="209"/>
      <c r="AE626" s="209"/>
      <c r="AF626" s="209"/>
      <c r="AG626" s="209"/>
      <c r="AH626" s="209"/>
      <c r="AI626" s="209"/>
      <c r="AJ626" s="209"/>
      <c r="AK626" s="209"/>
      <c r="AL626" s="462"/>
      <c r="AM626" s="462"/>
      <c r="AN626" s="462"/>
      <c r="AO626" s="209"/>
      <c r="AP626" s="209"/>
      <c r="AQ626" s="209"/>
      <c r="AR626" s="209"/>
      <c r="AS626" s="209"/>
      <c r="AT626" s="209"/>
      <c r="AU626" s="209"/>
      <c r="AV626" s="209"/>
      <c r="AW626" s="209"/>
      <c r="AX626" s="209"/>
      <c r="AY626" s="209"/>
      <c r="AZ626" s="209"/>
      <c r="BA626" s="209"/>
      <c r="BB626" s="209"/>
      <c r="BC626" s="209"/>
      <c r="BD626" s="209"/>
      <c r="BE626" s="209"/>
      <c r="BF626" s="209"/>
      <c r="BG626" s="209"/>
      <c r="BH626" s="209"/>
      <c r="BI626" s="209"/>
      <c r="BJ626" s="209"/>
      <c r="BK626" s="209"/>
      <c r="BL626" s="209"/>
    </row>
    <row r="627" spans="1:64" ht="13.5" customHeight="1">
      <c r="A627" s="462"/>
      <c r="B627" s="462"/>
      <c r="C627" s="462"/>
      <c r="D627" s="462"/>
      <c r="E627" s="462"/>
      <c r="F627" s="462"/>
      <c r="G627" s="209"/>
      <c r="H627" s="462"/>
      <c r="I627" s="209"/>
      <c r="J627" s="209"/>
      <c r="K627" s="209"/>
      <c r="L627" s="209"/>
      <c r="M627" s="209"/>
      <c r="N627" s="209"/>
      <c r="O627" s="209"/>
      <c r="P627" s="462"/>
      <c r="Q627" s="209"/>
      <c r="R627" s="209"/>
      <c r="S627" s="209"/>
      <c r="T627" s="209"/>
      <c r="U627" s="209"/>
      <c r="V627" s="209"/>
      <c r="W627" s="209"/>
      <c r="X627" s="209"/>
      <c r="Y627" s="209"/>
      <c r="Z627" s="209"/>
      <c r="AA627" s="209"/>
      <c r="AB627" s="209"/>
      <c r="AC627" s="209"/>
      <c r="AD627" s="209"/>
      <c r="AE627" s="209"/>
      <c r="AF627" s="209"/>
      <c r="AG627" s="209"/>
      <c r="AH627" s="209"/>
      <c r="AI627" s="209"/>
      <c r="AJ627" s="209"/>
      <c r="AK627" s="209"/>
      <c r="AL627" s="462"/>
      <c r="AM627" s="462"/>
      <c r="AN627" s="462"/>
      <c r="AO627" s="209"/>
      <c r="AP627" s="209"/>
      <c r="AQ627" s="209"/>
      <c r="AR627" s="209"/>
      <c r="AS627" s="209"/>
      <c r="AT627" s="209"/>
      <c r="AU627" s="209"/>
      <c r="AV627" s="209"/>
      <c r="AW627" s="209"/>
      <c r="AX627" s="209"/>
      <c r="AY627" s="209"/>
      <c r="AZ627" s="209"/>
      <c r="BA627" s="209"/>
      <c r="BB627" s="209"/>
      <c r="BC627" s="209"/>
      <c r="BD627" s="209"/>
      <c r="BE627" s="209"/>
      <c r="BF627" s="209"/>
      <c r="BG627" s="209"/>
      <c r="BH627" s="209"/>
      <c r="BI627" s="209"/>
      <c r="BJ627" s="209"/>
      <c r="BK627" s="209"/>
      <c r="BL627" s="209"/>
    </row>
    <row r="628" spans="1:64" ht="13.5" customHeight="1">
      <c r="A628" s="462"/>
      <c r="B628" s="462"/>
      <c r="C628" s="462"/>
      <c r="D628" s="462"/>
      <c r="E628" s="462"/>
      <c r="F628" s="462"/>
      <c r="G628" s="209"/>
      <c r="H628" s="462"/>
      <c r="I628" s="209"/>
      <c r="J628" s="209"/>
      <c r="K628" s="209"/>
      <c r="L628" s="209"/>
      <c r="M628" s="209"/>
      <c r="N628" s="209"/>
      <c r="O628" s="209"/>
      <c r="P628" s="462"/>
      <c r="Q628" s="209"/>
      <c r="R628" s="209"/>
      <c r="S628" s="209"/>
      <c r="T628" s="209"/>
      <c r="U628" s="209"/>
      <c r="V628" s="209"/>
      <c r="W628" s="209"/>
      <c r="X628" s="209"/>
      <c r="Y628" s="209"/>
      <c r="Z628" s="209"/>
      <c r="AA628" s="209"/>
      <c r="AB628" s="209"/>
      <c r="AC628" s="209"/>
      <c r="AD628" s="209"/>
      <c r="AE628" s="209"/>
      <c r="AF628" s="209"/>
      <c r="AG628" s="209"/>
      <c r="AH628" s="209"/>
      <c r="AI628" s="209"/>
      <c r="AJ628" s="209"/>
      <c r="AK628" s="209"/>
      <c r="AL628" s="462"/>
      <c r="AM628" s="462"/>
      <c r="AN628" s="462"/>
      <c r="AO628" s="209"/>
      <c r="AP628" s="209"/>
      <c r="AQ628" s="209"/>
      <c r="AR628" s="209"/>
      <c r="AS628" s="209"/>
      <c r="AT628" s="209"/>
      <c r="AU628" s="209"/>
      <c r="AV628" s="209"/>
      <c r="AW628" s="209"/>
      <c r="AX628" s="209"/>
      <c r="AY628" s="209"/>
      <c r="AZ628" s="209"/>
      <c r="BA628" s="209"/>
      <c r="BB628" s="209"/>
      <c r="BC628" s="209"/>
      <c r="BD628" s="209"/>
      <c r="BE628" s="209"/>
      <c r="BF628" s="209"/>
      <c r="BG628" s="209"/>
      <c r="BH628" s="209"/>
      <c r="BI628" s="209"/>
      <c r="BJ628" s="209"/>
      <c r="BK628" s="209"/>
      <c r="BL628" s="209"/>
    </row>
    <row r="629" spans="1:64" ht="13.5" customHeight="1">
      <c r="A629" s="462"/>
      <c r="B629" s="462"/>
      <c r="C629" s="462"/>
      <c r="D629" s="462"/>
      <c r="E629" s="462"/>
      <c r="F629" s="462"/>
      <c r="G629" s="209"/>
      <c r="H629" s="462"/>
      <c r="I629" s="209"/>
      <c r="J629" s="209"/>
      <c r="K629" s="209"/>
      <c r="L629" s="209"/>
      <c r="M629" s="209"/>
      <c r="N629" s="209"/>
      <c r="O629" s="209"/>
      <c r="P629" s="462"/>
      <c r="Q629" s="209"/>
      <c r="R629" s="209"/>
      <c r="S629" s="209"/>
      <c r="T629" s="209"/>
      <c r="U629" s="209"/>
      <c r="V629" s="209"/>
      <c r="W629" s="209"/>
      <c r="X629" s="209"/>
      <c r="Y629" s="209"/>
      <c r="Z629" s="209"/>
      <c r="AA629" s="209"/>
      <c r="AB629" s="209"/>
      <c r="AC629" s="209"/>
      <c r="AD629" s="209"/>
      <c r="AE629" s="209"/>
      <c r="AF629" s="209"/>
      <c r="AG629" s="209"/>
      <c r="AH629" s="209"/>
      <c r="AI629" s="209"/>
      <c r="AJ629" s="209"/>
      <c r="AK629" s="209"/>
      <c r="AL629" s="462"/>
      <c r="AM629" s="462"/>
      <c r="AN629" s="462"/>
      <c r="AO629" s="209"/>
      <c r="AP629" s="209"/>
      <c r="AQ629" s="209"/>
      <c r="AR629" s="209"/>
      <c r="AS629" s="209"/>
      <c r="AT629" s="209"/>
      <c r="AU629" s="209"/>
      <c r="AV629" s="209"/>
      <c r="AW629" s="209"/>
      <c r="AX629" s="209"/>
      <c r="AY629" s="209"/>
      <c r="AZ629" s="209"/>
      <c r="BA629" s="209"/>
      <c r="BB629" s="209"/>
      <c r="BC629" s="209"/>
      <c r="BD629" s="209"/>
      <c r="BE629" s="209"/>
      <c r="BF629" s="209"/>
      <c r="BG629" s="209"/>
      <c r="BH629" s="209"/>
      <c r="BI629" s="209"/>
      <c r="BJ629" s="209"/>
      <c r="BK629" s="209"/>
      <c r="BL629" s="209"/>
    </row>
    <row r="630" spans="1:64" ht="13.5" customHeight="1">
      <c r="A630" s="462"/>
      <c r="B630" s="462"/>
      <c r="C630" s="462"/>
      <c r="D630" s="462"/>
      <c r="E630" s="462"/>
      <c r="F630" s="462"/>
      <c r="G630" s="209"/>
      <c r="H630" s="462"/>
      <c r="I630" s="209"/>
      <c r="J630" s="209"/>
      <c r="K630" s="209"/>
      <c r="L630" s="209"/>
      <c r="M630" s="209"/>
      <c r="N630" s="209"/>
      <c r="O630" s="209"/>
      <c r="P630" s="462"/>
      <c r="Q630" s="209"/>
      <c r="R630" s="209"/>
      <c r="S630" s="209"/>
      <c r="T630" s="209"/>
      <c r="U630" s="209"/>
      <c r="V630" s="209"/>
      <c r="W630" s="209"/>
      <c r="X630" s="209"/>
      <c r="Y630" s="209"/>
      <c r="Z630" s="209"/>
      <c r="AA630" s="209"/>
      <c r="AB630" s="209"/>
      <c r="AC630" s="209"/>
      <c r="AD630" s="209"/>
      <c r="AE630" s="209"/>
      <c r="AF630" s="209"/>
      <c r="AG630" s="209"/>
      <c r="AH630" s="209"/>
      <c r="AI630" s="209"/>
      <c r="AJ630" s="209"/>
      <c r="AK630" s="209"/>
      <c r="AL630" s="462"/>
      <c r="AM630" s="462"/>
      <c r="AN630" s="462"/>
      <c r="AO630" s="209"/>
      <c r="AP630" s="209"/>
      <c r="AQ630" s="209"/>
      <c r="AR630" s="209"/>
      <c r="AS630" s="209"/>
      <c r="AT630" s="209"/>
      <c r="AU630" s="209"/>
      <c r="AV630" s="209"/>
      <c r="AW630" s="209"/>
      <c r="AX630" s="209"/>
      <c r="AY630" s="209"/>
      <c r="AZ630" s="209"/>
      <c r="BA630" s="209"/>
      <c r="BB630" s="209"/>
      <c r="BC630" s="209"/>
      <c r="BD630" s="209"/>
      <c r="BE630" s="209"/>
      <c r="BF630" s="209"/>
      <c r="BG630" s="209"/>
      <c r="BH630" s="209"/>
      <c r="BI630" s="209"/>
      <c r="BJ630" s="209"/>
      <c r="BK630" s="209"/>
      <c r="BL630" s="209"/>
    </row>
    <row r="631" spans="1:64" ht="13.5" customHeight="1">
      <c r="A631" s="462"/>
      <c r="B631" s="462"/>
      <c r="C631" s="462"/>
      <c r="D631" s="462"/>
      <c r="E631" s="462"/>
      <c r="F631" s="462"/>
      <c r="G631" s="209"/>
      <c r="H631" s="462"/>
      <c r="I631" s="209"/>
      <c r="J631" s="209"/>
      <c r="K631" s="209"/>
      <c r="L631" s="209"/>
      <c r="M631" s="209"/>
      <c r="N631" s="209"/>
      <c r="O631" s="209"/>
      <c r="P631" s="462"/>
      <c r="Q631" s="209"/>
      <c r="R631" s="209"/>
      <c r="S631" s="209"/>
      <c r="T631" s="209"/>
      <c r="U631" s="209"/>
      <c r="V631" s="209"/>
      <c r="W631" s="209"/>
      <c r="X631" s="209"/>
      <c r="Y631" s="209"/>
      <c r="Z631" s="209"/>
      <c r="AA631" s="209"/>
      <c r="AB631" s="209"/>
      <c r="AC631" s="209"/>
      <c r="AD631" s="209"/>
      <c r="AE631" s="209"/>
      <c r="AF631" s="209"/>
      <c r="AG631" s="209"/>
      <c r="AH631" s="209"/>
      <c r="AI631" s="209"/>
      <c r="AJ631" s="209"/>
      <c r="AK631" s="209"/>
      <c r="AL631" s="462"/>
      <c r="AM631" s="462"/>
      <c r="AN631" s="462"/>
      <c r="AO631" s="209"/>
      <c r="AP631" s="209"/>
      <c r="AQ631" s="209"/>
      <c r="AR631" s="209"/>
      <c r="AS631" s="209"/>
      <c r="AT631" s="209"/>
      <c r="AU631" s="209"/>
      <c r="AV631" s="209"/>
      <c r="AW631" s="209"/>
      <c r="AX631" s="209"/>
      <c r="AY631" s="209"/>
      <c r="AZ631" s="209"/>
      <c r="BA631" s="209"/>
      <c r="BB631" s="209"/>
      <c r="BC631" s="209"/>
      <c r="BD631" s="209"/>
      <c r="BE631" s="209"/>
      <c r="BF631" s="209"/>
      <c r="BG631" s="209"/>
      <c r="BH631" s="209"/>
      <c r="BI631" s="209"/>
      <c r="BJ631" s="209"/>
      <c r="BK631" s="209"/>
      <c r="BL631" s="209"/>
    </row>
    <row r="632" spans="1:64" ht="13.5" customHeight="1">
      <c r="A632" s="462"/>
      <c r="B632" s="462"/>
      <c r="C632" s="462"/>
      <c r="D632" s="462"/>
      <c r="E632" s="462"/>
      <c r="F632" s="462"/>
      <c r="G632" s="209"/>
      <c r="H632" s="462"/>
      <c r="I632" s="209"/>
      <c r="J632" s="209"/>
      <c r="K632" s="209"/>
      <c r="L632" s="209"/>
      <c r="M632" s="209"/>
      <c r="N632" s="209"/>
      <c r="O632" s="209"/>
      <c r="P632" s="462"/>
      <c r="Q632" s="209"/>
      <c r="R632" s="209"/>
      <c r="S632" s="209"/>
      <c r="T632" s="209"/>
      <c r="U632" s="209"/>
      <c r="V632" s="209"/>
      <c r="W632" s="209"/>
      <c r="X632" s="209"/>
      <c r="Y632" s="209"/>
      <c r="Z632" s="209"/>
      <c r="AA632" s="209"/>
      <c r="AB632" s="209"/>
      <c r="AC632" s="209"/>
      <c r="AD632" s="209"/>
      <c r="AE632" s="209"/>
      <c r="AF632" s="209"/>
      <c r="AG632" s="209"/>
      <c r="AH632" s="209"/>
      <c r="AI632" s="209"/>
      <c r="AJ632" s="209"/>
      <c r="AK632" s="209"/>
      <c r="AL632" s="462"/>
      <c r="AM632" s="462"/>
      <c r="AN632" s="462"/>
      <c r="AO632" s="209"/>
      <c r="AP632" s="209"/>
      <c r="AQ632" s="209"/>
      <c r="AR632" s="209"/>
      <c r="AS632" s="209"/>
      <c r="AT632" s="209"/>
      <c r="AU632" s="209"/>
      <c r="AV632" s="209"/>
      <c r="AW632" s="209"/>
      <c r="AX632" s="209"/>
      <c r="AY632" s="209"/>
      <c r="AZ632" s="209"/>
      <c r="BA632" s="209"/>
      <c r="BB632" s="209"/>
      <c r="BC632" s="209"/>
      <c r="BD632" s="209"/>
      <c r="BE632" s="209"/>
      <c r="BF632" s="209"/>
      <c r="BG632" s="209"/>
      <c r="BH632" s="209"/>
      <c r="BI632" s="209"/>
      <c r="BJ632" s="209"/>
      <c r="BK632" s="209"/>
      <c r="BL632" s="209"/>
    </row>
    <row r="633" spans="1:64" ht="13.5" customHeight="1">
      <c r="A633" s="462"/>
      <c r="B633" s="462"/>
      <c r="C633" s="462"/>
      <c r="D633" s="462"/>
      <c r="E633" s="462"/>
      <c r="F633" s="462"/>
      <c r="G633" s="209"/>
      <c r="H633" s="462"/>
      <c r="I633" s="209"/>
      <c r="J633" s="209"/>
      <c r="K633" s="209"/>
      <c r="L633" s="209"/>
      <c r="M633" s="209"/>
      <c r="N633" s="209"/>
      <c r="O633" s="209"/>
      <c r="P633" s="462"/>
      <c r="Q633" s="209"/>
      <c r="R633" s="209"/>
      <c r="S633" s="209"/>
      <c r="T633" s="209"/>
      <c r="U633" s="209"/>
      <c r="V633" s="209"/>
      <c r="W633" s="209"/>
      <c r="X633" s="209"/>
      <c r="Y633" s="209"/>
      <c r="Z633" s="209"/>
      <c r="AA633" s="209"/>
      <c r="AB633" s="209"/>
      <c r="AC633" s="209"/>
      <c r="AD633" s="209"/>
      <c r="AE633" s="209"/>
      <c r="AF633" s="209"/>
      <c r="AG633" s="209"/>
      <c r="AH633" s="209"/>
      <c r="AI633" s="209"/>
      <c r="AJ633" s="209"/>
      <c r="AK633" s="209"/>
      <c r="AL633" s="462"/>
      <c r="AM633" s="462"/>
      <c r="AN633" s="462"/>
      <c r="AO633" s="209"/>
      <c r="AP633" s="209"/>
      <c r="AQ633" s="209"/>
      <c r="AR633" s="209"/>
      <c r="AS633" s="209"/>
      <c r="AT633" s="209"/>
      <c r="AU633" s="209"/>
      <c r="AV633" s="209"/>
      <c r="AW633" s="209"/>
      <c r="AX633" s="209"/>
      <c r="AY633" s="209"/>
      <c r="AZ633" s="209"/>
      <c r="BA633" s="209"/>
      <c r="BB633" s="209"/>
      <c r="BC633" s="209"/>
      <c r="BD633" s="209"/>
      <c r="BE633" s="209"/>
      <c r="BF633" s="209"/>
      <c r="BG633" s="209"/>
      <c r="BH633" s="209"/>
      <c r="BI633" s="209"/>
      <c r="BJ633" s="209"/>
      <c r="BK633" s="209"/>
      <c r="BL633" s="209"/>
    </row>
    <row r="634" spans="1:64" ht="13.5" customHeight="1">
      <c r="A634" s="462"/>
      <c r="B634" s="462"/>
      <c r="C634" s="462"/>
      <c r="D634" s="462"/>
      <c r="E634" s="462"/>
      <c r="F634" s="462"/>
      <c r="G634" s="209"/>
      <c r="H634" s="462"/>
      <c r="I634" s="209"/>
      <c r="J634" s="209"/>
      <c r="K634" s="209"/>
      <c r="L634" s="209"/>
      <c r="M634" s="209"/>
      <c r="N634" s="209"/>
      <c r="O634" s="209"/>
      <c r="P634" s="462"/>
      <c r="Q634" s="209"/>
      <c r="R634" s="209"/>
      <c r="S634" s="209"/>
      <c r="T634" s="209"/>
      <c r="U634" s="209"/>
      <c r="V634" s="209"/>
      <c r="W634" s="209"/>
      <c r="X634" s="209"/>
      <c r="Y634" s="209"/>
      <c r="Z634" s="209"/>
      <c r="AA634" s="209"/>
      <c r="AB634" s="209"/>
      <c r="AC634" s="209"/>
      <c r="AD634" s="209"/>
      <c r="AE634" s="209"/>
      <c r="AF634" s="209"/>
      <c r="AG634" s="209"/>
      <c r="AH634" s="209"/>
      <c r="AI634" s="209"/>
      <c r="AJ634" s="209"/>
      <c r="AK634" s="209"/>
      <c r="AL634" s="462"/>
      <c r="AM634" s="462"/>
      <c r="AN634" s="462"/>
      <c r="AO634" s="209"/>
      <c r="AP634" s="209"/>
      <c r="AQ634" s="209"/>
      <c r="AR634" s="209"/>
      <c r="AS634" s="209"/>
      <c r="AT634" s="209"/>
      <c r="AU634" s="209"/>
      <c r="AV634" s="209"/>
      <c r="AW634" s="209"/>
      <c r="AX634" s="209"/>
      <c r="AY634" s="209"/>
      <c r="AZ634" s="209"/>
      <c r="BA634" s="209"/>
      <c r="BB634" s="209"/>
      <c r="BC634" s="209"/>
      <c r="BD634" s="209"/>
      <c r="BE634" s="209"/>
      <c r="BF634" s="209"/>
      <c r="BG634" s="209"/>
      <c r="BH634" s="209"/>
      <c r="BI634" s="209"/>
      <c r="BJ634" s="209"/>
      <c r="BK634" s="209"/>
      <c r="BL634" s="209"/>
    </row>
    <row r="635" spans="1:64" ht="13.5" customHeight="1">
      <c r="A635" s="462"/>
      <c r="B635" s="462"/>
      <c r="C635" s="462"/>
      <c r="D635" s="462"/>
      <c r="E635" s="462"/>
      <c r="F635" s="462"/>
      <c r="G635" s="209"/>
      <c r="H635" s="462"/>
      <c r="I635" s="209"/>
      <c r="J635" s="209"/>
      <c r="K635" s="209"/>
      <c r="L635" s="209"/>
      <c r="M635" s="209"/>
      <c r="N635" s="209"/>
      <c r="O635" s="209"/>
      <c r="P635" s="462"/>
      <c r="Q635" s="209"/>
      <c r="R635" s="209"/>
      <c r="S635" s="209"/>
      <c r="T635" s="209"/>
      <c r="U635" s="209"/>
      <c r="V635" s="209"/>
      <c r="W635" s="209"/>
      <c r="X635" s="209"/>
      <c r="Y635" s="209"/>
      <c r="Z635" s="209"/>
      <c r="AA635" s="209"/>
      <c r="AB635" s="209"/>
      <c r="AC635" s="209"/>
      <c r="AD635" s="209"/>
      <c r="AE635" s="209"/>
      <c r="AF635" s="209"/>
      <c r="AG635" s="209"/>
      <c r="AH635" s="209"/>
      <c r="AI635" s="209"/>
      <c r="AJ635" s="209"/>
      <c r="AK635" s="209"/>
      <c r="AL635" s="462"/>
      <c r="AM635" s="462"/>
      <c r="AN635" s="462"/>
      <c r="AO635" s="209"/>
      <c r="AP635" s="209"/>
      <c r="AQ635" s="209"/>
      <c r="AR635" s="209"/>
      <c r="AS635" s="209"/>
      <c r="AT635" s="209"/>
      <c r="AU635" s="209"/>
      <c r="AV635" s="209"/>
      <c r="AW635" s="209"/>
      <c r="AX635" s="209"/>
      <c r="AY635" s="209"/>
      <c r="AZ635" s="209"/>
      <c r="BA635" s="209"/>
      <c r="BB635" s="209"/>
      <c r="BC635" s="209"/>
      <c r="BD635" s="209"/>
      <c r="BE635" s="209"/>
      <c r="BF635" s="209"/>
      <c r="BG635" s="209"/>
      <c r="BH635" s="209"/>
      <c r="BI635" s="209"/>
      <c r="BJ635" s="209"/>
      <c r="BK635" s="209"/>
      <c r="BL635" s="209"/>
    </row>
    <row r="636" spans="1:64" ht="13.5" customHeight="1">
      <c r="A636" s="462"/>
      <c r="B636" s="462"/>
      <c r="C636" s="462"/>
      <c r="D636" s="462"/>
      <c r="E636" s="462"/>
      <c r="F636" s="462"/>
      <c r="G636" s="209"/>
      <c r="H636" s="462"/>
      <c r="I636" s="209"/>
      <c r="J636" s="209"/>
      <c r="K636" s="209"/>
      <c r="L636" s="209"/>
      <c r="M636" s="209"/>
      <c r="N636" s="209"/>
      <c r="O636" s="209"/>
      <c r="P636" s="462"/>
      <c r="Q636" s="209"/>
      <c r="R636" s="209"/>
      <c r="S636" s="209"/>
      <c r="T636" s="209"/>
      <c r="U636" s="209"/>
      <c r="V636" s="209"/>
      <c r="W636" s="209"/>
      <c r="X636" s="209"/>
      <c r="Y636" s="209"/>
      <c r="Z636" s="209"/>
      <c r="AA636" s="209"/>
      <c r="AB636" s="209"/>
      <c r="AC636" s="209"/>
      <c r="AD636" s="209"/>
      <c r="AE636" s="209"/>
      <c r="AF636" s="209"/>
      <c r="AG636" s="209"/>
      <c r="AH636" s="209"/>
      <c r="AI636" s="209"/>
      <c r="AJ636" s="209"/>
      <c r="AK636" s="209"/>
      <c r="AL636" s="462"/>
      <c r="AM636" s="462"/>
      <c r="AN636" s="462"/>
      <c r="AO636" s="209"/>
      <c r="AP636" s="209"/>
      <c r="AQ636" s="209"/>
      <c r="AR636" s="209"/>
      <c r="AS636" s="209"/>
      <c r="AT636" s="209"/>
      <c r="AU636" s="209"/>
      <c r="AV636" s="209"/>
      <c r="AW636" s="209"/>
      <c r="AX636" s="209"/>
      <c r="AY636" s="209"/>
      <c r="AZ636" s="209"/>
      <c r="BA636" s="209"/>
      <c r="BB636" s="209"/>
      <c r="BC636" s="209"/>
      <c r="BD636" s="209"/>
      <c r="BE636" s="209"/>
      <c r="BF636" s="209"/>
      <c r="BG636" s="209"/>
      <c r="BH636" s="209"/>
      <c r="BI636" s="209"/>
      <c r="BJ636" s="209"/>
      <c r="BK636" s="209"/>
      <c r="BL636" s="209"/>
    </row>
    <row r="637" spans="1:64" ht="13.5" customHeight="1">
      <c r="A637" s="462"/>
      <c r="B637" s="462"/>
      <c r="C637" s="462"/>
      <c r="D637" s="462"/>
      <c r="E637" s="462"/>
      <c r="F637" s="462"/>
      <c r="G637" s="209"/>
      <c r="H637" s="462"/>
      <c r="I637" s="209"/>
      <c r="J637" s="209"/>
      <c r="K637" s="209"/>
      <c r="L637" s="209"/>
      <c r="M637" s="209"/>
      <c r="N637" s="209"/>
      <c r="O637" s="209"/>
      <c r="P637" s="462"/>
      <c r="Q637" s="209"/>
      <c r="R637" s="209"/>
      <c r="S637" s="209"/>
      <c r="T637" s="209"/>
      <c r="U637" s="209"/>
      <c r="V637" s="209"/>
      <c r="W637" s="209"/>
      <c r="X637" s="209"/>
      <c r="Y637" s="209"/>
      <c r="Z637" s="209"/>
      <c r="AA637" s="209"/>
      <c r="AB637" s="209"/>
      <c r="AC637" s="209"/>
      <c r="AD637" s="209"/>
      <c r="AE637" s="209"/>
      <c r="AF637" s="209"/>
      <c r="AG637" s="209"/>
      <c r="AH637" s="209"/>
      <c r="AI637" s="209"/>
      <c r="AJ637" s="209"/>
      <c r="AK637" s="209"/>
      <c r="AL637" s="462"/>
      <c r="AM637" s="462"/>
      <c r="AN637" s="462"/>
      <c r="AO637" s="209"/>
      <c r="AP637" s="209"/>
      <c r="AQ637" s="209"/>
      <c r="AR637" s="209"/>
      <c r="AS637" s="209"/>
      <c r="AT637" s="209"/>
      <c r="AU637" s="209"/>
      <c r="AV637" s="209"/>
      <c r="AW637" s="209"/>
      <c r="AX637" s="209"/>
      <c r="AY637" s="209"/>
      <c r="AZ637" s="209"/>
      <c r="BA637" s="209"/>
      <c r="BB637" s="209"/>
      <c r="BC637" s="209"/>
      <c r="BD637" s="209"/>
      <c r="BE637" s="209"/>
      <c r="BF637" s="209"/>
      <c r="BG637" s="209"/>
      <c r="BH637" s="209"/>
      <c r="BI637" s="209"/>
      <c r="BJ637" s="209"/>
      <c r="BK637" s="209"/>
      <c r="BL637" s="209"/>
    </row>
    <row r="638" spans="1:64" ht="13.5" customHeight="1">
      <c r="A638" s="462"/>
      <c r="B638" s="462"/>
      <c r="C638" s="462"/>
      <c r="D638" s="462"/>
      <c r="E638" s="462"/>
      <c r="F638" s="462"/>
      <c r="G638" s="209"/>
      <c r="H638" s="462"/>
      <c r="I638" s="209"/>
      <c r="J638" s="209"/>
      <c r="K638" s="209"/>
      <c r="L638" s="209"/>
      <c r="M638" s="209"/>
      <c r="N638" s="209"/>
      <c r="O638" s="209"/>
      <c r="P638" s="462"/>
      <c r="Q638" s="209"/>
      <c r="R638" s="209"/>
      <c r="S638" s="209"/>
      <c r="T638" s="209"/>
      <c r="U638" s="209"/>
      <c r="V638" s="209"/>
      <c r="W638" s="209"/>
      <c r="X638" s="209"/>
      <c r="Y638" s="209"/>
      <c r="Z638" s="209"/>
      <c r="AA638" s="209"/>
      <c r="AB638" s="209"/>
      <c r="AC638" s="209"/>
      <c r="AD638" s="209"/>
      <c r="AE638" s="209"/>
      <c r="AF638" s="209"/>
      <c r="AG638" s="209"/>
      <c r="AH638" s="209"/>
      <c r="AI638" s="209"/>
      <c r="AJ638" s="209"/>
      <c r="AK638" s="209"/>
      <c r="AL638" s="462"/>
      <c r="AM638" s="462"/>
      <c r="AN638" s="462"/>
      <c r="AO638" s="209"/>
      <c r="AP638" s="209"/>
      <c r="AQ638" s="209"/>
      <c r="AR638" s="209"/>
      <c r="AS638" s="209"/>
      <c r="AT638" s="209"/>
      <c r="AU638" s="209"/>
      <c r="AV638" s="209"/>
      <c r="AW638" s="209"/>
      <c r="AX638" s="209"/>
      <c r="AY638" s="209"/>
      <c r="AZ638" s="209"/>
      <c r="BA638" s="209"/>
      <c r="BB638" s="209"/>
      <c r="BC638" s="209"/>
      <c r="BD638" s="209"/>
      <c r="BE638" s="209"/>
      <c r="BF638" s="209"/>
      <c r="BG638" s="209"/>
      <c r="BH638" s="209"/>
      <c r="BI638" s="209"/>
      <c r="BJ638" s="209"/>
      <c r="BK638" s="209"/>
      <c r="BL638" s="209"/>
    </row>
    <row r="639" spans="1:64" ht="13.5" customHeight="1">
      <c r="A639" s="462"/>
      <c r="B639" s="462"/>
      <c r="C639" s="462"/>
      <c r="D639" s="462"/>
      <c r="E639" s="462"/>
      <c r="F639" s="462"/>
      <c r="G639" s="209"/>
      <c r="H639" s="462"/>
      <c r="I639" s="209"/>
      <c r="J639" s="209"/>
      <c r="K639" s="209"/>
      <c r="L639" s="209"/>
      <c r="M639" s="209"/>
      <c r="N639" s="209"/>
      <c r="O639" s="209"/>
      <c r="P639" s="462"/>
      <c r="Q639" s="209"/>
      <c r="R639" s="209"/>
      <c r="S639" s="209"/>
      <c r="T639" s="209"/>
      <c r="U639" s="209"/>
      <c r="V639" s="209"/>
      <c r="W639" s="209"/>
      <c r="X639" s="209"/>
      <c r="Y639" s="209"/>
      <c r="Z639" s="209"/>
      <c r="AA639" s="209"/>
      <c r="AB639" s="209"/>
      <c r="AC639" s="209"/>
      <c r="AD639" s="209"/>
      <c r="AE639" s="209"/>
      <c r="AF639" s="209"/>
      <c r="AG639" s="209"/>
      <c r="AH639" s="209"/>
      <c r="AI639" s="209"/>
      <c r="AJ639" s="209"/>
      <c r="AK639" s="209"/>
      <c r="AL639" s="462"/>
      <c r="AM639" s="462"/>
      <c r="AN639" s="462"/>
      <c r="AO639" s="209"/>
      <c r="AP639" s="209"/>
      <c r="AQ639" s="209"/>
      <c r="AR639" s="209"/>
      <c r="AS639" s="209"/>
      <c r="AT639" s="209"/>
      <c r="AU639" s="209"/>
      <c r="AV639" s="209"/>
      <c r="AW639" s="209"/>
      <c r="AX639" s="209"/>
      <c r="AY639" s="209"/>
      <c r="AZ639" s="209"/>
      <c r="BA639" s="209"/>
      <c r="BB639" s="209"/>
      <c r="BC639" s="209"/>
      <c r="BD639" s="209"/>
      <c r="BE639" s="209"/>
      <c r="BF639" s="209"/>
      <c r="BG639" s="209"/>
      <c r="BH639" s="209"/>
      <c r="BI639" s="209"/>
      <c r="BJ639" s="209"/>
      <c r="BK639" s="209"/>
      <c r="BL639" s="209"/>
    </row>
    <row r="640" spans="1:64" ht="13.5" customHeight="1">
      <c r="A640" s="462"/>
      <c r="B640" s="462"/>
      <c r="C640" s="462"/>
      <c r="D640" s="462"/>
      <c r="E640" s="462"/>
      <c r="F640" s="462"/>
      <c r="G640" s="209"/>
      <c r="H640" s="462"/>
      <c r="I640" s="209"/>
      <c r="J640" s="209"/>
      <c r="K640" s="209"/>
      <c r="L640" s="209"/>
      <c r="M640" s="209"/>
      <c r="N640" s="209"/>
      <c r="O640" s="209"/>
      <c r="P640" s="462"/>
      <c r="Q640" s="209"/>
      <c r="R640" s="209"/>
      <c r="S640" s="209"/>
      <c r="T640" s="209"/>
      <c r="U640" s="209"/>
      <c r="V640" s="209"/>
      <c r="W640" s="209"/>
      <c r="X640" s="209"/>
      <c r="Y640" s="209"/>
      <c r="Z640" s="209"/>
      <c r="AA640" s="209"/>
      <c r="AB640" s="209"/>
      <c r="AC640" s="209"/>
      <c r="AD640" s="209"/>
      <c r="AE640" s="209"/>
      <c r="AF640" s="209"/>
      <c r="AG640" s="209"/>
      <c r="AH640" s="209"/>
      <c r="AI640" s="209"/>
      <c r="AJ640" s="209"/>
      <c r="AK640" s="209"/>
      <c r="AL640" s="462"/>
      <c r="AM640" s="462"/>
      <c r="AN640" s="462"/>
      <c r="AO640" s="209"/>
      <c r="AP640" s="209"/>
      <c r="AQ640" s="209"/>
      <c r="AR640" s="209"/>
      <c r="AS640" s="209"/>
      <c r="AT640" s="209"/>
      <c r="AU640" s="209"/>
      <c r="AV640" s="209"/>
      <c r="AW640" s="209"/>
      <c r="AX640" s="209"/>
      <c r="AY640" s="209"/>
      <c r="AZ640" s="209"/>
      <c r="BA640" s="209"/>
      <c r="BB640" s="209"/>
      <c r="BC640" s="209"/>
      <c r="BD640" s="209"/>
      <c r="BE640" s="209"/>
      <c r="BF640" s="209"/>
      <c r="BG640" s="209"/>
      <c r="BH640" s="209"/>
      <c r="BI640" s="209"/>
      <c r="BJ640" s="209"/>
      <c r="BK640" s="209"/>
      <c r="BL640" s="209"/>
    </row>
    <row r="641" spans="1:64" ht="13.5" customHeight="1">
      <c r="A641" s="462"/>
      <c r="B641" s="462"/>
      <c r="C641" s="462"/>
      <c r="D641" s="462"/>
      <c r="E641" s="462"/>
      <c r="F641" s="462"/>
      <c r="G641" s="209"/>
      <c r="H641" s="462"/>
      <c r="I641" s="209"/>
      <c r="J641" s="209"/>
      <c r="K641" s="209"/>
      <c r="L641" s="209"/>
      <c r="M641" s="209"/>
      <c r="N641" s="209"/>
      <c r="O641" s="209"/>
      <c r="P641" s="462"/>
      <c r="Q641" s="209"/>
      <c r="R641" s="209"/>
      <c r="S641" s="209"/>
      <c r="T641" s="209"/>
      <c r="U641" s="209"/>
      <c r="V641" s="209"/>
      <c r="W641" s="209"/>
      <c r="X641" s="209"/>
      <c r="Y641" s="209"/>
      <c r="Z641" s="209"/>
      <c r="AA641" s="209"/>
      <c r="AB641" s="209"/>
      <c r="AC641" s="209"/>
      <c r="AD641" s="209"/>
      <c r="AE641" s="209"/>
      <c r="AF641" s="209"/>
      <c r="AG641" s="209"/>
      <c r="AH641" s="209"/>
      <c r="AI641" s="209"/>
      <c r="AJ641" s="209"/>
      <c r="AK641" s="209"/>
      <c r="AL641" s="462"/>
      <c r="AM641" s="462"/>
      <c r="AN641" s="462"/>
      <c r="AO641" s="209"/>
      <c r="AP641" s="209"/>
      <c r="AQ641" s="209"/>
      <c r="AR641" s="209"/>
      <c r="AS641" s="209"/>
      <c r="AT641" s="209"/>
      <c r="AU641" s="209"/>
      <c r="AV641" s="209"/>
      <c r="AW641" s="209"/>
      <c r="AX641" s="209"/>
      <c r="AY641" s="209"/>
      <c r="AZ641" s="209"/>
      <c r="BA641" s="209"/>
      <c r="BB641" s="209"/>
      <c r="BC641" s="209"/>
      <c r="BD641" s="209"/>
      <c r="BE641" s="209"/>
      <c r="BF641" s="209"/>
      <c r="BG641" s="209"/>
      <c r="BH641" s="209"/>
      <c r="BI641" s="209"/>
      <c r="BJ641" s="209"/>
      <c r="BK641" s="209"/>
      <c r="BL641" s="209"/>
    </row>
    <row r="642" spans="1:64" ht="13.5" customHeight="1">
      <c r="A642" s="462"/>
      <c r="B642" s="462"/>
      <c r="C642" s="462"/>
      <c r="D642" s="462"/>
      <c r="E642" s="462"/>
      <c r="F642" s="462"/>
      <c r="G642" s="209"/>
      <c r="H642" s="462"/>
      <c r="I642" s="209"/>
      <c r="J642" s="209"/>
      <c r="K642" s="209"/>
      <c r="L642" s="209"/>
      <c r="M642" s="209"/>
      <c r="N642" s="209"/>
      <c r="O642" s="209"/>
      <c r="P642" s="462"/>
      <c r="Q642" s="209"/>
      <c r="R642" s="209"/>
      <c r="S642" s="209"/>
      <c r="T642" s="209"/>
      <c r="U642" s="209"/>
      <c r="V642" s="209"/>
      <c r="W642" s="209"/>
      <c r="X642" s="209"/>
      <c r="Y642" s="209"/>
      <c r="Z642" s="209"/>
      <c r="AA642" s="209"/>
      <c r="AB642" s="209"/>
      <c r="AC642" s="209"/>
      <c r="AD642" s="209"/>
      <c r="AE642" s="209"/>
      <c r="AF642" s="209"/>
      <c r="AG642" s="209"/>
      <c r="AH642" s="209"/>
      <c r="AI642" s="209"/>
      <c r="AJ642" s="209"/>
      <c r="AK642" s="209"/>
      <c r="AL642" s="462"/>
      <c r="AM642" s="462"/>
      <c r="AN642" s="462"/>
      <c r="AO642" s="209"/>
      <c r="AP642" s="209"/>
      <c r="AQ642" s="209"/>
      <c r="AR642" s="209"/>
      <c r="AS642" s="209"/>
      <c r="AT642" s="209"/>
      <c r="AU642" s="209"/>
      <c r="AV642" s="209"/>
      <c r="AW642" s="209"/>
      <c r="AX642" s="209"/>
      <c r="AY642" s="209"/>
      <c r="AZ642" s="209"/>
      <c r="BA642" s="209"/>
      <c r="BB642" s="209"/>
      <c r="BC642" s="209"/>
      <c r="BD642" s="209"/>
      <c r="BE642" s="209"/>
      <c r="BF642" s="209"/>
      <c r="BG642" s="209"/>
      <c r="BH642" s="209"/>
      <c r="BI642" s="209"/>
      <c r="BJ642" s="209"/>
      <c r="BK642" s="209"/>
      <c r="BL642" s="209"/>
    </row>
    <row r="643" spans="1:64" ht="13.5" customHeight="1">
      <c r="A643" s="462"/>
      <c r="B643" s="462"/>
      <c r="C643" s="462"/>
      <c r="D643" s="462"/>
      <c r="E643" s="462"/>
      <c r="F643" s="462"/>
      <c r="G643" s="209"/>
      <c r="H643" s="462"/>
      <c r="I643" s="209"/>
      <c r="J643" s="209"/>
      <c r="K643" s="209"/>
      <c r="L643" s="209"/>
      <c r="M643" s="209"/>
      <c r="N643" s="209"/>
      <c r="O643" s="209"/>
      <c r="P643" s="462"/>
      <c r="Q643" s="209"/>
      <c r="R643" s="209"/>
      <c r="S643" s="209"/>
      <c r="T643" s="209"/>
      <c r="U643" s="209"/>
      <c r="V643" s="209"/>
      <c r="W643" s="209"/>
      <c r="X643" s="209"/>
      <c r="Y643" s="209"/>
      <c r="Z643" s="209"/>
      <c r="AA643" s="209"/>
      <c r="AB643" s="209"/>
      <c r="AC643" s="209"/>
      <c r="AD643" s="209"/>
      <c r="AE643" s="209"/>
      <c r="AF643" s="209"/>
      <c r="AG643" s="209"/>
      <c r="AH643" s="209"/>
      <c r="AI643" s="209"/>
      <c r="AJ643" s="209"/>
      <c r="AK643" s="209"/>
      <c r="AL643" s="462"/>
      <c r="AM643" s="462"/>
      <c r="AN643" s="462"/>
      <c r="AO643" s="209"/>
      <c r="AP643" s="209"/>
      <c r="AQ643" s="209"/>
      <c r="AR643" s="209"/>
      <c r="AS643" s="209"/>
      <c r="AT643" s="209"/>
      <c r="AU643" s="209"/>
      <c r="AV643" s="209"/>
      <c r="AW643" s="209"/>
      <c r="AX643" s="209"/>
      <c r="AY643" s="209"/>
      <c r="AZ643" s="209"/>
      <c r="BA643" s="209"/>
      <c r="BB643" s="209"/>
      <c r="BC643" s="209"/>
      <c r="BD643" s="209"/>
      <c r="BE643" s="209"/>
      <c r="BF643" s="209"/>
      <c r="BG643" s="209"/>
      <c r="BH643" s="209"/>
      <c r="BI643" s="209"/>
      <c r="BJ643" s="209"/>
      <c r="BK643" s="209"/>
      <c r="BL643" s="209"/>
    </row>
    <row r="644" spans="1:64" ht="13.5" customHeight="1">
      <c r="A644" s="462"/>
      <c r="B644" s="462"/>
      <c r="C644" s="462"/>
      <c r="D644" s="462"/>
      <c r="E644" s="462"/>
      <c r="F644" s="462"/>
      <c r="G644" s="209"/>
      <c r="H644" s="462"/>
      <c r="I644" s="209"/>
      <c r="J644" s="209"/>
      <c r="K644" s="209"/>
      <c r="L644" s="209"/>
      <c r="M644" s="209"/>
      <c r="N644" s="209"/>
      <c r="O644" s="209"/>
      <c r="P644" s="462"/>
      <c r="Q644" s="209"/>
      <c r="R644" s="209"/>
      <c r="S644" s="209"/>
      <c r="T644" s="209"/>
      <c r="U644" s="209"/>
      <c r="V644" s="209"/>
      <c r="W644" s="209"/>
      <c r="X644" s="209"/>
      <c r="Y644" s="209"/>
      <c r="Z644" s="209"/>
      <c r="AA644" s="209"/>
      <c r="AB644" s="209"/>
      <c r="AC644" s="209"/>
      <c r="AD644" s="209"/>
      <c r="AE644" s="209"/>
      <c r="AF644" s="209"/>
      <c r="AG644" s="209"/>
      <c r="AH644" s="209"/>
      <c r="AI644" s="209"/>
      <c r="AJ644" s="209"/>
      <c r="AK644" s="209"/>
      <c r="AL644" s="462"/>
      <c r="AM644" s="462"/>
      <c r="AN644" s="462"/>
      <c r="AO644" s="209"/>
      <c r="AP644" s="209"/>
      <c r="AQ644" s="209"/>
      <c r="AR644" s="209"/>
      <c r="AS644" s="209"/>
      <c r="AT644" s="209"/>
      <c r="AU644" s="209"/>
      <c r="AV644" s="209"/>
      <c r="AW644" s="209"/>
      <c r="AX644" s="209"/>
      <c r="AY644" s="209"/>
      <c r="AZ644" s="209"/>
      <c r="BA644" s="209"/>
      <c r="BB644" s="209"/>
      <c r="BC644" s="209"/>
      <c r="BD644" s="209"/>
      <c r="BE644" s="209"/>
      <c r="BF644" s="209"/>
      <c r="BG644" s="209"/>
      <c r="BH644" s="209"/>
      <c r="BI644" s="209"/>
      <c r="BJ644" s="209"/>
      <c r="BK644" s="209"/>
      <c r="BL644" s="209"/>
    </row>
    <row r="645" spans="1:64" ht="13.5" customHeight="1">
      <c r="A645" s="462"/>
      <c r="B645" s="462"/>
      <c r="C645" s="462"/>
      <c r="D645" s="462"/>
      <c r="E645" s="462"/>
      <c r="F645" s="462"/>
      <c r="G645" s="209"/>
      <c r="H645" s="462"/>
      <c r="I645" s="209"/>
      <c r="J645" s="209"/>
      <c r="K645" s="209"/>
      <c r="L645" s="209"/>
      <c r="M645" s="209"/>
      <c r="N645" s="209"/>
      <c r="O645" s="209"/>
      <c r="P645" s="462"/>
      <c r="Q645" s="209"/>
      <c r="R645" s="209"/>
      <c r="S645" s="209"/>
      <c r="T645" s="209"/>
      <c r="U645" s="209"/>
      <c r="V645" s="209"/>
      <c r="W645" s="209"/>
      <c r="X645" s="209"/>
      <c r="Y645" s="209"/>
      <c r="Z645" s="209"/>
      <c r="AA645" s="209"/>
      <c r="AB645" s="209"/>
      <c r="AC645" s="209"/>
      <c r="AD645" s="209"/>
      <c r="AE645" s="209"/>
      <c r="AF645" s="209"/>
      <c r="AG645" s="209"/>
      <c r="AH645" s="209"/>
      <c r="AI645" s="209"/>
      <c r="AJ645" s="209"/>
      <c r="AK645" s="209"/>
      <c r="AL645" s="462"/>
      <c r="AM645" s="462"/>
      <c r="AN645" s="462"/>
      <c r="AO645" s="209"/>
      <c r="AP645" s="209"/>
      <c r="AQ645" s="209"/>
      <c r="AR645" s="209"/>
      <c r="AS645" s="209"/>
      <c r="AT645" s="209"/>
      <c r="AU645" s="209"/>
      <c r="AV645" s="209"/>
      <c r="AW645" s="209"/>
      <c r="AX645" s="209"/>
      <c r="AY645" s="209"/>
      <c r="AZ645" s="209"/>
      <c r="BA645" s="209"/>
      <c r="BB645" s="209"/>
      <c r="BC645" s="209"/>
      <c r="BD645" s="209"/>
      <c r="BE645" s="209"/>
      <c r="BF645" s="209"/>
      <c r="BG645" s="209"/>
      <c r="BH645" s="209"/>
      <c r="BI645" s="209"/>
      <c r="BJ645" s="209"/>
      <c r="BK645" s="209"/>
      <c r="BL645" s="209"/>
    </row>
    <row r="646" spans="1:64" ht="13.5" customHeight="1">
      <c r="A646" s="462"/>
      <c r="B646" s="462"/>
      <c r="C646" s="462"/>
      <c r="D646" s="462"/>
      <c r="E646" s="462"/>
      <c r="F646" s="462"/>
      <c r="G646" s="209"/>
      <c r="H646" s="462"/>
      <c r="I646" s="209"/>
      <c r="J646" s="209"/>
      <c r="K646" s="209"/>
      <c r="L646" s="209"/>
      <c r="M646" s="209"/>
      <c r="N646" s="209"/>
      <c r="O646" s="209"/>
      <c r="P646" s="462"/>
      <c r="Q646" s="209"/>
      <c r="R646" s="209"/>
      <c r="S646" s="209"/>
      <c r="T646" s="209"/>
      <c r="U646" s="209"/>
      <c r="V646" s="209"/>
      <c r="W646" s="209"/>
      <c r="X646" s="209"/>
      <c r="Y646" s="209"/>
      <c r="Z646" s="209"/>
      <c r="AA646" s="209"/>
      <c r="AB646" s="209"/>
      <c r="AC646" s="209"/>
      <c r="AD646" s="209"/>
      <c r="AE646" s="209"/>
      <c r="AF646" s="209"/>
      <c r="AG646" s="209"/>
      <c r="AH646" s="209"/>
      <c r="AI646" s="209"/>
      <c r="AJ646" s="209"/>
      <c r="AK646" s="209"/>
      <c r="AL646" s="462"/>
      <c r="AM646" s="462"/>
      <c r="AN646" s="462"/>
      <c r="AO646" s="209"/>
      <c r="AP646" s="209"/>
      <c r="AQ646" s="209"/>
      <c r="AR646" s="209"/>
      <c r="AS646" s="209"/>
      <c r="AT646" s="209"/>
      <c r="AU646" s="209"/>
      <c r="AV646" s="209"/>
      <c r="AW646" s="209"/>
      <c r="AX646" s="209"/>
      <c r="AY646" s="209"/>
      <c r="AZ646" s="209"/>
      <c r="BA646" s="209"/>
      <c r="BB646" s="209"/>
      <c r="BC646" s="209"/>
      <c r="BD646" s="209"/>
      <c r="BE646" s="209"/>
      <c r="BF646" s="209"/>
      <c r="BG646" s="209"/>
      <c r="BH646" s="209"/>
      <c r="BI646" s="209"/>
      <c r="BJ646" s="209"/>
      <c r="BK646" s="209"/>
      <c r="BL646" s="209"/>
    </row>
    <row r="647" spans="1:64" ht="13.5" customHeight="1">
      <c r="A647" s="462"/>
      <c r="B647" s="462"/>
      <c r="C647" s="462"/>
      <c r="D647" s="462"/>
      <c r="E647" s="462"/>
      <c r="F647" s="462"/>
      <c r="G647" s="209"/>
      <c r="H647" s="462"/>
      <c r="I647" s="209"/>
      <c r="J647" s="209"/>
      <c r="K647" s="209"/>
      <c r="L647" s="209"/>
      <c r="M647" s="209"/>
      <c r="N647" s="209"/>
      <c r="O647" s="209"/>
      <c r="P647" s="462"/>
      <c r="Q647" s="209"/>
      <c r="R647" s="209"/>
      <c r="S647" s="209"/>
      <c r="T647" s="209"/>
      <c r="U647" s="209"/>
      <c r="V647" s="209"/>
      <c r="W647" s="209"/>
      <c r="X647" s="209"/>
      <c r="Y647" s="209"/>
      <c r="Z647" s="209"/>
      <c r="AA647" s="209"/>
      <c r="AB647" s="209"/>
      <c r="AC647" s="209"/>
      <c r="AD647" s="209"/>
      <c r="AE647" s="209"/>
      <c r="AF647" s="209"/>
      <c r="AG647" s="209"/>
      <c r="AH647" s="209"/>
      <c r="AI647" s="209"/>
      <c r="AJ647" s="209"/>
      <c r="AK647" s="209"/>
      <c r="AL647" s="462"/>
      <c r="AM647" s="462"/>
      <c r="AN647" s="462"/>
      <c r="AO647" s="209"/>
      <c r="AP647" s="209"/>
      <c r="AQ647" s="209"/>
      <c r="AR647" s="209"/>
      <c r="AS647" s="209"/>
      <c r="AT647" s="209"/>
      <c r="AU647" s="209"/>
      <c r="AV647" s="209"/>
      <c r="AW647" s="209"/>
      <c r="AX647" s="209"/>
      <c r="AY647" s="209"/>
      <c r="AZ647" s="209"/>
      <c r="BA647" s="209"/>
      <c r="BB647" s="209"/>
      <c r="BC647" s="209"/>
      <c r="BD647" s="209"/>
      <c r="BE647" s="209"/>
      <c r="BF647" s="209"/>
      <c r="BG647" s="209"/>
      <c r="BH647" s="209"/>
      <c r="BI647" s="209"/>
      <c r="BJ647" s="209"/>
      <c r="BK647" s="209"/>
      <c r="BL647" s="209"/>
    </row>
    <row r="648" spans="1:64" ht="13.5" customHeight="1">
      <c r="A648" s="462"/>
      <c r="B648" s="462"/>
      <c r="C648" s="462"/>
      <c r="D648" s="462"/>
      <c r="E648" s="462"/>
      <c r="F648" s="462"/>
      <c r="G648" s="209"/>
      <c r="H648" s="462"/>
      <c r="I648" s="209"/>
      <c r="J648" s="209"/>
      <c r="K648" s="209"/>
      <c r="L648" s="209"/>
      <c r="M648" s="209"/>
      <c r="N648" s="209"/>
      <c r="O648" s="209"/>
      <c r="P648" s="462"/>
      <c r="Q648" s="209"/>
      <c r="R648" s="209"/>
      <c r="S648" s="209"/>
      <c r="T648" s="209"/>
      <c r="U648" s="209"/>
      <c r="V648" s="209"/>
      <c r="W648" s="209"/>
      <c r="X648" s="209"/>
      <c r="Y648" s="209"/>
      <c r="Z648" s="209"/>
      <c r="AA648" s="209"/>
      <c r="AB648" s="209"/>
      <c r="AC648" s="209"/>
      <c r="AD648" s="209"/>
      <c r="AE648" s="209"/>
      <c r="AF648" s="209"/>
      <c r="AG648" s="209"/>
      <c r="AH648" s="209"/>
      <c r="AI648" s="209"/>
      <c r="AJ648" s="209"/>
      <c r="AK648" s="209"/>
      <c r="AL648" s="462"/>
      <c r="AM648" s="462"/>
      <c r="AN648" s="462"/>
      <c r="AO648" s="209"/>
      <c r="AP648" s="209"/>
      <c r="AQ648" s="209"/>
      <c r="AR648" s="209"/>
      <c r="AS648" s="209"/>
      <c r="AT648" s="209"/>
      <c r="AU648" s="209"/>
      <c r="AV648" s="209"/>
      <c r="AW648" s="209"/>
      <c r="AX648" s="209"/>
      <c r="AY648" s="209"/>
      <c r="AZ648" s="209"/>
      <c r="BA648" s="209"/>
      <c r="BB648" s="209"/>
      <c r="BC648" s="209"/>
      <c r="BD648" s="209"/>
      <c r="BE648" s="209"/>
      <c r="BF648" s="209"/>
      <c r="BG648" s="209"/>
      <c r="BH648" s="209"/>
      <c r="BI648" s="209"/>
      <c r="BJ648" s="209"/>
      <c r="BK648" s="209"/>
      <c r="BL648" s="209"/>
    </row>
    <row r="649" spans="1:64" ht="13.5" customHeight="1">
      <c r="A649" s="462"/>
      <c r="B649" s="462"/>
      <c r="C649" s="462"/>
      <c r="D649" s="462"/>
      <c r="E649" s="462"/>
      <c r="F649" s="462"/>
      <c r="G649" s="209"/>
      <c r="H649" s="462"/>
      <c r="I649" s="209"/>
      <c r="J649" s="209"/>
      <c r="K649" s="209"/>
      <c r="L649" s="209"/>
      <c r="M649" s="209"/>
      <c r="N649" s="209"/>
      <c r="O649" s="209"/>
      <c r="P649" s="462"/>
      <c r="Q649" s="209"/>
      <c r="R649" s="209"/>
      <c r="S649" s="209"/>
      <c r="T649" s="209"/>
      <c r="U649" s="209"/>
      <c r="V649" s="209"/>
      <c r="W649" s="209"/>
      <c r="X649" s="209"/>
      <c r="Y649" s="209"/>
      <c r="Z649" s="209"/>
      <c r="AA649" s="209"/>
      <c r="AB649" s="209"/>
      <c r="AC649" s="209"/>
      <c r="AD649" s="209"/>
      <c r="AE649" s="209"/>
      <c r="AF649" s="209"/>
      <c r="AG649" s="209"/>
      <c r="AH649" s="209"/>
      <c r="AI649" s="209"/>
      <c r="AJ649" s="209"/>
      <c r="AK649" s="209"/>
      <c r="AL649" s="462"/>
      <c r="AM649" s="462"/>
      <c r="AN649" s="462"/>
      <c r="AO649" s="209"/>
      <c r="AP649" s="209"/>
      <c r="AQ649" s="209"/>
      <c r="AR649" s="209"/>
      <c r="AS649" s="209"/>
      <c r="AT649" s="209"/>
      <c r="AU649" s="209"/>
      <c r="AV649" s="209"/>
      <c r="AW649" s="209"/>
      <c r="AX649" s="209"/>
      <c r="AY649" s="209"/>
      <c r="AZ649" s="209"/>
      <c r="BA649" s="209"/>
      <c r="BB649" s="209"/>
      <c r="BC649" s="209"/>
      <c r="BD649" s="209"/>
      <c r="BE649" s="209"/>
      <c r="BF649" s="209"/>
      <c r="BG649" s="209"/>
      <c r="BH649" s="209"/>
      <c r="BI649" s="209"/>
      <c r="BJ649" s="209"/>
      <c r="BK649" s="209"/>
      <c r="BL649" s="209"/>
    </row>
    <row r="650" spans="1:64" ht="13.5" customHeight="1">
      <c r="A650" s="462"/>
      <c r="B650" s="462"/>
      <c r="C650" s="462"/>
      <c r="D650" s="462"/>
      <c r="E650" s="462"/>
      <c r="F650" s="462"/>
      <c r="G650" s="209"/>
      <c r="H650" s="462"/>
      <c r="I650" s="209"/>
      <c r="J650" s="209"/>
      <c r="K650" s="209"/>
      <c r="L650" s="209"/>
      <c r="M650" s="209"/>
      <c r="N650" s="209"/>
      <c r="O650" s="209"/>
      <c r="P650" s="462"/>
      <c r="Q650" s="209"/>
      <c r="R650" s="209"/>
      <c r="S650" s="209"/>
      <c r="T650" s="209"/>
      <c r="U650" s="209"/>
      <c r="V650" s="209"/>
      <c r="W650" s="209"/>
      <c r="X650" s="209"/>
      <c r="Y650" s="209"/>
      <c r="Z650" s="209"/>
      <c r="AA650" s="209"/>
      <c r="AB650" s="209"/>
      <c r="AC650" s="209"/>
      <c r="AD650" s="209"/>
      <c r="AE650" s="209"/>
      <c r="AF650" s="209"/>
      <c r="AG650" s="209"/>
      <c r="AH650" s="209"/>
      <c r="AI650" s="209"/>
      <c r="AJ650" s="209"/>
      <c r="AK650" s="209"/>
      <c r="AL650" s="462"/>
      <c r="AM650" s="462"/>
      <c r="AN650" s="462"/>
      <c r="AO650" s="209"/>
      <c r="AP650" s="209"/>
      <c r="AQ650" s="209"/>
      <c r="AR650" s="209"/>
      <c r="AS650" s="209"/>
      <c r="AT650" s="209"/>
      <c r="AU650" s="209"/>
      <c r="AV650" s="209"/>
      <c r="AW650" s="209"/>
      <c r="AX650" s="209"/>
      <c r="AY650" s="209"/>
      <c r="AZ650" s="209"/>
      <c r="BA650" s="209"/>
      <c r="BB650" s="209"/>
      <c r="BC650" s="209"/>
      <c r="BD650" s="209"/>
      <c r="BE650" s="209"/>
      <c r="BF650" s="209"/>
      <c r="BG650" s="209"/>
      <c r="BH650" s="209"/>
      <c r="BI650" s="209"/>
      <c r="BJ650" s="209"/>
      <c r="BK650" s="209"/>
      <c r="BL650" s="209"/>
    </row>
    <row r="651" spans="1:64" ht="13.5" customHeight="1">
      <c r="A651" s="462"/>
      <c r="B651" s="462"/>
      <c r="C651" s="462"/>
      <c r="D651" s="462"/>
      <c r="E651" s="462"/>
      <c r="F651" s="462"/>
      <c r="G651" s="209"/>
      <c r="H651" s="462"/>
      <c r="I651" s="209"/>
      <c r="J651" s="209"/>
      <c r="K651" s="209"/>
      <c r="L651" s="209"/>
      <c r="M651" s="209"/>
      <c r="N651" s="209"/>
      <c r="O651" s="209"/>
      <c r="P651" s="462"/>
      <c r="Q651" s="209"/>
      <c r="R651" s="209"/>
      <c r="S651" s="209"/>
      <c r="T651" s="209"/>
      <c r="U651" s="209"/>
      <c r="V651" s="209"/>
      <c r="W651" s="209"/>
      <c r="X651" s="209"/>
      <c r="Y651" s="209"/>
      <c r="Z651" s="209"/>
      <c r="AA651" s="209"/>
      <c r="AB651" s="209"/>
      <c r="AC651" s="209"/>
      <c r="AD651" s="209"/>
      <c r="AE651" s="209"/>
      <c r="AF651" s="209"/>
      <c r="AG651" s="209"/>
      <c r="AH651" s="209"/>
      <c r="AI651" s="209"/>
      <c r="AJ651" s="209"/>
      <c r="AK651" s="209"/>
      <c r="AL651" s="462"/>
      <c r="AM651" s="462"/>
      <c r="AN651" s="462"/>
      <c r="AO651" s="209"/>
      <c r="AP651" s="209"/>
      <c r="AQ651" s="209"/>
      <c r="AR651" s="209"/>
      <c r="AS651" s="209"/>
      <c r="AT651" s="209"/>
      <c r="AU651" s="209"/>
      <c r="AV651" s="209"/>
      <c r="AW651" s="209"/>
      <c r="AX651" s="209"/>
      <c r="AY651" s="209"/>
      <c r="AZ651" s="209"/>
      <c r="BA651" s="209"/>
      <c r="BB651" s="209"/>
      <c r="BC651" s="209"/>
      <c r="BD651" s="209"/>
      <c r="BE651" s="209"/>
      <c r="BF651" s="209"/>
      <c r="BG651" s="209"/>
      <c r="BH651" s="209"/>
      <c r="BI651" s="209"/>
      <c r="BJ651" s="209"/>
      <c r="BK651" s="209"/>
      <c r="BL651" s="209"/>
    </row>
    <row r="652" spans="1:64" ht="13.5" customHeight="1">
      <c r="A652" s="462"/>
      <c r="B652" s="462"/>
      <c r="C652" s="462"/>
      <c r="D652" s="462"/>
      <c r="E652" s="462"/>
      <c r="F652" s="462"/>
      <c r="G652" s="209"/>
      <c r="H652" s="462"/>
      <c r="I652" s="209"/>
      <c r="J652" s="209"/>
      <c r="K652" s="209"/>
      <c r="L652" s="209"/>
      <c r="M652" s="209"/>
      <c r="N652" s="209"/>
      <c r="O652" s="209"/>
      <c r="P652" s="462"/>
      <c r="Q652" s="209"/>
      <c r="R652" s="209"/>
      <c r="S652" s="209"/>
      <c r="T652" s="209"/>
      <c r="U652" s="209"/>
      <c r="V652" s="209"/>
      <c r="W652" s="209"/>
      <c r="X652" s="209"/>
      <c r="Y652" s="209"/>
      <c r="Z652" s="209"/>
      <c r="AA652" s="209"/>
      <c r="AB652" s="209"/>
      <c r="AC652" s="209"/>
      <c r="AD652" s="209"/>
      <c r="AE652" s="209"/>
      <c r="AF652" s="209"/>
      <c r="AG652" s="209"/>
      <c r="AH652" s="209"/>
      <c r="AI652" s="209"/>
      <c r="AJ652" s="209"/>
      <c r="AK652" s="209"/>
      <c r="AL652" s="462"/>
      <c r="AM652" s="462"/>
      <c r="AN652" s="462"/>
      <c r="AO652" s="209"/>
      <c r="AP652" s="209"/>
      <c r="AQ652" s="209"/>
      <c r="AR652" s="209"/>
      <c r="AS652" s="209"/>
      <c r="AT652" s="209"/>
      <c r="AU652" s="209"/>
      <c r="AV652" s="209"/>
      <c r="AW652" s="209"/>
      <c r="AX652" s="209"/>
      <c r="AY652" s="209"/>
      <c r="AZ652" s="209"/>
      <c r="BA652" s="209"/>
      <c r="BB652" s="209"/>
      <c r="BC652" s="209"/>
      <c r="BD652" s="209"/>
      <c r="BE652" s="209"/>
      <c r="BF652" s="209"/>
      <c r="BG652" s="209"/>
      <c r="BH652" s="209"/>
      <c r="BI652" s="209"/>
      <c r="BJ652" s="209"/>
      <c r="BK652" s="209"/>
      <c r="BL652" s="209"/>
    </row>
    <row r="653" spans="1:64" ht="13.5" customHeight="1">
      <c r="A653" s="462"/>
      <c r="B653" s="462"/>
      <c r="C653" s="462"/>
      <c r="D653" s="462"/>
      <c r="E653" s="462"/>
      <c r="F653" s="462"/>
      <c r="G653" s="209"/>
      <c r="H653" s="462"/>
      <c r="I653" s="209"/>
      <c r="J653" s="209"/>
      <c r="K653" s="209"/>
      <c r="L653" s="209"/>
      <c r="M653" s="209"/>
      <c r="N653" s="209"/>
      <c r="O653" s="209"/>
      <c r="P653" s="462"/>
      <c r="Q653" s="209"/>
      <c r="R653" s="209"/>
      <c r="S653" s="209"/>
      <c r="T653" s="209"/>
      <c r="U653" s="209"/>
      <c r="V653" s="209"/>
      <c r="W653" s="209"/>
      <c r="X653" s="209"/>
      <c r="Y653" s="209"/>
      <c r="Z653" s="209"/>
      <c r="AA653" s="209"/>
      <c r="AB653" s="209"/>
      <c r="AC653" s="209"/>
      <c r="AD653" s="209"/>
      <c r="AE653" s="209"/>
      <c r="AF653" s="209"/>
      <c r="AG653" s="209"/>
      <c r="AH653" s="209"/>
      <c r="AI653" s="209"/>
      <c r="AJ653" s="209"/>
      <c r="AK653" s="209"/>
      <c r="AL653" s="462"/>
      <c r="AM653" s="462"/>
      <c r="AN653" s="462"/>
      <c r="AO653" s="209"/>
      <c r="AP653" s="209"/>
      <c r="AQ653" s="209"/>
      <c r="AR653" s="209"/>
      <c r="AS653" s="209"/>
      <c r="AT653" s="209"/>
      <c r="AU653" s="209"/>
      <c r="AV653" s="209"/>
      <c r="AW653" s="209"/>
      <c r="AX653" s="209"/>
      <c r="AY653" s="209"/>
      <c r="AZ653" s="209"/>
      <c r="BA653" s="209"/>
      <c r="BB653" s="209"/>
      <c r="BC653" s="209"/>
      <c r="BD653" s="209"/>
      <c r="BE653" s="209"/>
      <c r="BF653" s="209"/>
      <c r="BG653" s="209"/>
      <c r="BH653" s="209"/>
      <c r="BI653" s="209"/>
      <c r="BJ653" s="209"/>
      <c r="BK653" s="209"/>
      <c r="BL653" s="209"/>
    </row>
    <row r="654" spans="1:64" ht="13.5" customHeight="1">
      <c r="A654" s="462"/>
      <c r="B654" s="462"/>
      <c r="C654" s="462"/>
      <c r="D654" s="462"/>
      <c r="E654" s="462"/>
      <c r="F654" s="462"/>
      <c r="G654" s="209"/>
      <c r="H654" s="462"/>
      <c r="I654" s="209"/>
      <c r="J654" s="209"/>
      <c r="K654" s="209"/>
      <c r="L654" s="209"/>
      <c r="M654" s="209"/>
      <c r="N654" s="209"/>
      <c r="O654" s="209"/>
      <c r="P654" s="462"/>
      <c r="Q654" s="209"/>
      <c r="R654" s="209"/>
      <c r="S654" s="209"/>
      <c r="T654" s="209"/>
      <c r="U654" s="209"/>
      <c r="V654" s="209"/>
      <c r="W654" s="209"/>
      <c r="X654" s="209"/>
      <c r="Y654" s="209"/>
      <c r="Z654" s="209"/>
      <c r="AA654" s="209"/>
      <c r="AB654" s="209"/>
      <c r="AC654" s="209"/>
      <c r="AD654" s="209"/>
      <c r="AE654" s="209"/>
      <c r="AF654" s="209"/>
      <c r="AG654" s="209"/>
      <c r="AH654" s="209"/>
      <c r="AI654" s="209"/>
      <c r="AJ654" s="209"/>
      <c r="AK654" s="209"/>
      <c r="AL654" s="462"/>
      <c r="AM654" s="462"/>
      <c r="AN654" s="462"/>
      <c r="AO654" s="209"/>
      <c r="AP654" s="209"/>
      <c r="AQ654" s="209"/>
      <c r="AR654" s="209"/>
      <c r="AS654" s="209"/>
      <c r="AT654" s="209"/>
      <c r="AU654" s="209"/>
      <c r="AV654" s="209"/>
      <c r="AW654" s="209"/>
      <c r="AX654" s="209"/>
      <c r="AY654" s="209"/>
      <c r="AZ654" s="209"/>
      <c r="BA654" s="209"/>
      <c r="BB654" s="209"/>
      <c r="BC654" s="209"/>
      <c r="BD654" s="209"/>
      <c r="BE654" s="209"/>
      <c r="BF654" s="209"/>
      <c r="BG654" s="209"/>
      <c r="BH654" s="209"/>
      <c r="BI654" s="209"/>
      <c r="BJ654" s="209"/>
      <c r="BK654" s="209"/>
      <c r="BL654" s="209"/>
    </row>
    <row r="655" spans="1:64" ht="13.5" customHeight="1">
      <c r="A655" s="462"/>
      <c r="B655" s="462"/>
      <c r="C655" s="462"/>
      <c r="D655" s="462"/>
      <c r="E655" s="462"/>
      <c r="F655" s="462"/>
      <c r="G655" s="209"/>
      <c r="H655" s="462"/>
      <c r="I655" s="209"/>
      <c r="J655" s="209"/>
      <c r="K655" s="209"/>
      <c r="L655" s="209"/>
      <c r="M655" s="209"/>
      <c r="N655" s="209"/>
      <c r="O655" s="209"/>
      <c r="P655" s="462"/>
      <c r="Q655" s="209"/>
      <c r="R655" s="209"/>
      <c r="S655" s="209"/>
      <c r="T655" s="209"/>
      <c r="U655" s="209"/>
      <c r="V655" s="209"/>
      <c r="W655" s="209"/>
      <c r="X655" s="209"/>
      <c r="Y655" s="209"/>
      <c r="Z655" s="209"/>
      <c r="AA655" s="209"/>
      <c r="AB655" s="209"/>
      <c r="AC655" s="209"/>
      <c r="AD655" s="209"/>
      <c r="AE655" s="209"/>
      <c r="AF655" s="209"/>
      <c r="AG655" s="209"/>
      <c r="AH655" s="209"/>
      <c r="AI655" s="209"/>
      <c r="AJ655" s="209"/>
      <c r="AK655" s="209"/>
      <c r="AL655" s="462"/>
      <c r="AM655" s="462"/>
      <c r="AN655" s="462"/>
      <c r="AO655" s="209"/>
      <c r="AP655" s="209"/>
      <c r="AQ655" s="209"/>
      <c r="AR655" s="209"/>
      <c r="AS655" s="209"/>
      <c r="AT655" s="209"/>
      <c r="AU655" s="209"/>
      <c r="AV655" s="209"/>
      <c r="AW655" s="209"/>
      <c r="AX655" s="209"/>
      <c r="AY655" s="209"/>
      <c r="AZ655" s="209"/>
      <c r="BA655" s="209"/>
      <c r="BB655" s="209"/>
      <c r="BC655" s="209"/>
      <c r="BD655" s="209"/>
      <c r="BE655" s="209"/>
      <c r="BF655" s="209"/>
      <c r="BG655" s="209"/>
      <c r="BH655" s="209"/>
      <c r="BI655" s="209"/>
      <c r="BJ655" s="209"/>
      <c r="BK655" s="209"/>
      <c r="BL655" s="209"/>
    </row>
    <row r="656" spans="1:64" ht="13.5" customHeight="1">
      <c r="A656" s="462"/>
      <c r="B656" s="462"/>
      <c r="C656" s="462"/>
      <c r="D656" s="462"/>
      <c r="E656" s="462"/>
      <c r="F656" s="462"/>
      <c r="G656" s="209"/>
      <c r="H656" s="462"/>
      <c r="I656" s="209"/>
      <c r="J656" s="209"/>
      <c r="K656" s="209"/>
      <c r="L656" s="209"/>
      <c r="M656" s="209"/>
      <c r="N656" s="209"/>
      <c r="O656" s="209"/>
      <c r="P656" s="462"/>
      <c r="Q656" s="209"/>
      <c r="R656" s="209"/>
      <c r="S656" s="209"/>
      <c r="T656" s="209"/>
      <c r="U656" s="209"/>
      <c r="V656" s="209"/>
      <c r="W656" s="209"/>
      <c r="X656" s="209"/>
      <c r="Y656" s="209"/>
      <c r="Z656" s="209"/>
      <c r="AA656" s="209"/>
      <c r="AB656" s="209"/>
      <c r="AC656" s="209"/>
      <c r="AD656" s="209"/>
      <c r="AE656" s="209"/>
      <c r="AF656" s="209"/>
      <c r="AG656" s="209"/>
      <c r="AH656" s="209"/>
      <c r="AI656" s="209"/>
      <c r="AJ656" s="209"/>
      <c r="AK656" s="209"/>
      <c r="AL656" s="462"/>
      <c r="AM656" s="462"/>
      <c r="AN656" s="462"/>
      <c r="AO656" s="209"/>
      <c r="AP656" s="209"/>
      <c r="AQ656" s="209"/>
      <c r="AR656" s="209"/>
      <c r="AS656" s="209"/>
      <c r="AT656" s="209"/>
      <c r="AU656" s="209"/>
      <c r="AV656" s="209"/>
      <c r="AW656" s="209"/>
      <c r="AX656" s="209"/>
      <c r="AY656" s="209"/>
      <c r="AZ656" s="209"/>
      <c r="BA656" s="209"/>
      <c r="BB656" s="209"/>
      <c r="BC656" s="209"/>
      <c r="BD656" s="209"/>
      <c r="BE656" s="209"/>
      <c r="BF656" s="209"/>
      <c r="BG656" s="209"/>
      <c r="BH656" s="209"/>
      <c r="BI656" s="209"/>
      <c r="BJ656" s="209"/>
      <c r="BK656" s="209"/>
      <c r="BL656" s="209"/>
    </row>
    <row r="657" spans="1:64" ht="13.5" customHeight="1">
      <c r="A657" s="462"/>
      <c r="B657" s="462"/>
      <c r="C657" s="462"/>
      <c r="D657" s="462"/>
      <c r="E657" s="462"/>
      <c r="F657" s="462"/>
      <c r="G657" s="209"/>
      <c r="H657" s="462"/>
      <c r="I657" s="209"/>
      <c r="J657" s="209"/>
      <c r="K657" s="209"/>
      <c r="L657" s="209"/>
      <c r="M657" s="209"/>
      <c r="N657" s="209"/>
      <c r="O657" s="209"/>
      <c r="P657" s="462"/>
      <c r="Q657" s="209"/>
      <c r="R657" s="209"/>
      <c r="S657" s="209"/>
      <c r="T657" s="209"/>
      <c r="U657" s="209"/>
      <c r="V657" s="209"/>
      <c r="W657" s="209"/>
      <c r="X657" s="209"/>
      <c r="Y657" s="209"/>
      <c r="Z657" s="209"/>
      <c r="AA657" s="209"/>
      <c r="AB657" s="209"/>
      <c r="AC657" s="209"/>
      <c r="AD657" s="209"/>
      <c r="AE657" s="209"/>
      <c r="AF657" s="209"/>
      <c r="AG657" s="209"/>
      <c r="AH657" s="209"/>
      <c r="AI657" s="209"/>
      <c r="AJ657" s="209"/>
      <c r="AK657" s="209"/>
      <c r="AL657" s="462"/>
      <c r="AM657" s="462"/>
      <c r="AN657" s="462"/>
      <c r="AO657" s="209"/>
      <c r="AP657" s="209"/>
      <c r="AQ657" s="209"/>
      <c r="AR657" s="209"/>
      <c r="AS657" s="209"/>
      <c r="AT657" s="209"/>
      <c r="AU657" s="209"/>
      <c r="AV657" s="209"/>
      <c r="AW657" s="209"/>
      <c r="AX657" s="209"/>
      <c r="AY657" s="209"/>
      <c r="AZ657" s="209"/>
      <c r="BA657" s="209"/>
      <c r="BB657" s="209"/>
      <c r="BC657" s="209"/>
      <c r="BD657" s="209"/>
      <c r="BE657" s="209"/>
      <c r="BF657" s="209"/>
      <c r="BG657" s="209"/>
      <c r="BH657" s="209"/>
      <c r="BI657" s="209"/>
      <c r="BJ657" s="209"/>
      <c r="BK657" s="209"/>
      <c r="BL657" s="209"/>
    </row>
    <row r="658" spans="1:64" ht="13.5" customHeight="1">
      <c r="A658" s="462"/>
      <c r="B658" s="462"/>
      <c r="C658" s="462"/>
      <c r="D658" s="462"/>
      <c r="E658" s="462"/>
      <c r="F658" s="462"/>
      <c r="G658" s="209"/>
      <c r="H658" s="462"/>
      <c r="I658" s="209"/>
      <c r="J658" s="209"/>
      <c r="K658" s="209"/>
      <c r="L658" s="209"/>
      <c r="M658" s="209"/>
      <c r="N658" s="209"/>
      <c r="O658" s="209"/>
      <c r="P658" s="462"/>
      <c r="Q658" s="209"/>
      <c r="R658" s="209"/>
      <c r="S658" s="209"/>
      <c r="T658" s="209"/>
      <c r="U658" s="209"/>
      <c r="V658" s="209"/>
      <c r="W658" s="209"/>
      <c r="X658" s="209"/>
      <c r="Y658" s="209"/>
      <c r="Z658" s="209"/>
      <c r="AA658" s="209"/>
      <c r="AB658" s="209"/>
      <c r="AC658" s="209"/>
      <c r="AD658" s="209"/>
      <c r="AE658" s="209"/>
      <c r="AF658" s="209"/>
      <c r="AG658" s="209"/>
      <c r="AH658" s="209"/>
      <c r="AI658" s="209"/>
      <c r="AJ658" s="209"/>
      <c r="AK658" s="209"/>
      <c r="AL658" s="462"/>
      <c r="AM658" s="462"/>
      <c r="AN658" s="462"/>
      <c r="AO658" s="209"/>
      <c r="AP658" s="209"/>
      <c r="AQ658" s="209"/>
      <c r="AR658" s="209"/>
      <c r="AS658" s="209"/>
      <c r="AT658" s="209"/>
      <c r="AU658" s="209"/>
      <c r="AV658" s="209"/>
      <c r="AW658" s="209"/>
      <c r="AX658" s="209"/>
      <c r="AY658" s="209"/>
      <c r="AZ658" s="209"/>
      <c r="BA658" s="209"/>
      <c r="BB658" s="209"/>
      <c r="BC658" s="209"/>
      <c r="BD658" s="209"/>
      <c r="BE658" s="209"/>
      <c r="BF658" s="209"/>
      <c r="BG658" s="209"/>
      <c r="BH658" s="209"/>
      <c r="BI658" s="209"/>
      <c r="BJ658" s="209"/>
      <c r="BK658" s="209"/>
      <c r="BL658" s="209"/>
    </row>
    <row r="659" spans="1:64" ht="13.5" customHeight="1">
      <c r="A659" s="462"/>
      <c r="B659" s="462"/>
      <c r="C659" s="462"/>
      <c r="D659" s="462"/>
      <c r="E659" s="462"/>
      <c r="F659" s="462"/>
      <c r="G659" s="209"/>
      <c r="H659" s="462"/>
      <c r="I659" s="209"/>
      <c r="J659" s="209"/>
      <c r="K659" s="209"/>
      <c r="L659" s="209"/>
      <c r="M659" s="209"/>
      <c r="N659" s="209"/>
      <c r="O659" s="209"/>
      <c r="P659" s="462"/>
      <c r="Q659" s="209"/>
      <c r="R659" s="209"/>
      <c r="S659" s="209"/>
      <c r="T659" s="209"/>
      <c r="U659" s="209"/>
      <c r="V659" s="209"/>
      <c r="W659" s="209"/>
      <c r="X659" s="209"/>
      <c r="Y659" s="209"/>
      <c r="Z659" s="209"/>
      <c r="AA659" s="209"/>
      <c r="AB659" s="209"/>
      <c r="AC659" s="209"/>
      <c r="AD659" s="209"/>
      <c r="AE659" s="209"/>
      <c r="AF659" s="209"/>
      <c r="AG659" s="209"/>
      <c r="AH659" s="209"/>
      <c r="AI659" s="209"/>
      <c r="AJ659" s="209"/>
      <c r="AK659" s="209"/>
      <c r="AL659" s="462"/>
      <c r="AM659" s="462"/>
      <c r="AN659" s="462"/>
      <c r="AO659" s="209"/>
      <c r="AP659" s="209"/>
      <c r="AQ659" s="209"/>
      <c r="AR659" s="209"/>
      <c r="AS659" s="209"/>
      <c r="AT659" s="209"/>
      <c r="AU659" s="209"/>
      <c r="AV659" s="209"/>
      <c r="AW659" s="209"/>
      <c r="AX659" s="209"/>
      <c r="AY659" s="209"/>
      <c r="AZ659" s="209"/>
      <c r="BA659" s="209"/>
      <c r="BB659" s="209"/>
      <c r="BC659" s="209"/>
      <c r="BD659" s="209"/>
      <c r="BE659" s="209"/>
      <c r="BF659" s="209"/>
      <c r="BG659" s="209"/>
      <c r="BH659" s="209"/>
      <c r="BI659" s="209"/>
      <c r="BJ659" s="209"/>
      <c r="BK659" s="209"/>
      <c r="BL659" s="209"/>
    </row>
    <row r="660" spans="1:64" ht="13.5" customHeight="1">
      <c r="A660" s="462"/>
      <c r="B660" s="462"/>
      <c r="C660" s="462"/>
      <c r="D660" s="462"/>
      <c r="E660" s="462"/>
      <c r="F660" s="462"/>
      <c r="G660" s="209"/>
      <c r="H660" s="462"/>
      <c r="I660" s="209"/>
      <c r="J660" s="209"/>
      <c r="K660" s="209"/>
      <c r="L660" s="209"/>
      <c r="M660" s="209"/>
      <c r="N660" s="209"/>
      <c r="O660" s="209"/>
      <c r="P660" s="462"/>
      <c r="Q660" s="209"/>
      <c r="R660" s="209"/>
      <c r="S660" s="209"/>
      <c r="T660" s="209"/>
      <c r="U660" s="209"/>
      <c r="V660" s="209"/>
      <c r="W660" s="209"/>
      <c r="X660" s="209"/>
      <c r="Y660" s="209"/>
      <c r="Z660" s="209"/>
      <c r="AA660" s="209"/>
      <c r="AB660" s="209"/>
      <c r="AC660" s="209"/>
      <c r="AD660" s="209"/>
      <c r="AE660" s="209"/>
      <c r="AF660" s="209"/>
      <c r="AG660" s="209"/>
      <c r="AH660" s="209"/>
      <c r="AI660" s="209"/>
      <c r="AJ660" s="209"/>
      <c r="AK660" s="209"/>
      <c r="AL660" s="462"/>
      <c r="AM660" s="462"/>
      <c r="AN660" s="462"/>
      <c r="AO660" s="209"/>
      <c r="AP660" s="209"/>
      <c r="AQ660" s="209"/>
      <c r="AR660" s="209"/>
      <c r="AS660" s="209"/>
      <c r="AT660" s="209"/>
      <c r="AU660" s="209"/>
      <c r="AV660" s="209"/>
      <c r="AW660" s="209"/>
      <c r="AX660" s="209"/>
      <c r="AY660" s="209"/>
      <c r="AZ660" s="209"/>
      <c r="BA660" s="209"/>
      <c r="BB660" s="209"/>
      <c r="BC660" s="209"/>
      <c r="BD660" s="209"/>
      <c r="BE660" s="209"/>
      <c r="BF660" s="209"/>
      <c r="BG660" s="209"/>
      <c r="BH660" s="209"/>
      <c r="BI660" s="209"/>
      <c r="BJ660" s="209"/>
      <c r="BK660" s="209"/>
      <c r="BL660" s="209"/>
    </row>
    <row r="661" spans="1:64" ht="13.5" customHeight="1">
      <c r="A661" s="462"/>
      <c r="B661" s="462"/>
      <c r="C661" s="462"/>
      <c r="D661" s="462"/>
      <c r="E661" s="462"/>
      <c r="F661" s="462"/>
      <c r="G661" s="209"/>
      <c r="H661" s="462"/>
      <c r="I661" s="209"/>
      <c r="J661" s="209"/>
      <c r="K661" s="209"/>
      <c r="L661" s="209"/>
      <c r="M661" s="209"/>
      <c r="N661" s="209"/>
      <c r="O661" s="209"/>
      <c r="P661" s="462"/>
      <c r="Q661" s="209"/>
      <c r="R661" s="209"/>
      <c r="S661" s="209"/>
      <c r="T661" s="209"/>
      <c r="U661" s="209"/>
      <c r="V661" s="209"/>
      <c r="W661" s="209"/>
      <c r="X661" s="209"/>
      <c r="Y661" s="209"/>
      <c r="Z661" s="209"/>
      <c r="AA661" s="209"/>
      <c r="AB661" s="209"/>
      <c r="AC661" s="209"/>
      <c r="AD661" s="209"/>
      <c r="AE661" s="209"/>
      <c r="AF661" s="209"/>
      <c r="AG661" s="209"/>
      <c r="AH661" s="209"/>
      <c r="AI661" s="209"/>
      <c r="AJ661" s="209"/>
      <c r="AK661" s="209"/>
      <c r="AL661" s="462"/>
      <c r="AM661" s="462"/>
      <c r="AN661" s="462"/>
      <c r="AO661" s="209"/>
      <c r="AP661" s="209"/>
      <c r="AQ661" s="209"/>
      <c r="AR661" s="209"/>
      <c r="AS661" s="209"/>
      <c r="AT661" s="209"/>
      <c r="AU661" s="209"/>
      <c r="AV661" s="209"/>
      <c r="AW661" s="209"/>
      <c r="AX661" s="209"/>
      <c r="AY661" s="209"/>
      <c r="AZ661" s="209"/>
      <c r="BA661" s="209"/>
      <c r="BB661" s="209"/>
      <c r="BC661" s="209"/>
      <c r="BD661" s="209"/>
      <c r="BE661" s="209"/>
      <c r="BF661" s="209"/>
      <c r="BG661" s="209"/>
      <c r="BH661" s="209"/>
      <c r="BI661" s="209"/>
      <c r="BJ661" s="209"/>
      <c r="BK661" s="209"/>
      <c r="BL661" s="209"/>
    </row>
    <row r="662" spans="1:64" ht="13.5" customHeight="1">
      <c r="A662" s="462"/>
      <c r="B662" s="462"/>
      <c r="C662" s="462"/>
      <c r="D662" s="462"/>
      <c r="E662" s="462"/>
      <c r="F662" s="462"/>
      <c r="G662" s="209"/>
      <c r="H662" s="462"/>
      <c r="I662" s="209"/>
      <c r="J662" s="209"/>
      <c r="K662" s="209"/>
      <c r="L662" s="209"/>
      <c r="M662" s="209"/>
      <c r="N662" s="209"/>
      <c r="O662" s="209"/>
      <c r="P662" s="462"/>
      <c r="Q662" s="209"/>
      <c r="R662" s="209"/>
      <c r="S662" s="209"/>
      <c r="T662" s="209"/>
      <c r="U662" s="209"/>
      <c r="V662" s="209"/>
      <c r="W662" s="209"/>
      <c r="X662" s="209"/>
      <c r="Y662" s="209"/>
      <c r="Z662" s="209"/>
      <c r="AA662" s="209"/>
      <c r="AB662" s="209"/>
      <c r="AC662" s="209"/>
      <c r="AD662" s="209"/>
      <c r="AE662" s="209"/>
      <c r="AF662" s="209"/>
      <c r="AG662" s="209"/>
      <c r="AH662" s="209"/>
      <c r="AI662" s="209"/>
      <c r="AJ662" s="209"/>
      <c r="AK662" s="209"/>
      <c r="AL662" s="462"/>
      <c r="AM662" s="462"/>
      <c r="AN662" s="462"/>
      <c r="AO662" s="209"/>
      <c r="AP662" s="209"/>
      <c r="AQ662" s="209"/>
      <c r="AR662" s="209"/>
      <c r="AS662" s="209"/>
      <c r="AT662" s="209"/>
      <c r="AU662" s="209"/>
      <c r="AV662" s="209"/>
      <c r="AW662" s="209"/>
      <c r="AX662" s="209"/>
      <c r="AY662" s="209"/>
      <c r="AZ662" s="209"/>
      <c r="BA662" s="209"/>
      <c r="BB662" s="209"/>
      <c r="BC662" s="209"/>
      <c r="BD662" s="209"/>
      <c r="BE662" s="209"/>
      <c r="BF662" s="209"/>
      <c r="BG662" s="209"/>
      <c r="BH662" s="209"/>
      <c r="BI662" s="209"/>
      <c r="BJ662" s="209"/>
      <c r="BK662" s="209"/>
      <c r="BL662" s="209"/>
    </row>
    <row r="663" spans="1:64" ht="13.5" customHeight="1">
      <c r="A663" s="462"/>
      <c r="B663" s="462"/>
      <c r="C663" s="462"/>
      <c r="D663" s="462"/>
      <c r="E663" s="462"/>
      <c r="F663" s="462"/>
      <c r="G663" s="209"/>
      <c r="H663" s="462"/>
      <c r="I663" s="209"/>
      <c r="J663" s="209"/>
      <c r="K663" s="209"/>
      <c r="L663" s="209"/>
      <c r="M663" s="209"/>
      <c r="N663" s="209"/>
      <c r="O663" s="209"/>
      <c r="P663" s="462"/>
      <c r="Q663" s="209"/>
      <c r="R663" s="209"/>
      <c r="S663" s="209"/>
      <c r="T663" s="209"/>
      <c r="U663" s="209"/>
      <c r="V663" s="209"/>
      <c r="W663" s="209"/>
      <c r="X663" s="209"/>
      <c r="Y663" s="209"/>
      <c r="Z663" s="209"/>
      <c r="AA663" s="209"/>
      <c r="AB663" s="209"/>
      <c r="AC663" s="209"/>
      <c r="AD663" s="209"/>
      <c r="AE663" s="209"/>
      <c r="AF663" s="209"/>
      <c r="AG663" s="209"/>
      <c r="AH663" s="209"/>
      <c r="AI663" s="209"/>
      <c r="AJ663" s="209"/>
      <c r="AK663" s="209"/>
      <c r="AL663" s="462"/>
      <c r="AM663" s="462"/>
      <c r="AN663" s="462"/>
      <c r="AO663" s="209"/>
      <c r="AP663" s="209"/>
      <c r="AQ663" s="209"/>
      <c r="AR663" s="209"/>
      <c r="AS663" s="209"/>
      <c r="AT663" s="209"/>
      <c r="AU663" s="209"/>
      <c r="AV663" s="209"/>
      <c r="AW663" s="209"/>
      <c r="AX663" s="209"/>
      <c r="AY663" s="209"/>
      <c r="AZ663" s="209"/>
      <c r="BA663" s="209"/>
      <c r="BB663" s="209"/>
      <c r="BC663" s="209"/>
      <c r="BD663" s="209"/>
      <c r="BE663" s="209"/>
      <c r="BF663" s="209"/>
      <c r="BG663" s="209"/>
      <c r="BH663" s="209"/>
      <c r="BI663" s="209"/>
      <c r="BJ663" s="209"/>
      <c r="BK663" s="209"/>
      <c r="BL663" s="209"/>
    </row>
    <row r="664" spans="1:64" ht="13.5" customHeight="1">
      <c r="A664" s="462"/>
      <c r="B664" s="462"/>
      <c r="C664" s="462"/>
      <c r="D664" s="462"/>
      <c r="E664" s="462"/>
      <c r="F664" s="462"/>
      <c r="G664" s="209"/>
      <c r="H664" s="462"/>
      <c r="I664" s="209"/>
      <c r="J664" s="209"/>
      <c r="K664" s="209"/>
      <c r="L664" s="209"/>
      <c r="M664" s="209"/>
      <c r="N664" s="209"/>
      <c r="O664" s="209"/>
      <c r="P664" s="462"/>
      <c r="Q664" s="209"/>
      <c r="R664" s="209"/>
      <c r="S664" s="209"/>
      <c r="T664" s="209"/>
      <c r="U664" s="209"/>
      <c r="V664" s="209"/>
      <c r="W664" s="209"/>
      <c r="X664" s="209"/>
      <c r="Y664" s="209"/>
      <c r="Z664" s="209"/>
      <c r="AA664" s="209"/>
      <c r="AB664" s="209"/>
      <c r="AC664" s="209"/>
      <c r="AD664" s="209"/>
      <c r="AE664" s="209"/>
      <c r="AF664" s="209"/>
      <c r="AG664" s="209"/>
      <c r="AH664" s="209"/>
      <c r="AI664" s="209"/>
      <c r="AJ664" s="209"/>
      <c r="AK664" s="209"/>
      <c r="AL664" s="462"/>
      <c r="AM664" s="462"/>
      <c r="AN664" s="462"/>
      <c r="AO664" s="209"/>
      <c r="AP664" s="209"/>
      <c r="AQ664" s="209"/>
      <c r="AR664" s="209"/>
      <c r="AS664" s="209"/>
      <c r="AT664" s="209"/>
      <c r="AU664" s="209"/>
      <c r="AV664" s="209"/>
      <c r="AW664" s="209"/>
      <c r="AX664" s="209"/>
      <c r="AY664" s="209"/>
      <c r="AZ664" s="209"/>
      <c r="BA664" s="209"/>
      <c r="BB664" s="209"/>
      <c r="BC664" s="209"/>
      <c r="BD664" s="209"/>
      <c r="BE664" s="209"/>
      <c r="BF664" s="209"/>
      <c r="BG664" s="209"/>
      <c r="BH664" s="209"/>
      <c r="BI664" s="209"/>
      <c r="BJ664" s="209"/>
      <c r="BK664" s="209"/>
      <c r="BL664" s="209"/>
    </row>
    <row r="665" spans="1:64" ht="13.5" customHeight="1">
      <c r="A665" s="462"/>
      <c r="B665" s="462"/>
      <c r="C665" s="462"/>
      <c r="D665" s="462"/>
      <c r="E665" s="462"/>
      <c r="F665" s="462"/>
      <c r="G665" s="209"/>
      <c r="H665" s="462"/>
      <c r="I665" s="209"/>
      <c r="J665" s="209"/>
      <c r="K665" s="209"/>
      <c r="L665" s="209"/>
      <c r="M665" s="209"/>
      <c r="N665" s="209"/>
      <c r="O665" s="209"/>
      <c r="P665" s="462"/>
      <c r="Q665" s="209"/>
      <c r="R665" s="209"/>
      <c r="S665" s="209"/>
      <c r="T665" s="209"/>
      <c r="U665" s="209"/>
      <c r="V665" s="209"/>
      <c r="W665" s="209"/>
      <c r="X665" s="209"/>
      <c r="Y665" s="209"/>
      <c r="Z665" s="209"/>
      <c r="AA665" s="209"/>
      <c r="AB665" s="209"/>
      <c r="AC665" s="209"/>
      <c r="AD665" s="209"/>
      <c r="AE665" s="209"/>
      <c r="AF665" s="209"/>
      <c r="AG665" s="209"/>
      <c r="AH665" s="209"/>
      <c r="AI665" s="209"/>
      <c r="AJ665" s="209"/>
      <c r="AK665" s="209"/>
      <c r="AL665" s="462"/>
      <c r="AM665" s="462"/>
      <c r="AN665" s="462"/>
      <c r="AO665" s="209"/>
      <c r="AP665" s="209"/>
      <c r="AQ665" s="209"/>
      <c r="AR665" s="209"/>
      <c r="AS665" s="209"/>
      <c r="AT665" s="209"/>
      <c r="AU665" s="209"/>
      <c r="AV665" s="209"/>
      <c r="AW665" s="209"/>
      <c r="AX665" s="209"/>
      <c r="AY665" s="209"/>
      <c r="AZ665" s="209"/>
      <c r="BA665" s="209"/>
      <c r="BB665" s="209"/>
      <c r="BC665" s="209"/>
      <c r="BD665" s="209"/>
      <c r="BE665" s="209"/>
      <c r="BF665" s="209"/>
      <c r="BG665" s="209"/>
      <c r="BH665" s="209"/>
      <c r="BI665" s="209"/>
      <c r="BJ665" s="209"/>
      <c r="BK665" s="209"/>
      <c r="BL665" s="209"/>
    </row>
    <row r="666" spans="1:64" ht="13.5" customHeight="1">
      <c r="A666" s="462"/>
      <c r="B666" s="462"/>
      <c r="C666" s="462"/>
      <c r="D666" s="462"/>
      <c r="E666" s="462"/>
      <c r="F666" s="462"/>
      <c r="G666" s="209"/>
      <c r="H666" s="462"/>
      <c r="I666" s="209"/>
      <c r="J666" s="209"/>
      <c r="K666" s="209"/>
      <c r="L666" s="209"/>
      <c r="M666" s="209"/>
      <c r="N666" s="209"/>
      <c r="O666" s="209"/>
      <c r="P666" s="462"/>
      <c r="Q666" s="209"/>
      <c r="R666" s="209"/>
      <c r="S666" s="209"/>
      <c r="T666" s="209"/>
      <c r="U666" s="209"/>
      <c r="V666" s="209"/>
      <c r="W666" s="209"/>
      <c r="X666" s="209"/>
      <c r="Y666" s="209"/>
      <c r="Z666" s="209"/>
      <c r="AA666" s="209"/>
      <c r="AB666" s="209"/>
      <c r="AC666" s="209"/>
      <c r="AD666" s="209"/>
      <c r="AE666" s="209"/>
      <c r="AF666" s="209"/>
      <c r="AG666" s="209"/>
      <c r="AH666" s="209"/>
      <c r="AI666" s="209"/>
      <c r="AJ666" s="209"/>
      <c r="AK666" s="209"/>
      <c r="AL666" s="462"/>
      <c r="AM666" s="462"/>
      <c r="AN666" s="462"/>
      <c r="AO666" s="209"/>
      <c r="AP666" s="209"/>
      <c r="AQ666" s="209"/>
      <c r="AR666" s="209"/>
      <c r="AS666" s="209"/>
      <c r="AT666" s="209"/>
      <c r="AU666" s="209"/>
      <c r="AV666" s="209"/>
      <c r="AW666" s="209"/>
      <c r="AX666" s="209"/>
      <c r="AY666" s="209"/>
      <c r="AZ666" s="209"/>
      <c r="BA666" s="209"/>
      <c r="BB666" s="209"/>
      <c r="BC666" s="209"/>
      <c r="BD666" s="209"/>
      <c r="BE666" s="209"/>
      <c r="BF666" s="209"/>
      <c r="BG666" s="209"/>
      <c r="BH666" s="209"/>
      <c r="BI666" s="209"/>
      <c r="BJ666" s="209"/>
      <c r="BK666" s="209"/>
      <c r="BL666" s="209"/>
    </row>
    <row r="667" spans="1:64" ht="13.5" customHeight="1">
      <c r="A667" s="462"/>
      <c r="B667" s="462"/>
      <c r="C667" s="462"/>
      <c r="D667" s="462"/>
      <c r="E667" s="462"/>
      <c r="F667" s="462"/>
      <c r="G667" s="209"/>
      <c r="H667" s="462"/>
      <c r="I667" s="209"/>
      <c r="J667" s="209"/>
      <c r="K667" s="209"/>
      <c r="L667" s="209"/>
      <c r="M667" s="209"/>
      <c r="N667" s="209"/>
      <c r="O667" s="209"/>
      <c r="P667" s="462"/>
      <c r="Q667" s="209"/>
      <c r="R667" s="209"/>
      <c r="S667" s="209"/>
      <c r="T667" s="209"/>
      <c r="U667" s="209"/>
      <c r="V667" s="209"/>
      <c r="W667" s="209"/>
      <c r="X667" s="209"/>
      <c r="Y667" s="209"/>
      <c r="Z667" s="209"/>
      <c r="AA667" s="209"/>
      <c r="AB667" s="209"/>
      <c r="AC667" s="209"/>
      <c r="AD667" s="209"/>
      <c r="AE667" s="209"/>
      <c r="AF667" s="209"/>
      <c r="AG667" s="209"/>
      <c r="AH667" s="209"/>
      <c r="AI667" s="209"/>
      <c r="AJ667" s="209"/>
      <c r="AK667" s="209"/>
      <c r="AL667" s="462"/>
      <c r="AM667" s="462"/>
      <c r="AN667" s="462"/>
      <c r="AO667" s="209"/>
      <c r="AP667" s="209"/>
      <c r="AQ667" s="209"/>
      <c r="AR667" s="209"/>
      <c r="AS667" s="209"/>
      <c r="AT667" s="209"/>
      <c r="AU667" s="209"/>
      <c r="AV667" s="209"/>
      <c r="AW667" s="209"/>
      <c r="AX667" s="209"/>
      <c r="AY667" s="209"/>
      <c r="AZ667" s="209"/>
      <c r="BA667" s="209"/>
      <c r="BB667" s="209"/>
      <c r="BC667" s="209"/>
      <c r="BD667" s="209"/>
      <c r="BE667" s="209"/>
      <c r="BF667" s="209"/>
      <c r="BG667" s="209"/>
      <c r="BH667" s="209"/>
      <c r="BI667" s="209"/>
      <c r="BJ667" s="209"/>
      <c r="BK667" s="209"/>
      <c r="BL667" s="209"/>
    </row>
    <row r="668" spans="1:64" ht="13.5" customHeight="1">
      <c r="A668" s="462"/>
      <c r="B668" s="462"/>
      <c r="C668" s="462"/>
      <c r="D668" s="462"/>
      <c r="E668" s="462"/>
      <c r="F668" s="462"/>
      <c r="G668" s="209"/>
      <c r="H668" s="462"/>
      <c r="I668" s="209"/>
      <c r="J668" s="209"/>
      <c r="K668" s="209"/>
      <c r="L668" s="209"/>
      <c r="M668" s="209"/>
      <c r="N668" s="209"/>
      <c r="O668" s="209"/>
      <c r="P668" s="462"/>
      <c r="Q668" s="209"/>
      <c r="R668" s="209"/>
      <c r="S668" s="209"/>
      <c r="T668" s="209"/>
      <c r="U668" s="209"/>
      <c r="V668" s="209"/>
      <c r="W668" s="209"/>
      <c r="X668" s="209"/>
      <c r="Y668" s="209"/>
      <c r="Z668" s="209"/>
      <c r="AA668" s="209"/>
      <c r="AB668" s="209"/>
      <c r="AC668" s="209"/>
      <c r="AD668" s="209"/>
      <c r="AE668" s="209"/>
      <c r="AF668" s="209"/>
      <c r="AG668" s="209"/>
      <c r="AH668" s="209"/>
      <c r="AI668" s="209"/>
      <c r="AJ668" s="209"/>
      <c r="AK668" s="209"/>
      <c r="AL668" s="462"/>
      <c r="AM668" s="462"/>
      <c r="AN668" s="462"/>
      <c r="AO668" s="209"/>
      <c r="AP668" s="209"/>
      <c r="AQ668" s="209"/>
      <c r="AR668" s="209"/>
      <c r="AS668" s="209"/>
      <c r="AT668" s="209"/>
      <c r="AU668" s="209"/>
      <c r="AV668" s="209"/>
      <c r="AW668" s="209"/>
      <c r="AX668" s="209"/>
      <c r="AY668" s="209"/>
      <c r="AZ668" s="209"/>
      <c r="BA668" s="209"/>
      <c r="BB668" s="209"/>
      <c r="BC668" s="209"/>
      <c r="BD668" s="209"/>
      <c r="BE668" s="209"/>
      <c r="BF668" s="209"/>
      <c r="BG668" s="209"/>
      <c r="BH668" s="209"/>
      <c r="BI668" s="209"/>
      <c r="BJ668" s="209"/>
      <c r="BK668" s="209"/>
      <c r="BL668" s="209"/>
    </row>
    <row r="669" spans="1:64" ht="13.5" customHeight="1">
      <c r="A669" s="462"/>
      <c r="B669" s="462"/>
      <c r="C669" s="462"/>
      <c r="D669" s="462"/>
      <c r="E669" s="462"/>
      <c r="F669" s="462"/>
      <c r="G669" s="209"/>
      <c r="H669" s="462"/>
      <c r="I669" s="209"/>
      <c r="J669" s="209"/>
      <c r="K669" s="209"/>
      <c r="L669" s="209"/>
      <c r="M669" s="209"/>
      <c r="N669" s="209"/>
      <c r="O669" s="209"/>
      <c r="P669" s="462"/>
      <c r="Q669" s="209"/>
      <c r="R669" s="209"/>
      <c r="S669" s="209"/>
      <c r="T669" s="209"/>
      <c r="U669" s="209"/>
      <c r="V669" s="209"/>
      <c r="W669" s="209"/>
      <c r="X669" s="209"/>
      <c r="Y669" s="209"/>
      <c r="Z669" s="209"/>
      <c r="AA669" s="209"/>
      <c r="AB669" s="209"/>
      <c r="AC669" s="209"/>
      <c r="AD669" s="209"/>
      <c r="AE669" s="209"/>
      <c r="AF669" s="209"/>
      <c r="AG669" s="209"/>
      <c r="AH669" s="209"/>
      <c r="AI669" s="209"/>
      <c r="AJ669" s="209"/>
      <c r="AK669" s="209"/>
      <c r="AL669" s="462"/>
      <c r="AM669" s="462"/>
      <c r="AN669" s="462"/>
      <c r="AO669" s="209"/>
      <c r="AP669" s="209"/>
      <c r="AQ669" s="209"/>
      <c r="AR669" s="209"/>
      <c r="AS669" s="209"/>
      <c r="AT669" s="209"/>
      <c r="AU669" s="209"/>
      <c r="AV669" s="209"/>
      <c r="AW669" s="209"/>
      <c r="AX669" s="209"/>
      <c r="AY669" s="209"/>
      <c r="AZ669" s="209"/>
      <c r="BA669" s="209"/>
      <c r="BB669" s="209"/>
      <c r="BC669" s="209"/>
      <c r="BD669" s="209"/>
      <c r="BE669" s="209"/>
      <c r="BF669" s="209"/>
      <c r="BG669" s="209"/>
      <c r="BH669" s="209"/>
      <c r="BI669" s="209"/>
      <c r="BJ669" s="209"/>
      <c r="BK669" s="209"/>
      <c r="BL669" s="209"/>
    </row>
    <row r="670" spans="1:64" ht="13.5" customHeight="1">
      <c r="A670" s="462"/>
      <c r="B670" s="462"/>
      <c r="C670" s="462"/>
      <c r="D670" s="462"/>
      <c r="E670" s="462"/>
      <c r="F670" s="462"/>
      <c r="G670" s="209"/>
      <c r="H670" s="462"/>
      <c r="I670" s="209"/>
      <c r="J670" s="209"/>
      <c r="K670" s="209"/>
      <c r="L670" s="209"/>
      <c r="M670" s="209"/>
      <c r="N670" s="209"/>
      <c r="O670" s="209"/>
      <c r="P670" s="462"/>
      <c r="Q670" s="209"/>
      <c r="R670" s="209"/>
      <c r="S670" s="209"/>
      <c r="T670" s="209"/>
      <c r="U670" s="209"/>
      <c r="V670" s="209"/>
      <c r="W670" s="209"/>
      <c r="X670" s="209"/>
      <c r="Y670" s="209"/>
      <c r="Z670" s="209"/>
      <c r="AA670" s="209"/>
      <c r="AB670" s="209"/>
      <c r="AC670" s="209"/>
      <c r="AD670" s="209"/>
      <c r="AE670" s="209"/>
      <c r="AF670" s="209"/>
      <c r="AG670" s="209"/>
      <c r="AH670" s="209"/>
      <c r="AI670" s="209"/>
      <c r="AJ670" s="209"/>
      <c r="AK670" s="209"/>
      <c r="AL670" s="462"/>
      <c r="AM670" s="462"/>
      <c r="AN670" s="462"/>
      <c r="AO670" s="209"/>
      <c r="AP670" s="209"/>
      <c r="AQ670" s="209"/>
      <c r="AR670" s="209"/>
      <c r="AS670" s="209"/>
      <c r="AT670" s="209"/>
      <c r="AU670" s="209"/>
      <c r="AV670" s="209"/>
      <c r="AW670" s="209"/>
      <c r="AX670" s="209"/>
      <c r="AY670" s="209"/>
      <c r="AZ670" s="209"/>
      <c r="BA670" s="209"/>
      <c r="BB670" s="209"/>
      <c r="BC670" s="209"/>
      <c r="BD670" s="209"/>
      <c r="BE670" s="209"/>
      <c r="BF670" s="209"/>
      <c r="BG670" s="209"/>
      <c r="BH670" s="209"/>
      <c r="BI670" s="209"/>
      <c r="BJ670" s="209"/>
      <c r="BK670" s="209"/>
      <c r="BL670" s="209"/>
    </row>
    <row r="671" spans="1:64" ht="13.5" customHeight="1">
      <c r="A671" s="462"/>
      <c r="B671" s="462"/>
      <c r="C671" s="462"/>
      <c r="D671" s="462"/>
      <c r="E671" s="462"/>
      <c r="F671" s="462"/>
      <c r="G671" s="209"/>
      <c r="H671" s="462"/>
      <c r="I671" s="209"/>
      <c r="J671" s="209"/>
      <c r="K671" s="209"/>
      <c r="L671" s="209"/>
      <c r="M671" s="209"/>
      <c r="N671" s="209"/>
      <c r="O671" s="209"/>
      <c r="P671" s="462"/>
      <c r="Q671" s="209"/>
      <c r="R671" s="209"/>
      <c r="S671" s="209"/>
      <c r="T671" s="209"/>
      <c r="U671" s="209"/>
      <c r="V671" s="209"/>
      <c r="W671" s="209"/>
      <c r="X671" s="209"/>
      <c r="Y671" s="209"/>
      <c r="Z671" s="209"/>
      <c r="AA671" s="209"/>
      <c r="AB671" s="209"/>
      <c r="AC671" s="209"/>
      <c r="AD671" s="209"/>
      <c r="AE671" s="209"/>
      <c r="AF671" s="209"/>
      <c r="AG671" s="209"/>
      <c r="AH671" s="209"/>
      <c r="AI671" s="209"/>
      <c r="AJ671" s="209"/>
      <c r="AK671" s="209"/>
      <c r="AL671" s="462"/>
      <c r="AM671" s="462"/>
      <c r="AN671" s="462"/>
      <c r="AO671" s="209"/>
      <c r="AP671" s="209"/>
      <c r="AQ671" s="209"/>
      <c r="AR671" s="209"/>
      <c r="AS671" s="209"/>
      <c r="AT671" s="209"/>
      <c r="AU671" s="209"/>
      <c r="AV671" s="209"/>
      <c r="AW671" s="209"/>
      <c r="AX671" s="209"/>
      <c r="AY671" s="209"/>
      <c r="AZ671" s="209"/>
      <c r="BA671" s="209"/>
      <c r="BB671" s="209"/>
      <c r="BC671" s="209"/>
      <c r="BD671" s="209"/>
      <c r="BE671" s="209"/>
      <c r="BF671" s="209"/>
      <c r="BG671" s="209"/>
      <c r="BH671" s="209"/>
      <c r="BI671" s="209"/>
      <c r="BJ671" s="209"/>
      <c r="BK671" s="209"/>
      <c r="BL671" s="209"/>
    </row>
    <row r="672" spans="1:64" ht="13.5" customHeight="1">
      <c r="A672" s="462"/>
      <c r="B672" s="462"/>
      <c r="C672" s="462"/>
      <c r="D672" s="462"/>
      <c r="E672" s="462"/>
      <c r="F672" s="462"/>
      <c r="G672" s="209"/>
      <c r="H672" s="462"/>
      <c r="I672" s="209"/>
      <c r="J672" s="209"/>
      <c r="K672" s="209"/>
      <c r="L672" s="209"/>
      <c r="M672" s="209"/>
      <c r="N672" s="209"/>
      <c r="O672" s="209"/>
      <c r="P672" s="462"/>
      <c r="Q672" s="209"/>
      <c r="R672" s="209"/>
      <c r="S672" s="209"/>
      <c r="T672" s="209"/>
      <c r="U672" s="209"/>
      <c r="V672" s="209"/>
      <c r="W672" s="209"/>
      <c r="X672" s="209"/>
      <c r="Y672" s="209"/>
      <c r="Z672" s="209"/>
      <c r="AA672" s="209"/>
      <c r="AB672" s="209"/>
      <c r="AC672" s="209"/>
      <c r="AD672" s="209"/>
      <c r="AE672" s="209"/>
      <c r="AF672" s="209"/>
      <c r="AG672" s="209"/>
      <c r="AH672" s="209"/>
      <c r="AI672" s="209"/>
      <c r="AJ672" s="209"/>
      <c r="AK672" s="209"/>
      <c r="AL672" s="462"/>
      <c r="AM672" s="462"/>
      <c r="AN672" s="462"/>
      <c r="AO672" s="209"/>
      <c r="AP672" s="209"/>
      <c r="AQ672" s="209"/>
      <c r="AR672" s="209"/>
      <c r="AS672" s="209"/>
      <c r="AT672" s="209"/>
      <c r="AU672" s="209"/>
      <c r="AV672" s="209"/>
      <c r="AW672" s="209"/>
      <c r="AX672" s="209"/>
      <c r="AY672" s="209"/>
      <c r="AZ672" s="209"/>
      <c r="BA672" s="209"/>
      <c r="BB672" s="209"/>
      <c r="BC672" s="209"/>
      <c r="BD672" s="209"/>
      <c r="BE672" s="209"/>
      <c r="BF672" s="209"/>
      <c r="BG672" s="209"/>
      <c r="BH672" s="209"/>
      <c r="BI672" s="209"/>
      <c r="BJ672" s="209"/>
      <c r="BK672" s="209"/>
      <c r="BL672" s="209"/>
    </row>
    <row r="673" spans="1:64" ht="13.5" customHeight="1">
      <c r="A673" s="462"/>
      <c r="B673" s="462"/>
      <c r="C673" s="462"/>
      <c r="D673" s="462"/>
      <c r="E673" s="462"/>
      <c r="F673" s="462"/>
      <c r="G673" s="209"/>
      <c r="H673" s="462"/>
      <c r="I673" s="209"/>
      <c r="J673" s="209"/>
      <c r="K673" s="209"/>
      <c r="L673" s="209"/>
      <c r="M673" s="209"/>
      <c r="N673" s="209"/>
      <c r="O673" s="209"/>
      <c r="P673" s="462"/>
      <c r="Q673" s="209"/>
      <c r="R673" s="209"/>
      <c r="S673" s="209"/>
      <c r="T673" s="209"/>
      <c r="U673" s="209"/>
      <c r="V673" s="209"/>
      <c r="W673" s="209"/>
      <c r="X673" s="209"/>
      <c r="Y673" s="209"/>
      <c r="Z673" s="209"/>
      <c r="AA673" s="209"/>
      <c r="AB673" s="209"/>
      <c r="AC673" s="209"/>
      <c r="AD673" s="209"/>
      <c r="AE673" s="209"/>
      <c r="AF673" s="209"/>
      <c r="AG673" s="209"/>
      <c r="AH673" s="209"/>
      <c r="AI673" s="209"/>
      <c r="AJ673" s="209"/>
      <c r="AK673" s="209"/>
      <c r="AL673" s="462"/>
      <c r="AM673" s="462"/>
      <c r="AN673" s="462"/>
      <c r="AO673" s="209"/>
      <c r="AP673" s="209"/>
      <c r="AQ673" s="209"/>
      <c r="AR673" s="209"/>
      <c r="AS673" s="209"/>
      <c r="AT673" s="209"/>
      <c r="AU673" s="209"/>
      <c r="AV673" s="209"/>
      <c r="AW673" s="209"/>
      <c r="AX673" s="209"/>
      <c r="AY673" s="209"/>
      <c r="AZ673" s="209"/>
      <c r="BA673" s="209"/>
      <c r="BB673" s="209"/>
      <c r="BC673" s="209"/>
      <c r="BD673" s="209"/>
      <c r="BE673" s="209"/>
      <c r="BF673" s="209"/>
      <c r="BG673" s="209"/>
      <c r="BH673" s="209"/>
      <c r="BI673" s="209"/>
      <c r="BJ673" s="209"/>
      <c r="BK673" s="209"/>
      <c r="BL673" s="209"/>
    </row>
    <row r="674" spans="1:64" ht="13.5" customHeight="1">
      <c r="A674" s="462"/>
      <c r="B674" s="462"/>
      <c r="C674" s="462"/>
      <c r="D674" s="462"/>
      <c r="E674" s="462"/>
      <c r="F674" s="462"/>
      <c r="G674" s="209"/>
      <c r="H674" s="462"/>
      <c r="I674" s="209"/>
      <c r="J674" s="209"/>
      <c r="K674" s="209"/>
      <c r="L674" s="209"/>
      <c r="M674" s="209"/>
      <c r="N674" s="209"/>
      <c r="O674" s="209"/>
      <c r="P674" s="462"/>
      <c r="Q674" s="209"/>
      <c r="R674" s="209"/>
      <c r="S674" s="209"/>
      <c r="T674" s="209"/>
      <c r="U674" s="209"/>
      <c r="V674" s="209"/>
      <c r="W674" s="209"/>
      <c r="X674" s="209"/>
      <c r="Y674" s="209"/>
      <c r="Z674" s="209"/>
      <c r="AA674" s="209"/>
      <c r="AB674" s="209"/>
      <c r="AC674" s="209"/>
      <c r="AD674" s="209"/>
      <c r="AE674" s="209"/>
      <c r="AF674" s="209"/>
      <c r="AG674" s="209"/>
      <c r="AH674" s="209"/>
      <c r="AI674" s="209"/>
      <c r="AJ674" s="209"/>
      <c r="AK674" s="209"/>
      <c r="AL674" s="462"/>
      <c r="AM674" s="462"/>
      <c r="AN674" s="462"/>
      <c r="AO674" s="209"/>
      <c r="AP674" s="209"/>
      <c r="AQ674" s="209"/>
      <c r="AR674" s="209"/>
      <c r="AS674" s="209"/>
      <c r="AT674" s="209"/>
      <c r="AU674" s="209"/>
      <c r="AV674" s="209"/>
      <c r="AW674" s="209"/>
      <c r="AX674" s="209"/>
      <c r="AY674" s="209"/>
      <c r="AZ674" s="209"/>
      <c r="BA674" s="209"/>
      <c r="BB674" s="209"/>
      <c r="BC674" s="209"/>
      <c r="BD674" s="209"/>
      <c r="BE674" s="209"/>
      <c r="BF674" s="209"/>
      <c r="BG674" s="209"/>
      <c r="BH674" s="209"/>
      <c r="BI674" s="209"/>
      <c r="BJ674" s="209"/>
      <c r="BK674" s="209"/>
      <c r="BL674" s="209"/>
    </row>
    <row r="675" spans="1:64" ht="13.5" customHeight="1">
      <c r="A675" s="462"/>
      <c r="B675" s="462"/>
      <c r="C675" s="462"/>
      <c r="D675" s="462"/>
      <c r="E675" s="462"/>
      <c r="F675" s="462"/>
      <c r="G675" s="209"/>
      <c r="H675" s="462"/>
      <c r="I675" s="209"/>
      <c r="J675" s="209"/>
      <c r="K675" s="209"/>
      <c r="L675" s="209"/>
      <c r="M675" s="209"/>
      <c r="N675" s="209"/>
      <c r="O675" s="209"/>
      <c r="P675" s="462"/>
      <c r="Q675" s="209"/>
      <c r="R675" s="209"/>
      <c r="S675" s="209"/>
      <c r="T675" s="209"/>
      <c r="U675" s="209"/>
      <c r="V675" s="209"/>
      <c r="W675" s="209"/>
      <c r="X675" s="209"/>
      <c r="Y675" s="209"/>
      <c r="Z675" s="209"/>
      <c r="AA675" s="209"/>
      <c r="AB675" s="209"/>
      <c r="AC675" s="209"/>
      <c r="AD675" s="209"/>
      <c r="AE675" s="209"/>
      <c r="AF675" s="209"/>
      <c r="AG675" s="209"/>
      <c r="AH675" s="209"/>
      <c r="AI675" s="209"/>
      <c r="AJ675" s="209"/>
      <c r="AK675" s="209"/>
      <c r="AL675" s="462"/>
      <c r="AM675" s="462"/>
      <c r="AN675" s="462"/>
      <c r="AO675" s="209"/>
      <c r="AP675" s="209"/>
      <c r="AQ675" s="209"/>
      <c r="AR675" s="209"/>
      <c r="AS675" s="209"/>
      <c r="AT675" s="209"/>
      <c r="AU675" s="209"/>
      <c r="AV675" s="209"/>
      <c r="AW675" s="209"/>
      <c r="AX675" s="209"/>
      <c r="AY675" s="209"/>
      <c r="AZ675" s="209"/>
      <c r="BA675" s="209"/>
      <c r="BB675" s="209"/>
      <c r="BC675" s="209"/>
      <c r="BD675" s="209"/>
      <c r="BE675" s="209"/>
      <c r="BF675" s="209"/>
      <c r="BG675" s="209"/>
      <c r="BH675" s="209"/>
      <c r="BI675" s="209"/>
      <c r="BJ675" s="209"/>
      <c r="BK675" s="209"/>
      <c r="BL675" s="209"/>
    </row>
    <row r="676" spans="1:64" ht="13.5" customHeight="1">
      <c r="A676" s="462"/>
      <c r="B676" s="462"/>
      <c r="C676" s="462"/>
      <c r="D676" s="462"/>
      <c r="E676" s="462"/>
      <c r="F676" s="462"/>
      <c r="G676" s="209"/>
      <c r="H676" s="462"/>
      <c r="I676" s="209"/>
      <c r="J676" s="209"/>
      <c r="K676" s="209"/>
      <c r="L676" s="209"/>
      <c r="M676" s="209"/>
      <c r="N676" s="209"/>
      <c r="O676" s="209"/>
      <c r="P676" s="462"/>
      <c r="Q676" s="209"/>
      <c r="R676" s="209"/>
      <c r="S676" s="209"/>
      <c r="T676" s="209"/>
      <c r="U676" s="209"/>
      <c r="V676" s="209"/>
      <c r="W676" s="209"/>
      <c r="X676" s="209"/>
      <c r="Y676" s="209"/>
      <c r="Z676" s="209"/>
      <c r="AA676" s="209"/>
      <c r="AB676" s="209"/>
      <c r="AC676" s="209"/>
      <c r="AD676" s="209"/>
      <c r="AE676" s="209"/>
      <c r="AF676" s="209"/>
      <c r="AG676" s="209"/>
      <c r="AH676" s="209"/>
      <c r="AI676" s="209"/>
      <c r="AJ676" s="209"/>
      <c r="AK676" s="209"/>
      <c r="AL676" s="462"/>
      <c r="AM676" s="462"/>
      <c r="AN676" s="462"/>
      <c r="AO676" s="209"/>
      <c r="AP676" s="209"/>
      <c r="AQ676" s="209"/>
      <c r="AR676" s="209"/>
      <c r="AS676" s="209"/>
      <c r="AT676" s="209"/>
      <c r="AU676" s="209"/>
      <c r="AV676" s="209"/>
      <c r="AW676" s="209"/>
      <c r="AX676" s="209"/>
      <c r="AY676" s="209"/>
      <c r="AZ676" s="209"/>
      <c r="BA676" s="209"/>
      <c r="BB676" s="209"/>
      <c r="BC676" s="209"/>
      <c r="BD676" s="209"/>
      <c r="BE676" s="209"/>
      <c r="BF676" s="209"/>
      <c r="BG676" s="209"/>
      <c r="BH676" s="209"/>
      <c r="BI676" s="209"/>
      <c r="BJ676" s="209"/>
      <c r="BK676" s="209"/>
      <c r="BL676" s="209"/>
    </row>
    <row r="677" spans="1:64" ht="13.5" customHeight="1">
      <c r="A677" s="462"/>
      <c r="B677" s="462"/>
      <c r="C677" s="462"/>
      <c r="D677" s="462"/>
      <c r="E677" s="462"/>
      <c r="F677" s="462"/>
      <c r="G677" s="209"/>
      <c r="H677" s="462"/>
      <c r="I677" s="209"/>
      <c r="J677" s="209"/>
      <c r="K677" s="209"/>
      <c r="L677" s="209"/>
      <c r="M677" s="209"/>
      <c r="N677" s="209"/>
      <c r="O677" s="209"/>
      <c r="P677" s="462"/>
      <c r="Q677" s="209"/>
      <c r="R677" s="209"/>
      <c r="S677" s="209"/>
      <c r="T677" s="209"/>
      <c r="U677" s="209"/>
      <c r="V677" s="209"/>
      <c r="W677" s="209"/>
      <c r="X677" s="209"/>
      <c r="Y677" s="209"/>
      <c r="Z677" s="209"/>
      <c r="AA677" s="209"/>
      <c r="AB677" s="209"/>
      <c r="AC677" s="209"/>
      <c r="AD677" s="209"/>
      <c r="AE677" s="209"/>
      <c r="AF677" s="209"/>
      <c r="AG677" s="209"/>
      <c r="AH677" s="209"/>
      <c r="AI677" s="209"/>
      <c r="AJ677" s="209"/>
      <c r="AK677" s="209"/>
      <c r="AL677" s="462"/>
      <c r="AM677" s="462"/>
      <c r="AN677" s="462"/>
      <c r="AO677" s="209"/>
      <c r="AP677" s="209"/>
      <c r="AQ677" s="209"/>
      <c r="AR677" s="209"/>
      <c r="AS677" s="209"/>
      <c r="AT677" s="209"/>
      <c r="AU677" s="209"/>
      <c r="AV677" s="209"/>
      <c r="AW677" s="209"/>
      <c r="AX677" s="209"/>
      <c r="AY677" s="209"/>
      <c r="AZ677" s="209"/>
      <c r="BA677" s="209"/>
      <c r="BB677" s="209"/>
      <c r="BC677" s="209"/>
      <c r="BD677" s="209"/>
      <c r="BE677" s="209"/>
      <c r="BF677" s="209"/>
      <c r="BG677" s="209"/>
      <c r="BH677" s="209"/>
      <c r="BI677" s="209"/>
      <c r="BJ677" s="209"/>
      <c r="BK677" s="209"/>
      <c r="BL677" s="209"/>
    </row>
    <row r="678" spans="1:64" ht="13.5" customHeight="1">
      <c r="A678" s="462"/>
      <c r="B678" s="462"/>
      <c r="C678" s="462"/>
      <c r="D678" s="462"/>
      <c r="E678" s="462"/>
      <c r="F678" s="462"/>
      <c r="G678" s="209"/>
      <c r="H678" s="462"/>
      <c r="I678" s="209"/>
      <c r="J678" s="209"/>
      <c r="K678" s="209"/>
      <c r="L678" s="209"/>
      <c r="M678" s="209"/>
      <c r="N678" s="209"/>
      <c r="O678" s="209"/>
      <c r="P678" s="462"/>
      <c r="Q678" s="209"/>
      <c r="R678" s="209"/>
      <c r="S678" s="209"/>
      <c r="T678" s="209"/>
      <c r="U678" s="209"/>
      <c r="V678" s="209"/>
      <c r="W678" s="209"/>
      <c r="X678" s="209"/>
      <c r="Y678" s="209"/>
      <c r="Z678" s="209"/>
      <c r="AA678" s="209"/>
      <c r="AB678" s="209"/>
      <c r="AC678" s="209"/>
      <c r="AD678" s="209"/>
      <c r="AE678" s="209"/>
      <c r="AF678" s="209"/>
      <c r="AG678" s="209"/>
      <c r="AH678" s="209"/>
      <c r="AI678" s="209"/>
      <c r="AJ678" s="209"/>
      <c r="AK678" s="209"/>
      <c r="AL678" s="462"/>
      <c r="AM678" s="462"/>
      <c r="AN678" s="462"/>
      <c r="AO678" s="209"/>
      <c r="AP678" s="209"/>
      <c r="AQ678" s="209"/>
      <c r="AR678" s="209"/>
      <c r="AS678" s="209"/>
      <c r="AT678" s="209"/>
      <c r="AU678" s="209"/>
      <c r="AV678" s="209"/>
      <c r="AW678" s="209"/>
      <c r="AX678" s="209"/>
      <c r="AY678" s="209"/>
      <c r="AZ678" s="209"/>
      <c r="BA678" s="209"/>
      <c r="BB678" s="209"/>
      <c r="BC678" s="209"/>
      <c r="BD678" s="209"/>
      <c r="BE678" s="209"/>
      <c r="BF678" s="209"/>
      <c r="BG678" s="209"/>
      <c r="BH678" s="209"/>
      <c r="BI678" s="209"/>
      <c r="BJ678" s="209"/>
      <c r="BK678" s="209"/>
      <c r="BL678" s="209"/>
    </row>
    <row r="679" spans="1:64" ht="13.5" customHeight="1">
      <c r="A679" s="462"/>
      <c r="B679" s="462"/>
      <c r="C679" s="462"/>
      <c r="D679" s="462"/>
      <c r="E679" s="462"/>
      <c r="F679" s="462"/>
      <c r="G679" s="209"/>
      <c r="H679" s="462"/>
      <c r="I679" s="209"/>
      <c r="J679" s="209"/>
      <c r="K679" s="209"/>
      <c r="L679" s="209"/>
      <c r="M679" s="209"/>
      <c r="N679" s="209"/>
      <c r="O679" s="209"/>
      <c r="P679" s="462"/>
      <c r="Q679" s="209"/>
      <c r="R679" s="209"/>
      <c r="S679" s="209"/>
      <c r="T679" s="209"/>
      <c r="U679" s="209"/>
      <c r="V679" s="209"/>
      <c r="W679" s="209"/>
      <c r="X679" s="209"/>
      <c r="Y679" s="209"/>
      <c r="Z679" s="209"/>
      <c r="AA679" s="209"/>
      <c r="AB679" s="209"/>
      <c r="AC679" s="209"/>
      <c r="AD679" s="209"/>
      <c r="AE679" s="209"/>
      <c r="AF679" s="209"/>
      <c r="AG679" s="209"/>
      <c r="AH679" s="209"/>
      <c r="AI679" s="209"/>
      <c r="AJ679" s="209"/>
      <c r="AK679" s="209"/>
      <c r="AL679" s="462"/>
      <c r="AM679" s="462"/>
      <c r="AN679" s="462"/>
      <c r="AO679" s="209"/>
      <c r="AP679" s="209"/>
      <c r="AQ679" s="209"/>
      <c r="AR679" s="209"/>
      <c r="AS679" s="209"/>
      <c r="AT679" s="209"/>
      <c r="AU679" s="209"/>
      <c r="AV679" s="209"/>
      <c r="AW679" s="209"/>
      <c r="AX679" s="209"/>
      <c r="AY679" s="209"/>
      <c r="AZ679" s="209"/>
      <c r="BA679" s="209"/>
      <c r="BB679" s="209"/>
      <c r="BC679" s="209"/>
      <c r="BD679" s="209"/>
      <c r="BE679" s="209"/>
      <c r="BF679" s="209"/>
      <c r="BG679" s="209"/>
      <c r="BH679" s="209"/>
      <c r="BI679" s="209"/>
      <c r="BJ679" s="209"/>
      <c r="BK679" s="209"/>
      <c r="BL679" s="209"/>
    </row>
    <row r="680" spans="1:64" ht="13.5" customHeight="1">
      <c r="A680" s="462"/>
      <c r="B680" s="462"/>
      <c r="C680" s="462"/>
      <c r="D680" s="462"/>
      <c r="E680" s="462"/>
      <c r="F680" s="462"/>
      <c r="G680" s="209"/>
      <c r="H680" s="462"/>
      <c r="I680" s="209"/>
      <c r="J680" s="209"/>
      <c r="K680" s="209"/>
      <c r="L680" s="209"/>
      <c r="M680" s="209"/>
      <c r="N680" s="209"/>
      <c r="O680" s="209"/>
      <c r="P680" s="462"/>
      <c r="Q680" s="209"/>
      <c r="R680" s="209"/>
      <c r="S680" s="209"/>
      <c r="T680" s="209"/>
      <c r="U680" s="209"/>
      <c r="V680" s="209"/>
      <c r="W680" s="209"/>
      <c r="X680" s="209"/>
      <c r="Y680" s="209"/>
      <c r="Z680" s="209"/>
      <c r="AA680" s="209"/>
      <c r="AB680" s="209"/>
      <c r="AC680" s="209"/>
      <c r="AD680" s="209"/>
      <c r="AE680" s="209"/>
      <c r="AF680" s="209"/>
      <c r="AG680" s="209"/>
      <c r="AH680" s="209"/>
      <c r="AI680" s="209"/>
      <c r="AJ680" s="209"/>
      <c r="AK680" s="209"/>
      <c r="AL680" s="462"/>
      <c r="AM680" s="462"/>
      <c r="AN680" s="462"/>
      <c r="AO680" s="209"/>
      <c r="AP680" s="209"/>
      <c r="AQ680" s="209"/>
      <c r="AR680" s="209"/>
      <c r="AS680" s="209"/>
      <c r="AT680" s="209"/>
      <c r="AU680" s="209"/>
      <c r="AV680" s="209"/>
      <c r="AW680" s="209"/>
      <c r="AX680" s="209"/>
      <c r="AY680" s="209"/>
      <c r="AZ680" s="209"/>
      <c r="BA680" s="209"/>
      <c r="BB680" s="209"/>
      <c r="BC680" s="209"/>
      <c r="BD680" s="209"/>
      <c r="BE680" s="209"/>
      <c r="BF680" s="209"/>
      <c r="BG680" s="209"/>
      <c r="BH680" s="209"/>
      <c r="BI680" s="209"/>
      <c r="BJ680" s="209"/>
      <c r="BK680" s="209"/>
      <c r="BL680" s="209"/>
    </row>
    <row r="681" spans="1:64" ht="13.5" customHeight="1">
      <c r="A681" s="462"/>
      <c r="B681" s="462"/>
      <c r="C681" s="462"/>
      <c r="D681" s="462"/>
      <c r="E681" s="462"/>
      <c r="F681" s="462"/>
      <c r="G681" s="209"/>
      <c r="H681" s="462"/>
      <c r="I681" s="209"/>
      <c r="J681" s="209"/>
      <c r="K681" s="209"/>
      <c r="L681" s="209"/>
      <c r="M681" s="209"/>
      <c r="N681" s="209"/>
      <c r="O681" s="209"/>
      <c r="P681" s="462"/>
      <c r="Q681" s="209"/>
      <c r="R681" s="209"/>
      <c r="S681" s="209"/>
      <c r="T681" s="209"/>
      <c r="U681" s="209"/>
      <c r="V681" s="209"/>
      <c r="W681" s="209"/>
      <c r="X681" s="209"/>
      <c r="Y681" s="209"/>
      <c r="Z681" s="209"/>
      <c r="AA681" s="209"/>
      <c r="AB681" s="209"/>
      <c r="AC681" s="209"/>
      <c r="AD681" s="209"/>
      <c r="AE681" s="209"/>
      <c r="AF681" s="209"/>
      <c r="AG681" s="209"/>
      <c r="AH681" s="209"/>
      <c r="AI681" s="209"/>
      <c r="AJ681" s="209"/>
      <c r="AK681" s="209"/>
      <c r="AL681" s="462"/>
      <c r="AM681" s="462"/>
      <c r="AN681" s="462"/>
      <c r="AO681" s="209"/>
      <c r="AP681" s="209"/>
      <c r="AQ681" s="209"/>
      <c r="AR681" s="209"/>
      <c r="AS681" s="209"/>
      <c r="AT681" s="209"/>
      <c r="AU681" s="209"/>
      <c r="AV681" s="209"/>
      <c r="AW681" s="209"/>
      <c r="AX681" s="209"/>
      <c r="AY681" s="209"/>
      <c r="AZ681" s="209"/>
      <c r="BA681" s="209"/>
      <c r="BB681" s="209"/>
      <c r="BC681" s="209"/>
      <c r="BD681" s="209"/>
      <c r="BE681" s="209"/>
      <c r="BF681" s="209"/>
      <c r="BG681" s="209"/>
      <c r="BH681" s="209"/>
      <c r="BI681" s="209"/>
      <c r="BJ681" s="209"/>
      <c r="BK681" s="209"/>
      <c r="BL681" s="209"/>
    </row>
    <row r="682" spans="1:64" ht="13.5" customHeight="1">
      <c r="A682" s="462"/>
      <c r="B682" s="462"/>
      <c r="C682" s="462"/>
      <c r="D682" s="462"/>
      <c r="E682" s="462"/>
      <c r="F682" s="462"/>
      <c r="G682" s="209"/>
      <c r="H682" s="462"/>
      <c r="I682" s="209"/>
      <c r="J682" s="209"/>
      <c r="K682" s="209"/>
      <c r="L682" s="209"/>
      <c r="M682" s="209"/>
      <c r="N682" s="209"/>
      <c r="O682" s="209"/>
      <c r="P682" s="462"/>
      <c r="Q682" s="209"/>
      <c r="R682" s="209"/>
      <c r="S682" s="209"/>
      <c r="T682" s="209"/>
      <c r="U682" s="209"/>
      <c r="V682" s="209"/>
      <c r="W682" s="209"/>
      <c r="X682" s="209"/>
      <c r="Y682" s="209"/>
      <c r="Z682" s="209"/>
      <c r="AA682" s="209"/>
      <c r="AB682" s="209"/>
      <c r="AC682" s="209"/>
      <c r="AD682" s="209"/>
      <c r="AE682" s="209"/>
      <c r="AF682" s="209"/>
      <c r="AG682" s="209"/>
      <c r="AH682" s="209"/>
      <c r="AI682" s="209"/>
      <c r="AJ682" s="209"/>
      <c r="AK682" s="209"/>
      <c r="AL682" s="462"/>
      <c r="AM682" s="462"/>
      <c r="AN682" s="462"/>
      <c r="AO682" s="209"/>
      <c r="AP682" s="209"/>
      <c r="AQ682" s="209"/>
      <c r="AR682" s="209"/>
      <c r="AS682" s="209"/>
      <c r="AT682" s="209"/>
      <c r="AU682" s="209"/>
      <c r="AV682" s="209"/>
      <c r="AW682" s="209"/>
      <c r="AX682" s="209"/>
      <c r="AY682" s="209"/>
      <c r="AZ682" s="209"/>
      <c r="BA682" s="209"/>
      <c r="BB682" s="209"/>
      <c r="BC682" s="209"/>
      <c r="BD682" s="209"/>
      <c r="BE682" s="209"/>
      <c r="BF682" s="209"/>
      <c r="BG682" s="209"/>
      <c r="BH682" s="209"/>
      <c r="BI682" s="209"/>
      <c r="BJ682" s="209"/>
      <c r="BK682" s="209"/>
      <c r="BL682" s="209"/>
    </row>
    <row r="683" spans="1:64" ht="13.5" customHeight="1">
      <c r="A683" s="462"/>
      <c r="B683" s="462"/>
      <c r="C683" s="462"/>
      <c r="D683" s="462"/>
      <c r="E683" s="462"/>
      <c r="F683" s="462"/>
      <c r="G683" s="209"/>
      <c r="H683" s="462"/>
      <c r="I683" s="209"/>
      <c r="J683" s="209"/>
      <c r="K683" s="209"/>
      <c r="L683" s="209"/>
      <c r="M683" s="209"/>
      <c r="N683" s="209"/>
      <c r="O683" s="209"/>
      <c r="P683" s="462"/>
      <c r="Q683" s="209"/>
      <c r="R683" s="209"/>
      <c r="S683" s="209"/>
      <c r="T683" s="209"/>
      <c r="U683" s="209"/>
      <c r="V683" s="209"/>
      <c r="W683" s="209"/>
      <c r="X683" s="209"/>
      <c r="Y683" s="209"/>
      <c r="Z683" s="209"/>
      <c r="AA683" s="209"/>
      <c r="AB683" s="209"/>
      <c r="AC683" s="209"/>
      <c r="AD683" s="209"/>
      <c r="AE683" s="209"/>
      <c r="AF683" s="209"/>
      <c r="AG683" s="209"/>
      <c r="AH683" s="209"/>
      <c r="AI683" s="209"/>
      <c r="AJ683" s="209"/>
      <c r="AK683" s="209"/>
      <c r="AL683" s="462"/>
      <c r="AM683" s="462"/>
      <c r="AN683" s="462"/>
      <c r="AO683" s="209"/>
      <c r="AP683" s="209"/>
      <c r="AQ683" s="209"/>
      <c r="AR683" s="209"/>
      <c r="AS683" s="209"/>
      <c r="AT683" s="209"/>
      <c r="AU683" s="209"/>
      <c r="AV683" s="209"/>
      <c r="AW683" s="209"/>
      <c r="AX683" s="209"/>
      <c r="AY683" s="209"/>
      <c r="AZ683" s="209"/>
      <c r="BA683" s="209"/>
      <c r="BB683" s="209"/>
      <c r="BC683" s="209"/>
      <c r="BD683" s="209"/>
      <c r="BE683" s="209"/>
      <c r="BF683" s="209"/>
      <c r="BG683" s="209"/>
      <c r="BH683" s="209"/>
      <c r="BI683" s="209"/>
      <c r="BJ683" s="209"/>
      <c r="BK683" s="209"/>
      <c r="BL683" s="209"/>
    </row>
    <row r="684" spans="1:64" ht="13.5" customHeight="1">
      <c r="A684" s="462"/>
      <c r="B684" s="462"/>
      <c r="C684" s="462"/>
      <c r="D684" s="462"/>
      <c r="E684" s="462"/>
      <c r="F684" s="462"/>
      <c r="G684" s="209"/>
      <c r="H684" s="462"/>
      <c r="I684" s="209"/>
      <c r="J684" s="209"/>
      <c r="K684" s="209"/>
      <c r="L684" s="209"/>
      <c r="M684" s="209"/>
      <c r="N684" s="209"/>
      <c r="O684" s="209"/>
      <c r="P684" s="462"/>
      <c r="Q684" s="209"/>
      <c r="R684" s="209"/>
      <c r="S684" s="209"/>
      <c r="T684" s="209"/>
      <c r="U684" s="209"/>
      <c r="V684" s="209"/>
      <c r="W684" s="209"/>
      <c r="X684" s="209"/>
      <c r="Y684" s="209"/>
      <c r="Z684" s="209"/>
      <c r="AA684" s="209"/>
      <c r="AB684" s="209"/>
      <c r="AC684" s="209"/>
      <c r="AD684" s="209"/>
      <c r="AE684" s="209"/>
      <c r="AF684" s="209"/>
      <c r="AG684" s="209"/>
      <c r="AH684" s="209"/>
      <c r="AI684" s="209"/>
      <c r="AJ684" s="209"/>
      <c r="AK684" s="209"/>
      <c r="AL684" s="462"/>
      <c r="AM684" s="462"/>
      <c r="AN684" s="462"/>
      <c r="AO684" s="209"/>
      <c r="AP684" s="209"/>
      <c r="AQ684" s="209"/>
      <c r="AR684" s="209"/>
      <c r="AS684" s="209"/>
      <c r="AT684" s="209"/>
      <c r="AU684" s="209"/>
      <c r="AV684" s="209"/>
      <c r="AW684" s="209"/>
      <c r="AX684" s="209"/>
      <c r="AY684" s="209"/>
      <c r="AZ684" s="209"/>
      <c r="BA684" s="209"/>
      <c r="BB684" s="209"/>
      <c r="BC684" s="209"/>
      <c r="BD684" s="209"/>
      <c r="BE684" s="209"/>
      <c r="BF684" s="209"/>
      <c r="BG684" s="209"/>
      <c r="BH684" s="209"/>
      <c r="BI684" s="209"/>
      <c r="BJ684" s="209"/>
      <c r="BK684" s="209"/>
      <c r="BL684" s="209"/>
    </row>
    <row r="685" spans="1:64" ht="13.5" customHeight="1">
      <c r="A685" s="462"/>
      <c r="B685" s="462"/>
      <c r="C685" s="462"/>
      <c r="D685" s="462"/>
      <c r="E685" s="462"/>
      <c r="F685" s="462"/>
      <c r="G685" s="209"/>
      <c r="H685" s="462"/>
      <c r="I685" s="209"/>
      <c r="J685" s="209"/>
      <c r="K685" s="209"/>
      <c r="L685" s="209"/>
      <c r="M685" s="209"/>
      <c r="N685" s="209"/>
      <c r="O685" s="209"/>
      <c r="P685" s="462"/>
      <c r="Q685" s="209"/>
      <c r="R685" s="209"/>
      <c r="S685" s="209"/>
      <c r="T685" s="209"/>
      <c r="U685" s="209"/>
      <c r="V685" s="209"/>
      <c r="W685" s="209"/>
      <c r="X685" s="209"/>
      <c r="Y685" s="209"/>
      <c r="Z685" s="209"/>
      <c r="AA685" s="209"/>
      <c r="AB685" s="209"/>
      <c r="AC685" s="209"/>
      <c r="AD685" s="209"/>
      <c r="AE685" s="209"/>
      <c r="AF685" s="209"/>
      <c r="AG685" s="209"/>
      <c r="AH685" s="209"/>
      <c r="AI685" s="209"/>
      <c r="AJ685" s="209"/>
      <c r="AK685" s="209"/>
      <c r="AL685" s="462"/>
      <c r="AM685" s="462"/>
      <c r="AN685" s="462"/>
      <c r="AO685" s="209"/>
      <c r="AP685" s="209"/>
      <c r="AQ685" s="209"/>
      <c r="AR685" s="209"/>
      <c r="AS685" s="209"/>
      <c r="AT685" s="209"/>
      <c r="AU685" s="209"/>
      <c r="AV685" s="209"/>
      <c r="AW685" s="209"/>
      <c r="AX685" s="209"/>
      <c r="AY685" s="209"/>
      <c r="AZ685" s="209"/>
      <c r="BA685" s="209"/>
      <c r="BB685" s="209"/>
      <c r="BC685" s="209"/>
      <c r="BD685" s="209"/>
      <c r="BE685" s="209"/>
      <c r="BF685" s="209"/>
      <c r="BG685" s="209"/>
      <c r="BH685" s="209"/>
      <c r="BI685" s="209"/>
      <c r="BJ685" s="209"/>
      <c r="BK685" s="209"/>
      <c r="BL685" s="209"/>
    </row>
    <row r="686" spans="1:64" ht="13.5" customHeight="1">
      <c r="A686" s="462"/>
      <c r="B686" s="462"/>
      <c r="C686" s="462"/>
      <c r="D686" s="462"/>
      <c r="E686" s="462"/>
      <c r="F686" s="462"/>
      <c r="G686" s="209"/>
      <c r="H686" s="462"/>
      <c r="I686" s="209"/>
      <c r="J686" s="209"/>
      <c r="K686" s="209"/>
      <c r="L686" s="209"/>
      <c r="M686" s="209"/>
      <c r="N686" s="209"/>
      <c r="O686" s="209"/>
      <c r="P686" s="462"/>
      <c r="Q686" s="209"/>
      <c r="R686" s="209"/>
      <c r="S686" s="209"/>
      <c r="T686" s="209"/>
      <c r="U686" s="209"/>
      <c r="V686" s="209"/>
      <c r="W686" s="209"/>
      <c r="X686" s="209"/>
      <c r="Y686" s="209"/>
      <c r="Z686" s="209"/>
      <c r="AA686" s="209"/>
      <c r="AB686" s="209"/>
      <c r="AC686" s="209"/>
      <c r="AD686" s="209"/>
      <c r="AE686" s="209"/>
      <c r="AF686" s="209"/>
      <c r="AG686" s="209"/>
      <c r="AH686" s="209"/>
      <c r="AI686" s="209"/>
      <c r="AJ686" s="209"/>
      <c r="AK686" s="209"/>
      <c r="AL686" s="462"/>
      <c r="AM686" s="462"/>
      <c r="AN686" s="462"/>
      <c r="AO686" s="209"/>
      <c r="AP686" s="209"/>
      <c r="AQ686" s="209"/>
      <c r="AR686" s="209"/>
      <c r="AS686" s="209"/>
      <c r="AT686" s="209"/>
      <c r="AU686" s="209"/>
      <c r="AV686" s="209"/>
      <c r="AW686" s="209"/>
      <c r="AX686" s="209"/>
      <c r="AY686" s="209"/>
      <c r="AZ686" s="209"/>
      <c r="BA686" s="209"/>
      <c r="BB686" s="209"/>
      <c r="BC686" s="209"/>
      <c r="BD686" s="209"/>
      <c r="BE686" s="209"/>
      <c r="BF686" s="209"/>
      <c r="BG686" s="209"/>
      <c r="BH686" s="209"/>
      <c r="BI686" s="209"/>
      <c r="BJ686" s="209"/>
      <c r="BK686" s="209"/>
      <c r="BL686" s="209"/>
    </row>
    <row r="687" spans="1:64" ht="13.5" customHeight="1">
      <c r="A687" s="462"/>
      <c r="B687" s="462"/>
      <c r="C687" s="462"/>
      <c r="D687" s="462"/>
      <c r="E687" s="462"/>
      <c r="F687" s="462"/>
      <c r="G687" s="209"/>
      <c r="H687" s="462"/>
      <c r="I687" s="209"/>
      <c r="J687" s="209"/>
      <c r="K687" s="209"/>
      <c r="L687" s="209"/>
      <c r="M687" s="209"/>
      <c r="N687" s="209"/>
      <c r="O687" s="209"/>
      <c r="P687" s="462"/>
      <c r="Q687" s="209"/>
      <c r="R687" s="209"/>
      <c r="S687" s="209"/>
      <c r="T687" s="209"/>
      <c r="U687" s="209"/>
      <c r="V687" s="209"/>
      <c r="W687" s="209"/>
      <c r="X687" s="209"/>
      <c r="Y687" s="209"/>
      <c r="Z687" s="209"/>
      <c r="AA687" s="209"/>
      <c r="AB687" s="209"/>
      <c r="AC687" s="209"/>
      <c r="AD687" s="209"/>
      <c r="AE687" s="209"/>
      <c r="AF687" s="209"/>
      <c r="AG687" s="209"/>
      <c r="AH687" s="209"/>
      <c r="AI687" s="209"/>
      <c r="AJ687" s="209"/>
      <c r="AK687" s="209"/>
      <c r="AL687" s="462"/>
      <c r="AM687" s="462"/>
      <c r="AN687" s="462"/>
      <c r="AO687" s="209"/>
      <c r="AP687" s="209"/>
      <c r="AQ687" s="209"/>
      <c r="AR687" s="209"/>
      <c r="AS687" s="209"/>
      <c r="AT687" s="209"/>
      <c r="AU687" s="209"/>
      <c r="AV687" s="209"/>
      <c r="AW687" s="209"/>
      <c r="AX687" s="209"/>
      <c r="AY687" s="209"/>
      <c r="AZ687" s="209"/>
      <c r="BA687" s="209"/>
      <c r="BB687" s="209"/>
      <c r="BC687" s="209"/>
      <c r="BD687" s="209"/>
      <c r="BE687" s="209"/>
      <c r="BF687" s="209"/>
      <c r="BG687" s="209"/>
      <c r="BH687" s="209"/>
      <c r="BI687" s="209"/>
      <c r="BJ687" s="209"/>
      <c r="BK687" s="209"/>
      <c r="BL687" s="209"/>
    </row>
    <row r="688" spans="1:64" ht="13.5" customHeight="1">
      <c r="A688" s="462"/>
      <c r="B688" s="462"/>
      <c r="C688" s="462"/>
      <c r="D688" s="462"/>
      <c r="E688" s="462"/>
      <c r="F688" s="462"/>
      <c r="G688" s="209"/>
      <c r="H688" s="462"/>
      <c r="I688" s="209"/>
      <c r="J688" s="209"/>
      <c r="K688" s="209"/>
      <c r="L688" s="209"/>
      <c r="M688" s="209"/>
      <c r="N688" s="209"/>
      <c r="O688" s="209"/>
      <c r="P688" s="462"/>
      <c r="Q688" s="209"/>
      <c r="R688" s="209"/>
      <c r="S688" s="209"/>
      <c r="T688" s="209"/>
      <c r="U688" s="209"/>
      <c r="V688" s="209"/>
      <c r="W688" s="209"/>
      <c r="X688" s="209"/>
      <c r="Y688" s="209"/>
      <c r="Z688" s="209"/>
      <c r="AA688" s="209"/>
      <c r="AB688" s="209"/>
      <c r="AC688" s="209"/>
      <c r="AD688" s="209"/>
      <c r="AE688" s="209"/>
      <c r="AF688" s="209"/>
      <c r="AG688" s="209"/>
      <c r="AH688" s="209"/>
      <c r="AI688" s="209"/>
      <c r="AJ688" s="209"/>
      <c r="AK688" s="209"/>
      <c r="AL688" s="462"/>
      <c r="AM688" s="462"/>
      <c r="AN688" s="462"/>
      <c r="AO688" s="209"/>
      <c r="AP688" s="209"/>
      <c r="AQ688" s="209"/>
      <c r="AR688" s="209"/>
      <c r="AS688" s="209"/>
      <c r="AT688" s="209"/>
      <c r="AU688" s="209"/>
      <c r="AV688" s="209"/>
      <c r="AW688" s="209"/>
      <c r="AX688" s="209"/>
      <c r="AY688" s="209"/>
      <c r="AZ688" s="209"/>
      <c r="BA688" s="209"/>
      <c r="BB688" s="209"/>
      <c r="BC688" s="209"/>
      <c r="BD688" s="209"/>
      <c r="BE688" s="209"/>
      <c r="BF688" s="209"/>
      <c r="BG688" s="209"/>
      <c r="BH688" s="209"/>
      <c r="BI688" s="209"/>
      <c r="BJ688" s="209"/>
      <c r="BK688" s="209"/>
      <c r="BL688" s="209"/>
    </row>
    <row r="689" spans="1:64" ht="13.5" customHeight="1">
      <c r="A689" s="462"/>
      <c r="B689" s="462"/>
      <c r="C689" s="462"/>
      <c r="D689" s="462"/>
      <c r="E689" s="462"/>
      <c r="F689" s="462"/>
      <c r="G689" s="209"/>
      <c r="H689" s="462"/>
      <c r="I689" s="209"/>
      <c r="J689" s="209"/>
      <c r="K689" s="209"/>
      <c r="L689" s="209"/>
      <c r="M689" s="209"/>
      <c r="N689" s="209"/>
      <c r="O689" s="209"/>
      <c r="P689" s="462"/>
      <c r="Q689" s="209"/>
      <c r="R689" s="209"/>
      <c r="S689" s="209"/>
      <c r="T689" s="209"/>
      <c r="U689" s="209"/>
      <c r="V689" s="209"/>
      <c r="W689" s="209"/>
      <c r="X689" s="209"/>
      <c r="Y689" s="209"/>
      <c r="Z689" s="209"/>
      <c r="AA689" s="209"/>
      <c r="AB689" s="209"/>
      <c r="AC689" s="209"/>
      <c r="AD689" s="209"/>
      <c r="AE689" s="209"/>
      <c r="AF689" s="209"/>
      <c r="AG689" s="209"/>
      <c r="AH689" s="209"/>
      <c r="AI689" s="209"/>
      <c r="AJ689" s="209"/>
      <c r="AK689" s="209"/>
      <c r="AL689" s="462"/>
      <c r="AM689" s="462"/>
      <c r="AN689" s="462"/>
      <c r="AO689" s="209"/>
      <c r="AP689" s="209"/>
      <c r="AQ689" s="209"/>
      <c r="AR689" s="209"/>
      <c r="AS689" s="209"/>
      <c r="AT689" s="209"/>
      <c r="AU689" s="209"/>
      <c r="AV689" s="209"/>
      <c r="AW689" s="209"/>
      <c r="AX689" s="209"/>
      <c r="AY689" s="209"/>
      <c r="AZ689" s="209"/>
      <c r="BA689" s="209"/>
      <c r="BB689" s="209"/>
      <c r="BC689" s="209"/>
      <c r="BD689" s="209"/>
      <c r="BE689" s="209"/>
      <c r="BF689" s="209"/>
      <c r="BG689" s="209"/>
      <c r="BH689" s="209"/>
      <c r="BI689" s="209"/>
      <c r="BJ689" s="209"/>
      <c r="BK689" s="209"/>
      <c r="BL689" s="209"/>
    </row>
    <row r="690" spans="1:64" ht="13.5" customHeight="1">
      <c r="A690" s="462"/>
      <c r="B690" s="462"/>
      <c r="C690" s="462"/>
      <c r="D690" s="462"/>
      <c r="E690" s="462"/>
      <c r="F690" s="462"/>
      <c r="G690" s="209"/>
      <c r="H690" s="462"/>
      <c r="I690" s="209"/>
      <c r="J690" s="209"/>
      <c r="K690" s="209"/>
      <c r="L690" s="209"/>
      <c r="M690" s="209"/>
      <c r="N690" s="209"/>
      <c r="O690" s="209"/>
      <c r="P690" s="462"/>
      <c r="Q690" s="209"/>
      <c r="R690" s="209"/>
      <c r="S690" s="209"/>
      <c r="T690" s="209"/>
      <c r="U690" s="209"/>
      <c r="V690" s="209"/>
      <c r="W690" s="209"/>
      <c r="X690" s="209"/>
      <c r="Y690" s="209"/>
      <c r="Z690" s="209"/>
      <c r="AA690" s="209"/>
      <c r="AB690" s="209"/>
      <c r="AC690" s="209"/>
      <c r="AD690" s="209"/>
      <c r="AE690" s="209"/>
      <c r="AF690" s="209"/>
      <c r="AG690" s="209"/>
      <c r="AH690" s="209"/>
      <c r="AI690" s="209"/>
      <c r="AJ690" s="209"/>
      <c r="AK690" s="209"/>
      <c r="AL690" s="462"/>
      <c r="AM690" s="462"/>
      <c r="AN690" s="462"/>
      <c r="AO690" s="209"/>
      <c r="AP690" s="209"/>
      <c r="AQ690" s="209"/>
      <c r="AR690" s="209"/>
      <c r="AS690" s="209"/>
      <c r="AT690" s="209"/>
      <c r="AU690" s="209"/>
      <c r="AV690" s="209"/>
      <c r="AW690" s="209"/>
      <c r="AX690" s="209"/>
      <c r="AY690" s="209"/>
      <c r="AZ690" s="209"/>
      <c r="BA690" s="209"/>
      <c r="BB690" s="209"/>
      <c r="BC690" s="209"/>
      <c r="BD690" s="209"/>
      <c r="BE690" s="209"/>
      <c r="BF690" s="209"/>
      <c r="BG690" s="209"/>
      <c r="BH690" s="209"/>
      <c r="BI690" s="209"/>
      <c r="BJ690" s="209"/>
      <c r="BK690" s="209"/>
      <c r="BL690" s="209"/>
    </row>
    <row r="691" spans="1:64" ht="13.5" customHeight="1">
      <c r="A691" s="462"/>
      <c r="B691" s="462"/>
      <c r="C691" s="462"/>
      <c r="D691" s="462"/>
      <c r="E691" s="462"/>
      <c r="F691" s="462"/>
      <c r="G691" s="209"/>
      <c r="H691" s="462"/>
      <c r="I691" s="209"/>
      <c r="J691" s="209"/>
      <c r="K691" s="209"/>
      <c r="L691" s="209"/>
      <c r="M691" s="209"/>
      <c r="N691" s="209"/>
      <c r="O691" s="209"/>
      <c r="P691" s="462"/>
      <c r="Q691" s="209"/>
      <c r="R691" s="209"/>
      <c r="S691" s="209"/>
      <c r="T691" s="209"/>
      <c r="U691" s="209"/>
      <c r="V691" s="209"/>
      <c r="W691" s="209"/>
      <c r="X691" s="209"/>
      <c r="Y691" s="209"/>
      <c r="Z691" s="209"/>
      <c r="AA691" s="209"/>
      <c r="AB691" s="209"/>
      <c r="AC691" s="209"/>
      <c r="AD691" s="209"/>
      <c r="AE691" s="209"/>
      <c r="AF691" s="209"/>
      <c r="AG691" s="209"/>
      <c r="AH691" s="209"/>
      <c r="AI691" s="209"/>
      <c r="AJ691" s="209"/>
      <c r="AK691" s="209"/>
      <c r="AL691" s="462"/>
      <c r="AM691" s="462"/>
      <c r="AN691" s="462"/>
      <c r="AO691" s="209"/>
      <c r="AP691" s="209"/>
      <c r="AQ691" s="209"/>
      <c r="AR691" s="209"/>
      <c r="AS691" s="209"/>
      <c r="AT691" s="209"/>
      <c r="AU691" s="209"/>
      <c r="AV691" s="209"/>
      <c r="AW691" s="209"/>
      <c r="AX691" s="209"/>
      <c r="AY691" s="209"/>
      <c r="AZ691" s="209"/>
      <c r="BA691" s="209"/>
      <c r="BB691" s="209"/>
      <c r="BC691" s="209"/>
      <c r="BD691" s="209"/>
      <c r="BE691" s="209"/>
      <c r="BF691" s="209"/>
      <c r="BG691" s="209"/>
      <c r="BH691" s="209"/>
      <c r="BI691" s="209"/>
      <c r="BJ691" s="209"/>
      <c r="BK691" s="209"/>
      <c r="BL691" s="209"/>
    </row>
    <row r="692" spans="1:64" ht="13.5" customHeight="1">
      <c r="A692" s="462"/>
      <c r="B692" s="462"/>
      <c r="C692" s="462"/>
      <c r="D692" s="462"/>
      <c r="E692" s="462"/>
      <c r="F692" s="462"/>
      <c r="G692" s="209"/>
      <c r="H692" s="462"/>
      <c r="I692" s="209"/>
      <c r="J692" s="209"/>
      <c r="K692" s="209"/>
      <c r="L692" s="209"/>
      <c r="M692" s="209"/>
      <c r="N692" s="209"/>
      <c r="O692" s="209"/>
      <c r="P692" s="462"/>
      <c r="Q692" s="209"/>
      <c r="R692" s="209"/>
      <c r="S692" s="209"/>
      <c r="T692" s="209"/>
      <c r="U692" s="209"/>
      <c r="V692" s="209"/>
      <c r="W692" s="209"/>
      <c r="X692" s="209"/>
      <c r="Y692" s="209"/>
      <c r="Z692" s="209"/>
      <c r="AA692" s="209"/>
      <c r="AB692" s="209"/>
      <c r="AC692" s="209"/>
      <c r="AD692" s="209"/>
      <c r="AE692" s="209"/>
      <c r="AF692" s="209"/>
      <c r="AG692" s="209"/>
      <c r="AH692" s="209"/>
      <c r="AI692" s="209"/>
      <c r="AJ692" s="209"/>
      <c r="AK692" s="209"/>
      <c r="AL692" s="462"/>
      <c r="AM692" s="462"/>
      <c r="AN692" s="462"/>
      <c r="AO692" s="209"/>
      <c r="AP692" s="209"/>
      <c r="AQ692" s="209"/>
      <c r="AR692" s="209"/>
      <c r="AS692" s="209"/>
      <c r="AT692" s="209"/>
      <c r="AU692" s="209"/>
      <c r="AV692" s="209"/>
      <c r="AW692" s="209"/>
      <c r="AX692" s="209"/>
      <c r="AY692" s="209"/>
      <c r="AZ692" s="209"/>
      <c r="BA692" s="209"/>
      <c r="BB692" s="209"/>
      <c r="BC692" s="209"/>
      <c r="BD692" s="209"/>
      <c r="BE692" s="209"/>
      <c r="BF692" s="209"/>
      <c r="BG692" s="209"/>
      <c r="BH692" s="209"/>
      <c r="BI692" s="209"/>
      <c r="BJ692" s="209"/>
      <c r="BK692" s="209"/>
      <c r="BL692" s="209"/>
    </row>
    <row r="693" spans="1:64" ht="13.5" customHeight="1">
      <c r="A693" s="462"/>
      <c r="B693" s="462"/>
      <c r="C693" s="462"/>
      <c r="D693" s="462"/>
      <c r="E693" s="462"/>
      <c r="F693" s="462"/>
      <c r="G693" s="209"/>
      <c r="H693" s="462"/>
      <c r="I693" s="209"/>
      <c r="J693" s="209"/>
      <c r="K693" s="209"/>
      <c r="L693" s="209"/>
      <c r="M693" s="209"/>
      <c r="N693" s="209"/>
      <c r="O693" s="209"/>
      <c r="P693" s="462"/>
      <c r="Q693" s="209"/>
      <c r="R693" s="209"/>
      <c r="S693" s="209"/>
      <c r="T693" s="209"/>
      <c r="U693" s="209"/>
      <c r="V693" s="209"/>
      <c r="W693" s="209"/>
      <c r="X693" s="209"/>
      <c r="Y693" s="209"/>
      <c r="Z693" s="209"/>
      <c r="AA693" s="209"/>
      <c r="AB693" s="209"/>
      <c r="AC693" s="209"/>
      <c r="AD693" s="209"/>
      <c r="AE693" s="209"/>
      <c r="AF693" s="209"/>
      <c r="AG693" s="209"/>
      <c r="AH693" s="209"/>
      <c r="AI693" s="209"/>
      <c r="AJ693" s="209"/>
      <c r="AK693" s="209"/>
      <c r="AL693" s="462"/>
      <c r="AM693" s="462"/>
      <c r="AN693" s="462"/>
      <c r="AO693" s="209"/>
      <c r="AP693" s="209"/>
      <c r="AQ693" s="209"/>
      <c r="AR693" s="209"/>
      <c r="AS693" s="209"/>
      <c r="AT693" s="209"/>
      <c r="AU693" s="209"/>
      <c r="AV693" s="209"/>
      <c r="AW693" s="209"/>
      <c r="AX693" s="209"/>
      <c r="AY693" s="209"/>
      <c r="AZ693" s="209"/>
      <c r="BA693" s="209"/>
      <c r="BB693" s="209"/>
      <c r="BC693" s="209"/>
      <c r="BD693" s="209"/>
      <c r="BE693" s="209"/>
      <c r="BF693" s="209"/>
      <c r="BG693" s="209"/>
      <c r="BH693" s="209"/>
      <c r="BI693" s="209"/>
      <c r="BJ693" s="209"/>
      <c r="BK693" s="209"/>
      <c r="BL693" s="209"/>
    </row>
    <row r="694" spans="1:64" ht="13.5" customHeight="1">
      <c r="A694" s="462"/>
      <c r="B694" s="462"/>
      <c r="C694" s="462"/>
      <c r="D694" s="462"/>
      <c r="E694" s="462"/>
      <c r="F694" s="462"/>
      <c r="G694" s="209"/>
      <c r="H694" s="462"/>
      <c r="I694" s="209"/>
      <c r="J694" s="209"/>
      <c r="K694" s="209"/>
      <c r="L694" s="209"/>
      <c r="M694" s="209"/>
      <c r="N694" s="209"/>
      <c r="O694" s="209"/>
      <c r="P694" s="462"/>
      <c r="Q694" s="209"/>
      <c r="R694" s="209"/>
      <c r="S694" s="209"/>
      <c r="T694" s="209"/>
      <c r="U694" s="209"/>
      <c r="V694" s="209"/>
      <c r="W694" s="209"/>
      <c r="X694" s="209"/>
      <c r="Y694" s="209"/>
      <c r="Z694" s="209"/>
      <c r="AA694" s="209"/>
      <c r="AB694" s="209"/>
      <c r="AC694" s="209"/>
      <c r="AD694" s="209"/>
      <c r="AE694" s="209"/>
      <c r="AF694" s="209"/>
      <c r="AG694" s="209"/>
      <c r="AH694" s="209"/>
      <c r="AI694" s="209"/>
      <c r="AJ694" s="209"/>
      <c r="AK694" s="209"/>
      <c r="AL694" s="462"/>
      <c r="AM694" s="462"/>
      <c r="AN694" s="462"/>
      <c r="AO694" s="209"/>
      <c r="AP694" s="209"/>
      <c r="AQ694" s="209"/>
      <c r="AR694" s="209"/>
      <c r="AS694" s="209"/>
      <c r="AT694" s="209"/>
      <c r="AU694" s="209"/>
      <c r="AV694" s="209"/>
      <c r="AW694" s="209"/>
      <c r="AX694" s="209"/>
      <c r="AY694" s="209"/>
      <c r="AZ694" s="209"/>
      <c r="BA694" s="209"/>
      <c r="BB694" s="209"/>
      <c r="BC694" s="209"/>
      <c r="BD694" s="209"/>
      <c r="BE694" s="209"/>
      <c r="BF694" s="209"/>
      <c r="BG694" s="209"/>
      <c r="BH694" s="209"/>
      <c r="BI694" s="209"/>
      <c r="BJ694" s="209"/>
      <c r="BK694" s="209"/>
      <c r="BL694" s="209"/>
    </row>
    <row r="695" spans="1:64" ht="13.5" customHeight="1">
      <c r="A695" s="462"/>
      <c r="B695" s="462"/>
      <c r="C695" s="462"/>
      <c r="D695" s="462"/>
      <c r="E695" s="462"/>
      <c r="F695" s="462"/>
      <c r="G695" s="209"/>
      <c r="H695" s="462"/>
      <c r="I695" s="209"/>
      <c r="J695" s="209"/>
      <c r="K695" s="209"/>
      <c r="L695" s="209"/>
      <c r="M695" s="209"/>
      <c r="N695" s="209"/>
      <c r="O695" s="209"/>
      <c r="P695" s="462"/>
      <c r="Q695" s="209"/>
      <c r="R695" s="209"/>
      <c r="S695" s="209"/>
      <c r="T695" s="209"/>
      <c r="U695" s="209"/>
      <c r="V695" s="209"/>
      <c r="W695" s="209"/>
      <c r="X695" s="209"/>
      <c r="Y695" s="209"/>
      <c r="Z695" s="209"/>
      <c r="AA695" s="209"/>
      <c r="AB695" s="209"/>
      <c r="AC695" s="209"/>
      <c r="AD695" s="209"/>
      <c r="AE695" s="209"/>
      <c r="AF695" s="209"/>
      <c r="AG695" s="209"/>
      <c r="AH695" s="209"/>
      <c r="AI695" s="209"/>
      <c r="AJ695" s="209"/>
      <c r="AK695" s="209"/>
      <c r="AL695" s="462"/>
      <c r="AM695" s="462"/>
      <c r="AN695" s="462"/>
      <c r="AO695" s="209"/>
      <c r="AP695" s="209"/>
      <c r="AQ695" s="209"/>
      <c r="AR695" s="209"/>
      <c r="AS695" s="209"/>
      <c r="AT695" s="209"/>
      <c r="AU695" s="209"/>
      <c r="AV695" s="209"/>
      <c r="AW695" s="209"/>
      <c r="AX695" s="209"/>
      <c r="AY695" s="209"/>
      <c r="AZ695" s="209"/>
      <c r="BA695" s="209"/>
      <c r="BB695" s="209"/>
      <c r="BC695" s="209"/>
      <c r="BD695" s="209"/>
      <c r="BE695" s="209"/>
      <c r="BF695" s="209"/>
      <c r="BG695" s="209"/>
      <c r="BH695" s="209"/>
      <c r="BI695" s="209"/>
      <c r="BJ695" s="209"/>
      <c r="BK695" s="209"/>
      <c r="BL695" s="209"/>
    </row>
    <row r="696" spans="1:64" ht="13.5" customHeight="1">
      <c r="A696" s="462"/>
      <c r="B696" s="462"/>
      <c r="C696" s="462"/>
      <c r="D696" s="462"/>
      <c r="E696" s="462"/>
      <c r="F696" s="462"/>
      <c r="G696" s="209"/>
      <c r="H696" s="462"/>
      <c r="I696" s="209"/>
      <c r="J696" s="209"/>
      <c r="K696" s="209"/>
      <c r="L696" s="209"/>
      <c r="M696" s="209"/>
      <c r="N696" s="209"/>
      <c r="O696" s="209"/>
      <c r="P696" s="462"/>
      <c r="Q696" s="209"/>
      <c r="R696" s="209"/>
      <c r="S696" s="209"/>
      <c r="T696" s="209"/>
      <c r="U696" s="209"/>
      <c r="V696" s="209"/>
      <c r="W696" s="209"/>
      <c r="X696" s="209"/>
      <c r="Y696" s="209"/>
      <c r="Z696" s="209"/>
      <c r="AA696" s="209"/>
      <c r="AB696" s="209"/>
      <c r="AC696" s="209"/>
      <c r="AD696" s="209"/>
      <c r="AE696" s="209"/>
      <c r="AF696" s="209"/>
      <c r="AG696" s="209"/>
      <c r="AH696" s="209"/>
      <c r="AI696" s="209"/>
      <c r="AJ696" s="209"/>
      <c r="AK696" s="209"/>
      <c r="AL696" s="462"/>
      <c r="AM696" s="462"/>
      <c r="AN696" s="462"/>
      <c r="AO696" s="209"/>
      <c r="AP696" s="209"/>
      <c r="AQ696" s="209"/>
      <c r="AR696" s="209"/>
      <c r="AS696" s="209"/>
      <c r="AT696" s="209"/>
      <c r="AU696" s="209"/>
      <c r="AV696" s="209"/>
      <c r="AW696" s="209"/>
      <c r="AX696" s="209"/>
      <c r="AY696" s="209"/>
      <c r="AZ696" s="209"/>
      <c r="BA696" s="209"/>
      <c r="BB696" s="209"/>
      <c r="BC696" s="209"/>
      <c r="BD696" s="209"/>
      <c r="BE696" s="209"/>
      <c r="BF696" s="209"/>
      <c r="BG696" s="209"/>
      <c r="BH696" s="209"/>
      <c r="BI696" s="209"/>
      <c r="BJ696" s="209"/>
      <c r="BK696" s="209"/>
      <c r="BL696" s="209"/>
    </row>
    <row r="697" spans="1:64" ht="13.5" customHeight="1">
      <c r="A697" s="462"/>
      <c r="B697" s="462"/>
      <c r="C697" s="462"/>
      <c r="D697" s="462"/>
      <c r="E697" s="462"/>
      <c r="F697" s="462"/>
      <c r="G697" s="209"/>
      <c r="H697" s="462"/>
      <c r="I697" s="209"/>
      <c r="J697" s="209"/>
      <c r="K697" s="209"/>
      <c r="L697" s="209"/>
      <c r="M697" s="209"/>
      <c r="N697" s="209"/>
      <c r="O697" s="209"/>
      <c r="P697" s="462"/>
      <c r="Q697" s="209"/>
      <c r="R697" s="209"/>
      <c r="S697" s="209"/>
      <c r="T697" s="209"/>
      <c r="U697" s="209"/>
      <c r="V697" s="209"/>
      <c r="W697" s="209"/>
      <c r="X697" s="209"/>
      <c r="Y697" s="209"/>
      <c r="Z697" s="209"/>
      <c r="AA697" s="209"/>
      <c r="AB697" s="209"/>
      <c r="AC697" s="209"/>
      <c r="AD697" s="209"/>
      <c r="AE697" s="209"/>
      <c r="AF697" s="209"/>
      <c r="AG697" s="209"/>
      <c r="AH697" s="209"/>
      <c r="AI697" s="209"/>
      <c r="AJ697" s="209"/>
      <c r="AK697" s="209"/>
      <c r="AL697" s="462"/>
      <c r="AM697" s="462"/>
      <c r="AN697" s="462"/>
      <c r="AO697" s="209"/>
      <c r="AP697" s="209"/>
      <c r="AQ697" s="209"/>
      <c r="AR697" s="209"/>
      <c r="AS697" s="209"/>
      <c r="AT697" s="209"/>
      <c r="AU697" s="209"/>
      <c r="AV697" s="209"/>
      <c r="AW697" s="209"/>
      <c r="AX697" s="209"/>
      <c r="AY697" s="209"/>
      <c r="AZ697" s="209"/>
      <c r="BA697" s="209"/>
      <c r="BB697" s="209"/>
      <c r="BC697" s="209"/>
      <c r="BD697" s="209"/>
      <c r="BE697" s="209"/>
      <c r="BF697" s="209"/>
      <c r="BG697" s="209"/>
      <c r="BH697" s="209"/>
      <c r="BI697" s="209"/>
      <c r="BJ697" s="209"/>
      <c r="BK697" s="209"/>
      <c r="BL697" s="209"/>
    </row>
    <row r="698" spans="1:64" ht="13.5" customHeight="1">
      <c r="A698" s="462"/>
      <c r="B698" s="462"/>
      <c r="C698" s="462"/>
      <c r="D698" s="462"/>
      <c r="E698" s="462"/>
      <c r="F698" s="462"/>
      <c r="G698" s="209"/>
      <c r="H698" s="462"/>
      <c r="I698" s="209"/>
      <c r="J698" s="209"/>
      <c r="K698" s="209"/>
      <c r="L698" s="209"/>
      <c r="M698" s="209"/>
      <c r="N698" s="209"/>
      <c r="O698" s="209"/>
      <c r="P698" s="462"/>
      <c r="Q698" s="209"/>
      <c r="R698" s="209"/>
      <c r="S698" s="209"/>
      <c r="T698" s="209"/>
      <c r="U698" s="209"/>
      <c r="V698" s="209"/>
      <c r="W698" s="209"/>
      <c r="X698" s="209"/>
      <c r="Y698" s="209"/>
      <c r="Z698" s="209"/>
      <c r="AA698" s="209"/>
      <c r="AB698" s="209"/>
      <c r="AC698" s="209"/>
      <c r="AD698" s="209"/>
      <c r="AE698" s="209"/>
      <c r="AF698" s="209"/>
      <c r="AG698" s="209"/>
      <c r="AH698" s="209"/>
      <c r="AI698" s="209"/>
      <c r="AJ698" s="209"/>
      <c r="AK698" s="209"/>
      <c r="AL698" s="462"/>
      <c r="AM698" s="462"/>
      <c r="AN698" s="462"/>
      <c r="AO698" s="209"/>
      <c r="AP698" s="209"/>
      <c r="AQ698" s="209"/>
      <c r="AR698" s="209"/>
      <c r="AS698" s="209"/>
      <c r="AT698" s="209"/>
      <c r="AU698" s="209"/>
      <c r="AV698" s="209"/>
      <c r="AW698" s="209"/>
      <c r="AX698" s="209"/>
      <c r="AY698" s="209"/>
      <c r="AZ698" s="209"/>
      <c r="BA698" s="209"/>
      <c r="BB698" s="209"/>
      <c r="BC698" s="209"/>
      <c r="BD698" s="209"/>
      <c r="BE698" s="209"/>
      <c r="BF698" s="209"/>
      <c r="BG698" s="209"/>
      <c r="BH698" s="209"/>
      <c r="BI698" s="209"/>
      <c r="BJ698" s="209"/>
      <c r="BK698" s="209"/>
      <c r="BL698" s="209"/>
    </row>
    <row r="699" spans="1:64" ht="13.5" customHeight="1">
      <c r="A699" s="462"/>
      <c r="B699" s="462"/>
      <c r="C699" s="462"/>
      <c r="D699" s="462"/>
      <c r="E699" s="462"/>
      <c r="F699" s="462"/>
      <c r="G699" s="209"/>
      <c r="H699" s="462"/>
      <c r="I699" s="209"/>
      <c r="J699" s="209"/>
      <c r="K699" s="209"/>
      <c r="L699" s="209"/>
      <c r="M699" s="209"/>
      <c r="N699" s="209"/>
      <c r="O699" s="209"/>
      <c r="P699" s="462"/>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462"/>
      <c r="AM699" s="462"/>
      <c r="AN699" s="462"/>
      <c r="AO699" s="209"/>
      <c r="AP699" s="209"/>
      <c r="AQ699" s="209"/>
      <c r="AR699" s="209"/>
      <c r="AS699" s="209"/>
      <c r="AT699" s="209"/>
      <c r="AU699" s="209"/>
      <c r="AV699" s="209"/>
      <c r="AW699" s="209"/>
      <c r="AX699" s="209"/>
      <c r="AY699" s="209"/>
      <c r="AZ699" s="209"/>
      <c r="BA699" s="209"/>
      <c r="BB699" s="209"/>
      <c r="BC699" s="209"/>
      <c r="BD699" s="209"/>
      <c r="BE699" s="209"/>
      <c r="BF699" s="209"/>
      <c r="BG699" s="209"/>
      <c r="BH699" s="209"/>
      <c r="BI699" s="209"/>
      <c r="BJ699" s="209"/>
      <c r="BK699" s="209"/>
      <c r="BL699" s="209"/>
    </row>
    <row r="700" spans="1:64" ht="13.5" customHeight="1">
      <c r="A700" s="462"/>
      <c r="B700" s="462"/>
      <c r="C700" s="462"/>
      <c r="D700" s="462"/>
      <c r="E700" s="462"/>
      <c r="F700" s="462"/>
      <c r="G700" s="209"/>
      <c r="H700" s="462"/>
      <c r="I700" s="209"/>
      <c r="J700" s="209"/>
      <c r="K700" s="209"/>
      <c r="L700" s="209"/>
      <c r="M700" s="209"/>
      <c r="N700" s="209"/>
      <c r="O700" s="209"/>
      <c r="P700" s="462"/>
      <c r="Q700" s="209"/>
      <c r="R700" s="209"/>
      <c r="S700" s="209"/>
      <c r="T700" s="209"/>
      <c r="U700" s="209"/>
      <c r="V700" s="209"/>
      <c r="W700" s="209"/>
      <c r="X700" s="209"/>
      <c r="Y700" s="209"/>
      <c r="Z700" s="209"/>
      <c r="AA700" s="209"/>
      <c r="AB700" s="209"/>
      <c r="AC700" s="209"/>
      <c r="AD700" s="209"/>
      <c r="AE700" s="209"/>
      <c r="AF700" s="209"/>
      <c r="AG700" s="209"/>
      <c r="AH700" s="209"/>
      <c r="AI700" s="209"/>
      <c r="AJ700" s="209"/>
      <c r="AK700" s="209"/>
      <c r="AL700" s="462"/>
      <c r="AM700" s="462"/>
      <c r="AN700" s="462"/>
      <c r="AO700" s="209"/>
      <c r="AP700" s="209"/>
      <c r="AQ700" s="209"/>
      <c r="AR700" s="209"/>
      <c r="AS700" s="209"/>
      <c r="AT700" s="209"/>
      <c r="AU700" s="209"/>
      <c r="AV700" s="209"/>
      <c r="AW700" s="209"/>
      <c r="AX700" s="209"/>
      <c r="AY700" s="209"/>
      <c r="AZ700" s="209"/>
      <c r="BA700" s="209"/>
      <c r="BB700" s="209"/>
      <c r="BC700" s="209"/>
      <c r="BD700" s="209"/>
      <c r="BE700" s="209"/>
      <c r="BF700" s="209"/>
      <c r="BG700" s="209"/>
      <c r="BH700" s="209"/>
      <c r="BI700" s="209"/>
      <c r="BJ700" s="209"/>
      <c r="BK700" s="209"/>
      <c r="BL700" s="209"/>
    </row>
    <row r="701" spans="1:64" ht="13.5" customHeight="1">
      <c r="A701" s="462"/>
      <c r="B701" s="462"/>
      <c r="C701" s="462"/>
      <c r="D701" s="462"/>
      <c r="E701" s="462"/>
      <c r="F701" s="462"/>
      <c r="G701" s="209"/>
      <c r="H701" s="462"/>
      <c r="I701" s="209"/>
      <c r="J701" s="209"/>
      <c r="K701" s="209"/>
      <c r="L701" s="209"/>
      <c r="M701" s="209"/>
      <c r="N701" s="209"/>
      <c r="O701" s="209"/>
      <c r="P701" s="462"/>
      <c r="Q701" s="209"/>
      <c r="R701" s="209"/>
      <c r="S701" s="209"/>
      <c r="T701" s="209"/>
      <c r="U701" s="209"/>
      <c r="V701" s="209"/>
      <c r="W701" s="209"/>
      <c r="X701" s="209"/>
      <c r="Y701" s="209"/>
      <c r="Z701" s="209"/>
      <c r="AA701" s="209"/>
      <c r="AB701" s="209"/>
      <c r="AC701" s="209"/>
      <c r="AD701" s="209"/>
      <c r="AE701" s="209"/>
      <c r="AF701" s="209"/>
      <c r="AG701" s="209"/>
      <c r="AH701" s="209"/>
      <c r="AI701" s="209"/>
      <c r="AJ701" s="209"/>
      <c r="AK701" s="209"/>
      <c r="AL701" s="462"/>
      <c r="AM701" s="462"/>
      <c r="AN701" s="462"/>
      <c r="AO701" s="209"/>
      <c r="AP701" s="209"/>
      <c r="AQ701" s="209"/>
      <c r="AR701" s="209"/>
      <c r="AS701" s="209"/>
      <c r="AT701" s="209"/>
      <c r="AU701" s="209"/>
      <c r="AV701" s="209"/>
      <c r="AW701" s="209"/>
      <c r="AX701" s="209"/>
      <c r="AY701" s="209"/>
      <c r="AZ701" s="209"/>
      <c r="BA701" s="209"/>
      <c r="BB701" s="209"/>
      <c r="BC701" s="209"/>
      <c r="BD701" s="209"/>
      <c r="BE701" s="209"/>
      <c r="BF701" s="209"/>
      <c r="BG701" s="209"/>
      <c r="BH701" s="209"/>
      <c r="BI701" s="209"/>
      <c r="BJ701" s="209"/>
      <c r="BK701" s="209"/>
      <c r="BL701" s="209"/>
    </row>
    <row r="702" spans="1:64" ht="13.5" customHeight="1">
      <c r="A702" s="462"/>
      <c r="B702" s="462"/>
      <c r="C702" s="462"/>
      <c r="D702" s="462"/>
      <c r="E702" s="462"/>
      <c r="F702" s="462"/>
      <c r="G702" s="209"/>
      <c r="H702" s="462"/>
      <c r="I702" s="209"/>
      <c r="J702" s="209"/>
      <c r="K702" s="209"/>
      <c r="L702" s="209"/>
      <c r="M702" s="209"/>
      <c r="N702" s="209"/>
      <c r="O702" s="209"/>
      <c r="P702" s="462"/>
      <c r="Q702" s="209"/>
      <c r="R702" s="209"/>
      <c r="S702" s="209"/>
      <c r="T702" s="209"/>
      <c r="U702" s="209"/>
      <c r="V702" s="209"/>
      <c r="W702" s="209"/>
      <c r="X702" s="209"/>
      <c r="Y702" s="209"/>
      <c r="Z702" s="209"/>
      <c r="AA702" s="209"/>
      <c r="AB702" s="209"/>
      <c r="AC702" s="209"/>
      <c r="AD702" s="209"/>
      <c r="AE702" s="209"/>
      <c r="AF702" s="209"/>
      <c r="AG702" s="209"/>
      <c r="AH702" s="209"/>
      <c r="AI702" s="209"/>
      <c r="AJ702" s="209"/>
      <c r="AK702" s="209"/>
      <c r="AL702" s="462"/>
      <c r="AM702" s="462"/>
      <c r="AN702" s="462"/>
      <c r="AO702" s="209"/>
      <c r="AP702" s="209"/>
      <c r="AQ702" s="209"/>
      <c r="AR702" s="209"/>
      <c r="AS702" s="209"/>
      <c r="AT702" s="209"/>
      <c r="AU702" s="209"/>
      <c r="AV702" s="209"/>
      <c r="AW702" s="209"/>
      <c r="AX702" s="209"/>
      <c r="AY702" s="209"/>
      <c r="AZ702" s="209"/>
      <c r="BA702" s="209"/>
      <c r="BB702" s="209"/>
      <c r="BC702" s="209"/>
      <c r="BD702" s="209"/>
      <c r="BE702" s="209"/>
      <c r="BF702" s="209"/>
      <c r="BG702" s="209"/>
      <c r="BH702" s="209"/>
      <c r="BI702" s="209"/>
      <c r="BJ702" s="209"/>
      <c r="BK702" s="209"/>
      <c r="BL702" s="209"/>
    </row>
    <row r="703" spans="1:64" ht="13.5" customHeight="1">
      <c r="A703" s="462"/>
      <c r="B703" s="462"/>
      <c r="C703" s="462"/>
      <c r="D703" s="462"/>
      <c r="E703" s="462"/>
      <c r="F703" s="462"/>
      <c r="G703" s="209"/>
      <c r="H703" s="462"/>
      <c r="I703" s="209"/>
      <c r="J703" s="209"/>
      <c r="K703" s="209"/>
      <c r="L703" s="209"/>
      <c r="M703" s="209"/>
      <c r="N703" s="209"/>
      <c r="O703" s="209"/>
      <c r="P703" s="462"/>
      <c r="Q703" s="209"/>
      <c r="R703" s="209"/>
      <c r="S703" s="209"/>
      <c r="T703" s="209"/>
      <c r="U703" s="209"/>
      <c r="V703" s="209"/>
      <c r="W703" s="209"/>
      <c r="X703" s="209"/>
      <c r="Y703" s="209"/>
      <c r="Z703" s="209"/>
      <c r="AA703" s="209"/>
      <c r="AB703" s="209"/>
      <c r="AC703" s="209"/>
      <c r="AD703" s="209"/>
      <c r="AE703" s="209"/>
      <c r="AF703" s="209"/>
      <c r="AG703" s="209"/>
      <c r="AH703" s="209"/>
      <c r="AI703" s="209"/>
      <c r="AJ703" s="209"/>
      <c r="AK703" s="209"/>
      <c r="AL703" s="462"/>
      <c r="AM703" s="462"/>
      <c r="AN703" s="462"/>
      <c r="AO703" s="209"/>
      <c r="AP703" s="209"/>
      <c r="AQ703" s="209"/>
      <c r="AR703" s="209"/>
      <c r="AS703" s="209"/>
      <c r="AT703" s="209"/>
      <c r="AU703" s="209"/>
      <c r="AV703" s="209"/>
      <c r="AW703" s="209"/>
      <c r="AX703" s="209"/>
      <c r="AY703" s="209"/>
      <c r="AZ703" s="209"/>
      <c r="BA703" s="209"/>
      <c r="BB703" s="209"/>
      <c r="BC703" s="209"/>
      <c r="BD703" s="209"/>
      <c r="BE703" s="209"/>
      <c r="BF703" s="209"/>
      <c r="BG703" s="209"/>
      <c r="BH703" s="209"/>
      <c r="BI703" s="209"/>
      <c r="BJ703" s="209"/>
      <c r="BK703" s="209"/>
      <c r="BL703" s="209"/>
    </row>
    <row r="704" spans="1:64" ht="13.5" customHeight="1">
      <c r="A704" s="462"/>
      <c r="B704" s="462"/>
      <c r="C704" s="462"/>
      <c r="D704" s="462"/>
      <c r="E704" s="462"/>
      <c r="F704" s="462"/>
      <c r="G704" s="209"/>
      <c r="H704" s="462"/>
      <c r="I704" s="209"/>
      <c r="J704" s="209"/>
      <c r="K704" s="209"/>
      <c r="L704" s="209"/>
      <c r="M704" s="209"/>
      <c r="N704" s="209"/>
      <c r="O704" s="209"/>
      <c r="P704" s="462"/>
      <c r="Q704" s="209"/>
      <c r="R704" s="209"/>
      <c r="S704" s="209"/>
      <c r="T704" s="209"/>
      <c r="U704" s="209"/>
      <c r="V704" s="209"/>
      <c r="W704" s="209"/>
      <c r="X704" s="209"/>
      <c r="Y704" s="209"/>
      <c r="Z704" s="209"/>
      <c r="AA704" s="209"/>
      <c r="AB704" s="209"/>
      <c r="AC704" s="209"/>
      <c r="AD704" s="209"/>
      <c r="AE704" s="209"/>
      <c r="AF704" s="209"/>
      <c r="AG704" s="209"/>
      <c r="AH704" s="209"/>
      <c r="AI704" s="209"/>
      <c r="AJ704" s="209"/>
      <c r="AK704" s="209"/>
      <c r="AL704" s="462"/>
      <c r="AM704" s="462"/>
      <c r="AN704" s="462"/>
      <c r="AO704" s="209"/>
      <c r="AP704" s="209"/>
      <c r="AQ704" s="209"/>
      <c r="AR704" s="209"/>
      <c r="AS704" s="209"/>
      <c r="AT704" s="209"/>
      <c r="AU704" s="209"/>
      <c r="AV704" s="209"/>
      <c r="AW704" s="209"/>
      <c r="AX704" s="209"/>
      <c r="AY704" s="209"/>
      <c r="AZ704" s="209"/>
      <c r="BA704" s="209"/>
      <c r="BB704" s="209"/>
      <c r="BC704" s="209"/>
      <c r="BD704" s="209"/>
      <c r="BE704" s="209"/>
      <c r="BF704" s="209"/>
      <c r="BG704" s="209"/>
      <c r="BH704" s="209"/>
      <c r="BI704" s="209"/>
      <c r="BJ704" s="209"/>
      <c r="BK704" s="209"/>
      <c r="BL704" s="209"/>
    </row>
    <row r="705" spans="1:64" ht="13.5" customHeight="1">
      <c r="A705" s="462"/>
      <c r="B705" s="462"/>
      <c r="C705" s="462"/>
      <c r="D705" s="462"/>
      <c r="E705" s="462"/>
      <c r="F705" s="462"/>
      <c r="G705" s="209"/>
      <c r="H705" s="462"/>
      <c r="I705" s="209"/>
      <c r="J705" s="209"/>
      <c r="K705" s="209"/>
      <c r="L705" s="209"/>
      <c r="M705" s="209"/>
      <c r="N705" s="209"/>
      <c r="O705" s="209"/>
      <c r="P705" s="462"/>
      <c r="Q705" s="209"/>
      <c r="R705" s="209"/>
      <c r="S705" s="209"/>
      <c r="T705" s="209"/>
      <c r="U705" s="209"/>
      <c r="V705" s="209"/>
      <c r="W705" s="209"/>
      <c r="X705" s="209"/>
      <c r="Y705" s="209"/>
      <c r="Z705" s="209"/>
      <c r="AA705" s="209"/>
      <c r="AB705" s="209"/>
      <c r="AC705" s="209"/>
      <c r="AD705" s="209"/>
      <c r="AE705" s="209"/>
      <c r="AF705" s="209"/>
      <c r="AG705" s="209"/>
      <c r="AH705" s="209"/>
      <c r="AI705" s="209"/>
      <c r="AJ705" s="209"/>
      <c r="AK705" s="209"/>
      <c r="AL705" s="462"/>
      <c r="AM705" s="462"/>
      <c r="AN705" s="462"/>
      <c r="AO705" s="209"/>
      <c r="AP705" s="209"/>
      <c r="AQ705" s="209"/>
      <c r="AR705" s="209"/>
      <c r="AS705" s="209"/>
      <c r="AT705" s="209"/>
      <c r="AU705" s="209"/>
      <c r="AV705" s="209"/>
      <c r="AW705" s="209"/>
      <c r="AX705" s="209"/>
      <c r="AY705" s="209"/>
      <c r="AZ705" s="209"/>
      <c r="BA705" s="209"/>
      <c r="BB705" s="209"/>
      <c r="BC705" s="209"/>
      <c r="BD705" s="209"/>
      <c r="BE705" s="209"/>
      <c r="BF705" s="209"/>
      <c r="BG705" s="209"/>
      <c r="BH705" s="209"/>
      <c r="BI705" s="209"/>
      <c r="BJ705" s="209"/>
      <c r="BK705" s="209"/>
      <c r="BL705" s="209"/>
    </row>
    <row r="706" spans="1:64" ht="13.5" customHeight="1">
      <c r="A706" s="462"/>
      <c r="B706" s="462"/>
      <c r="C706" s="462"/>
      <c r="D706" s="462"/>
      <c r="E706" s="462"/>
      <c r="F706" s="462"/>
      <c r="G706" s="209"/>
      <c r="H706" s="462"/>
      <c r="I706" s="209"/>
      <c r="J706" s="209"/>
      <c r="K706" s="209"/>
      <c r="L706" s="209"/>
      <c r="M706" s="209"/>
      <c r="N706" s="209"/>
      <c r="O706" s="209"/>
      <c r="P706" s="462"/>
      <c r="Q706" s="209"/>
      <c r="R706" s="209"/>
      <c r="S706" s="209"/>
      <c r="T706" s="209"/>
      <c r="U706" s="209"/>
      <c r="V706" s="209"/>
      <c r="W706" s="209"/>
      <c r="X706" s="209"/>
      <c r="Y706" s="209"/>
      <c r="Z706" s="209"/>
      <c r="AA706" s="209"/>
      <c r="AB706" s="209"/>
      <c r="AC706" s="209"/>
      <c r="AD706" s="209"/>
      <c r="AE706" s="209"/>
      <c r="AF706" s="209"/>
      <c r="AG706" s="209"/>
      <c r="AH706" s="209"/>
      <c r="AI706" s="209"/>
      <c r="AJ706" s="209"/>
      <c r="AK706" s="209"/>
      <c r="AL706" s="462"/>
      <c r="AM706" s="462"/>
      <c r="AN706" s="462"/>
      <c r="AO706" s="209"/>
      <c r="AP706" s="209"/>
      <c r="AQ706" s="209"/>
      <c r="AR706" s="209"/>
      <c r="AS706" s="209"/>
      <c r="AT706" s="209"/>
      <c r="AU706" s="209"/>
      <c r="AV706" s="209"/>
      <c r="AW706" s="209"/>
      <c r="AX706" s="209"/>
      <c r="AY706" s="209"/>
      <c r="AZ706" s="209"/>
      <c r="BA706" s="209"/>
      <c r="BB706" s="209"/>
      <c r="BC706" s="209"/>
      <c r="BD706" s="209"/>
      <c r="BE706" s="209"/>
      <c r="BF706" s="209"/>
      <c r="BG706" s="209"/>
      <c r="BH706" s="209"/>
      <c r="BI706" s="209"/>
      <c r="BJ706" s="209"/>
      <c r="BK706" s="209"/>
      <c r="BL706" s="209"/>
    </row>
    <row r="707" spans="1:64" ht="13.5" customHeight="1">
      <c r="A707" s="462"/>
      <c r="B707" s="462"/>
      <c r="C707" s="462"/>
      <c r="D707" s="462"/>
      <c r="E707" s="462"/>
      <c r="F707" s="462"/>
      <c r="G707" s="209"/>
      <c r="H707" s="462"/>
      <c r="I707" s="209"/>
      <c r="J707" s="209"/>
      <c r="K707" s="209"/>
      <c r="L707" s="209"/>
      <c r="M707" s="209"/>
      <c r="N707" s="209"/>
      <c r="O707" s="209"/>
      <c r="P707" s="462"/>
      <c r="Q707" s="209"/>
      <c r="R707" s="209"/>
      <c r="S707" s="209"/>
      <c r="T707" s="209"/>
      <c r="U707" s="209"/>
      <c r="V707" s="209"/>
      <c r="W707" s="209"/>
      <c r="X707" s="209"/>
      <c r="Y707" s="209"/>
      <c r="Z707" s="209"/>
      <c r="AA707" s="209"/>
      <c r="AB707" s="209"/>
      <c r="AC707" s="209"/>
      <c r="AD707" s="209"/>
      <c r="AE707" s="209"/>
      <c r="AF707" s="209"/>
      <c r="AG707" s="209"/>
      <c r="AH707" s="209"/>
      <c r="AI707" s="209"/>
      <c r="AJ707" s="209"/>
      <c r="AK707" s="209"/>
      <c r="AL707" s="462"/>
      <c r="AM707" s="462"/>
      <c r="AN707" s="462"/>
      <c r="AO707" s="209"/>
      <c r="AP707" s="209"/>
      <c r="AQ707" s="209"/>
      <c r="AR707" s="209"/>
      <c r="AS707" s="209"/>
      <c r="AT707" s="209"/>
      <c r="AU707" s="209"/>
      <c r="AV707" s="209"/>
      <c r="AW707" s="209"/>
      <c r="AX707" s="209"/>
      <c r="AY707" s="209"/>
      <c r="AZ707" s="209"/>
      <c r="BA707" s="209"/>
      <c r="BB707" s="209"/>
      <c r="BC707" s="209"/>
      <c r="BD707" s="209"/>
      <c r="BE707" s="209"/>
      <c r="BF707" s="209"/>
      <c r="BG707" s="209"/>
      <c r="BH707" s="209"/>
      <c r="BI707" s="209"/>
      <c r="BJ707" s="209"/>
      <c r="BK707" s="209"/>
      <c r="BL707" s="209"/>
    </row>
    <row r="708" spans="1:64" ht="13.5" customHeight="1">
      <c r="A708" s="462"/>
      <c r="B708" s="462"/>
      <c r="C708" s="462"/>
      <c r="D708" s="462"/>
      <c r="E708" s="462"/>
      <c r="F708" s="462"/>
      <c r="G708" s="209"/>
      <c r="H708" s="462"/>
      <c r="I708" s="209"/>
      <c r="J708" s="209"/>
      <c r="K708" s="209"/>
      <c r="L708" s="209"/>
      <c r="M708" s="209"/>
      <c r="N708" s="209"/>
      <c r="O708" s="209"/>
      <c r="P708" s="462"/>
      <c r="Q708" s="209"/>
      <c r="R708" s="209"/>
      <c r="S708" s="209"/>
      <c r="T708" s="209"/>
      <c r="U708" s="209"/>
      <c r="V708" s="209"/>
      <c r="W708" s="209"/>
      <c r="X708" s="209"/>
      <c r="Y708" s="209"/>
      <c r="Z708" s="209"/>
      <c r="AA708" s="209"/>
      <c r="AB708" s="209"/>
      <c r="AC708" s="209"/>
      <c r="AD708" s="209"/>
      <c r="AE708" s="209"/>
      <c r="AF708" s="209"/>
      <c r="AG708" s="209"/>
      <c r="AH708" s="209"/>
      <c r="AI708" s="209"/>
      <c r="AJ708" s="209"/>
      <c r="AK708" s="209"/>
      <c r="AL708" s="462"/>
      <c r="AM708" s="462"/>
      <c r="AN708" s="462"/>
      <c r="AO708" s="209"/>
      <c r="AP708" s="209"/>
      <c r="AQ708" s="209"/>
      <c r="AR708" s="209"/>
      <c r="AS708" s="209"/>
      <c r="AT708" s="209"/>
      <c r="AU708" s="209"/>
      <c r="AV708" s="209"/>
      <c r="AW708" s="209"/>
      <c r="AX708" s="209"/>
      <c r="AY708" s="209"/>
      <c r="AZ708" s="209"/>
      <c r="BA708" s="209"/>
      <c r="BB708" s="209"/>
      <c r="BC708" s="209"/>
      <c r="BD708" s="209"/>
      <c r="BE708" s="209"/>
      <c r="BF708" s="209"/>
      <c r="BG708" s="209"/>
      <c r="BH708" s="209"/>
      <c r="BI708" s="209"/>
      <c r="BJ708" s="209"/>
      <c r="BK708" s="209"/>
      <c r="BL708" s="209"/>
    </row>
    <row r="709" spans="1:64" ht="13.5" customHeight="1">
      <c r="A709" s="462"/>
      <c r="B709" s="462"/>
      <c r="C709" s="462"/>
      <c r="D709" s="462"/>
      <c r="E709" s="462"/>
      <c r="F709" s="462"/>
      <c r="G709" s="209"/>
      <c r="H709" s="462"/>
      <c r="I709" s="209"/>
      <c r="J709" s="209"/>
      <c r="K709" s="209"/>
      <c r="L709" s="209"/>
      <c r="M709" s="209"/>
      <c r="N709" s="209"/>
      <c r="O709" s="209"/>
      <c r="P709" s="462"/>
      <c r="Q709" s="209"/>
      <c r="R709" s="209"/>
      <c r="S709" s="209"/>
      <c r="T709" s="209"/>
      <c r="U709" s="209"/>
      <c r="V709" s="209"/>
      <c r="W709" s="209"/>
      <c r="X709" s="209"/>
      <c r="Y709" s="209"/>
      <c r="Z709" s="209"/>
      <c r="AA709" s="209"/>
      <c r="AB709" s="209"/>
      <c r="AC709" s="209"/>
      <c r="AD709" s="209"/>
      <c r="AE709" s="209"/>
      <c r="AF709" s="209"/>
      <c r="AG709" s="209"/>
      <c r="AH709" s="209"/>
      <c r="AI709" s="209"/>
      <c r="AJ709" s="209"/>
      <c r="AK709" s="209"/>
      <c r="AL709" s="462"/>
      <c r="AM709" s="462"/>
      <c r="AN709" s="462"/>
      <c r="AO709" s="209"/>
      <c r="AP709" s="209"/>
      <c r="AQ709" s="209"/>
      <c r="AR709" s="209"/>
      <c r="AS709" s="209"/>
      <c r="AT709" s="209"/>
      <c r="AU709" s="209"/>
      <c r="AV709" s="209"/>
      <c r="AW709" s="209"/>
      <c r="AX709" s="209"/>
      <c r="AY709" s="209"/>
      <c r="AZ709" s="209"/>
      <c r="BA709" s="209"/>
      <c r="BB709" s="209"/>
      <c r="BC709" s="209"/>
      <c r="BD709" s="209"/>
      <c r="BE709" s="209"/>
      <c r="BF709" s="209"/>
      <c r="BG709" s="209"/>
      <c r="BH709" s="209"/>
      <c r="BI709" s="209"/>
      <c r="BJ709" s="209"/>
      <c r="BK709" s="209"/>
      <c r="BL709" s="209"/>
    </row>
    <row r="710" spans="1:64" ht="13.5" customHeight="1">
      <c r="A710" s="462"/>
      <c r="B710" s="462"/>
      <c r="C710" s="462"/>
      <c r="D710" s="462"/>
      <c r="E710" s="462"/>
      <c r="F710" s="462"/>
      <c r="G710" s="209"/>
      <c r="H710" s="462"/>
      <c r="I710" s="209"/>
      <c r="J710" s="209"/>
      <c r="K710" s="209"/>
      <c r="L710" s="209"/>
      <c r="M710" s="209"/>
      <c r="N710" s="209"/>
      <c r="O710" s="209"/>
      <c r="P710" s="462"/>
      <c r="Q710" s="209"/>
      <c r="R710" s="209"/>
      <c r="S710" s="209"/>
      <c r="T710" s="209"/>
      <c r="U710" s="209"/>
      <c r="V710" s="209"/>
      <c r="W710" s="209"/>
      <c r="X710" s="209"/>
      <c r="Y710" s="209"/>
      <c r="Z710" s="209"/>
      <c r="AA710" s="209"/>
      <c r="AB710" s="209"/>
      <c r="AC710" s="209"/>
      <c r="AD710" s="209"/>
      <c r="AE710" s="209"/>
      <c r="AF710" s="209"/>
      <c r="AG710" s="209"/>
      <c r="AH710" s="209"/>
      <c r="AI710" s="209"/>
      <c r="AJ710" s="209"/>
      <c r="AK710" s="209"/>
      <c r="AL710" s="462"/>
      <c r="AM710" s="462"/>
      <c r="AN710" s="462"/>
      <c r="AO710" s="209"/>
      <c r="AP710" s="209"/>
      <c r="AQ710" s="209"/>
      <c r="AR710" s="209"/>
      <c r="AS710" s="209"/>
      <c r="AT710" s="209"/>
      <c r="AU710" s="209"/>
      <c r="AV710" s="209"/>
      <c r="AW710" s="209"/>
      <c r="AX710" s="209"/>
      <c r="AY710" s="209"/>
      <c r="AZ710" s="209"/>
      <c r="BA710" s="209"/>
      <c r="BB710" s="209"/>
      <c r="BC710" s="209"/>
      <c r="BD710" s="209"/>
      <c r="BE710" s="209"/>
      <c r="BF710" s="209"/>
      <c r="BG710" s="209"/>
      <c r="BH710" s="209"/>
      <c r="BI710" s="209"/>
      <c r="BJ710" s="209"/>
      <c r="BK710" s="209"/>
      <c r="BL710" s="209"/>
    </row>
    <row r="711" spans="1:64" ht="13.5" customHeight="1">
      <c r="A711" s="462"/>
      <c r="B711" s="462"/>
      <c r="C711" s="462"/>
      <c r="D711" s="462"/>
      <c r="E711" s="462"/>
      <c r="F711" s="462"/>
      <c r="G711" s="209"/>
      <c r="H711" s="462"/>
      <c r="I711" s="209"/>
      <c r="J711" s="209"/>
      <c r="K711" s="209"/>
      <c r="L711" s="209"/>
      <c r="M711" s="209"/>
      <c r="N711" s="209"/>
      <c r="O711" s="209"/>
      <c r="P711" s="462"/>
      <c r="Q711" s="209"/>
      <c r="R711" s="209"/>
      <c r="S711" s="209"/>
      <c r="T711" s="209"/>
      <c r="U711" s="209"/>
      <c r="V711" s="209"/>
      <c r="W711" s="209"/>
      <c r="X711" s="209"/>
      <c r="Y711" s="209"/>
      <c r="Z711" s="209"/>
      <c r="AA711" s="209"/>
      <c r="AB711" s="209"/>
      <c r="AC711" s="209"/>
      <c r="AD711" s="209"/>
      <c r="AE711" s="209"/>
      <c r="AF711" s="209"/>
      <c r="AG711" s="209"/>
      <c r="AH711" s="209"/>
      <c r="AI711" s="209"/>
      <c r="AJ711" s="209"/>
      <c r="AK711" s="209"/>
      <c r="AL711" s="462"/>
      <c r="AM711" s="462"/>
      <c r="AN711" s="462"/>
      <c r="AO711" s="209"/>
      <c r="AP711" s="209"/>
      <c r="AQ711" s="209"/>
      <c r="AR711" s="209"/>
      <c r="AS711" s="209"/>
      <c r="AT711" s="209"/>
      <c r="AU711" s="209"/>
      <c r="AV711" s="209"/>
      <c r="AW711" s="209"/>
      <c r="AX711" s="209"/>
      <c r="AY711" s="209"/>
      <c r="AZ711" s="209"/>
      <c r="BA711" s="209"/>
      <c r="BB711" s="209"/>
      <c r="BC711" s="209"/>
      <c r="BD711" s="209"/>
      <c r="BE711" s="209"/>
      <c r="BF711" s="209"/>
      <c r="BG711" s="209"/>
      <c r="BH711" s="209"/>
      <c r="BI711" s="209"/>
      <c r="BJ711" s="209"/>
      <c r="BK711" s="209"/>
      <c r="BL711" s="209"/>
    </row>
    <row r="712" spans="1:64" ht="13.5" customHeight="1">
      <c r="A712" s="462"/>
      <c r="B712" s="462"/>
      <c r="C712" s="462"/>
      <c r="D712" s="462"/>
      <c r="E712" s="462"/>
      <c r="F712" s="462"/>
      <c r="G712" s="209"/>
      <c r="H712" s="462"/>
      <c r="I712" s="209"/>
      <c r="J712" s="209"/>
      <c r="K712" s="209"/>
      <c r="L712" s="209"/>
      <c r="M712" s="209"/>
      <c r="N712" s="209"/>
      <c r="O712" s="209"/>
      <c r="P712" s="462"/>
      <c r="Q712" s="209"/>
      <c r="R712" s="209"/>
      <c r="S712" s="209"/>
      <c r="T712" s="209"/>
      <c r="U712" s="209"/>
      <c r="V712" s="209"/>
      <c r="W712" s="209"/>
      <c r="X712" s="209"/>
      <c r="Y712" s="209"/>
      <c r="Z712" s="209"/>
      <c r="AA712" s="209"/>
      <c r="AB712" s="209"/>
      <c r="AC712" s="209"/>
      <c r="AD712" s="209"/>
      <c r="AE712" s="209"/>
      <c r="AF712" s="209"/>
      <c r="AG712" s="209"/>
      <c r="AH712" s="209"/>
      <c r="AI712" s="209"/>
      <c r="AJ712" s="209"/>
      <c r="AK712" s="209"/>
      <c r="AL712" s="462"/>
      <c r="AM712" s="462"/>
      <c r="AN712" s="462"/>
      <c r="AO712" s="209"/>
      <c r="AP712" s="209"/>
      <c r="AQ712" s="209"/>
      <c r="AR712" s="209"/>
      <c r="AS712" s="209"/>
      <c r="AT712" s="209"/>
      <c r="AU712" s="209"/>
      <c r="AV712" s="209"/>
      <c r="AW712" s="209"/>
      <c r="AX712" s="209"/>
      <c r="AY712" s="209"/>
      <c r="AZ712" s="209"/>
      <c r="BA712" s="209"/>
      <c r="BB712" s="209"/>
      <c r="BC712" s="209"/>
      <c r="BD712" s="209"/>
      <c r="BE712" s="209"/>
      <c r="BF712" s="209"/>
      <c r="BG712" s="209"/>
      <c r="BH712" s="209"/>
      <c r="BI712" s="209"/>
      <c r="BJ712" s="209"/>
      <c r="BK712" s="209"/>
      <c r="BL712" s="209"/>
    </row>
    <row r="713" spans="1:64" ht="13.5" customHeight="1">
      <c r="A713" s="462"/>
      <c r="B713" s="462"/>
      <c r="C713" s="462"/>
      <c r="D713" s="462"/>
      <c r="E713" s="462"/>
      <c r="F713" s="462"/>
      <c r="G713" s="209"/>
      <c r="H713" s="462"/>
      <c r="I713" s="209"/>
      <c r="J713" s="209"/>
      <c r="K713" s="209"/>
      <c r="L713" s="209"/>
      <c r="M713" s="209"/>
      <c r="N713" s="209"/>
      <c r="O713" s="209"/>
      <c r="P713" s="462"/>
      <c r="Q713" s="209"/>
      <c r="R713" s="209"/>
      <c r="S713" s="209"/>
      <c r="T713" s="209"/>
      <c r="U713" s="209"/>
      <c r="V713" s="209"/>
      <c r="W713" s="209"/>
      <c r="X713" s="209"/>
      <c r="Y713" s="209"/>
      <c r="Z713" s="209"/>
      <c r="AA713" s="209"/>
      <c r="AB713" s="209"/>
      <c r="AC713" s="209"/>
      <c r="AD713" s="209"/>
      <c r="AE713" s="209"/>
      <c r="AF713" s="209"/>
      <c r="AG713" s="209"/>
      <c r="AH713" s="209"/>
      <c r="AI713" s="209"/>
      <c r="AJ713" s="209"/>
      <c r="AK713" s="209"/>
      <c r="AL713" s="462"/>
      <c r="AM713" s="462"/>
      <c r="AN713" s="462"/>
      <c r="AO713" s="209"/>
      <c r="AP713" s="209"/>
      <c r="AQ713" s="209"/>
      <c r="AR713" s="209"/>
      <c r="AS713" s="209"/>
      <c r="AT713" s="209"/>
      <c r="AU713" s="209"/>
      <c r="AV713" s="209"/>
      <c r="AW713" s="209"/>
      <c r="AX713" s="209"/>
      <c r="AY713" s="209"/>
      <c r="AZ713" s="209"/>
      <c r="BA713" s="209"/>
      <c r="BB713" s="209"/>
      <c r="BC713" s="209"/>
      <c r="BD713" s="209"/>
      <c r="BE713" s="209"/>
      <c r="BF713" s="209"/>
      <c r="BG713" s="209"/>
      <c r="BH713" s="209"/>
      <c r="BI713" s="209"/>
      <c r="BJ713" s="209"/>
      <c r="BK713" s="209"/>
      <c r="BL713" s="209"/>
    </row>
    <row r="714" spans="1:64" ht="13.5" customHeight="1">
      <c r="A714" s="462"/>
      <c r="B714" s="462"/>
      <c r="C714" s="462"/>
      <c r="D714" s="462"/>
      <c r="E714" s="462"/>
      <c r="F714" s="462"/>
      <c r="G714" s="209"/>
      <c r="H714" s="462"/>
      <c r="I714" s="209"/>
      <c r="J714" s="209"/>
      <c r="K714" s="209"/>
      <c r="L714" s="209"/>
      <c r="M714" s="209"/>
      <c r="N714" s="209"/>
      <c r="O714" s="209"/>
      <c r="P714" s="462"/>
      <c r="Q714" s="209"/>
      <c r="R714" s="209"/>
      <c r="S714" s="209"/>
      <c r="T714" s="209"/>
      <c r="U714" s="209"/>
      <c r="V714" s="209"/>
      <c r="W714" s="209"/>
      <c r="X714" s="209"/>
      <c r="Y714" s="209"/>
      <c r="Z714" s="209"/>
      <c r="AA714" s="209"/>
      <c r="AB714" s="209"/>
      <c r="AC714" s="209"/>
      <c r="AD714" s="209"/>
      <c r="AE714" s="209"/>
      <c r="AF714" s="209"/>
      <c r="AG714" s="209"/>
      <c r="AH714" s="209"/>
      <c r="AI714" s="209"/>
      <c r="AJ714" s="209"/>
      <c r="AK714" s="209"/>
      <c r="AL714" s="462"/>
      <c r="AM714" s="462"/>
      <c r="AN714" s="462"/>
      <c r="AO714" s="209"/>
      <c r="AP714" s="209"/>
      <c r="AQ714" s="209"/>
      <c r="AR714" s="209"/>
      <c r="AS714" s="209"/>
      <c r="AT714" s="209"/>
      <c r="AU714" s="209"/>
      <c r="AV714" s="209"/>
      <c r="AW714" s="209"/>
      <c r="AX714" s="209"/>
      <c r="AY714" s="209"/>
      <c r="AZ714" s="209"/>
      <c r="BA714" s="209"/>
      <c r="BB714" s="209"/>
      <c r="BC714" s="209"/>
      <c r="BD714" s="209"/>
      <c r="BE714" s="209"/>
      <c r="BF714" s="209"/>
      <c r="BG714" s="209"/>
      <c r="BH714" s="209"/>
      <c r="BI714" s="209"/>
      <c r="BJ714" s="209"/>
      <c r="BK714" s="209"/>
      <c r="BL714" s="209"/>
    </row>
    <row r="715" spans="1:64" ht="13.5" customHeight="1">
      <c r="A715" s="462"/>
      <c r="B715" s="462"/>
      <c r="C715" s="462"/>
      <c r="D715" s="462"/>
      <c r="E715" s="462"/>
      <c r="F715" s="462"/>
      <c r="G715" s="209"/>
      <c r="H715" s="462"/>
      <c r="I715" s="209"/>
      <c r="J715" s="209"/>
      <c r="K715" s="209"/>
      <c r="L715" s="209"/>
      <c r="M715" s="209"/>
      <c r="N715" s="209"/>
      <c r="O715" s="209"/>
      <c r="P715" s="462"/>
      <c r="Q715" s="209"/>
      <c r="R715" s="209"/>
      <c r="S715" s="209"/>
      <c r="T715" s="209"/>
      <c r="U715" s="209"/>
      <c r="V715" s="209"/>
      <c r="W715" s="209"/>
      <c r="X715" s="209"/>
      <c r="Y715" s="209"/>
      <c r="Z715" s="209"/>
      <c r="AA715" s="209"/>
      <c r="AB715" s="209"/>
      <c r="AC715" s="209"/>
      <c r="AD715" s="209"/>
      <c r="AE715" s="209"/>
      <c r="AF715" s="209"/>
      <c r="AG715" s="209"/>
      <c r="AH715" s="209"/>
      <c r="AI715" s="209"/>
      <c r="AJ715" s="209"/>
      <c r="AK715" s="209"/>
      <c r="AL715" s="462"/>
      <c r="AM715" s="462"/>
      <c r="AN715" s="462"/>
      <c r="AO715" s="209"/>
      <c r="AP715" s="209"/>
      <c r="AQ715" s="209"/>
      <c r="AR715" s="209"/>
      <c r="AS715" s="209"/>
      <c r="AT715" s="209"/>
      <c r="AU715" s="209"/>
      <c r="AV715" s="209"/>
      <c r="AW715" s="209"/>
      <c r="AX715" s="209"/>
      <c r="AY715" s="209"/>
      <c r="AZ715" s="209"/>
      <c r="BA715" s="209"/>
      <c r="BB715" s="209"/>
      <c r="BC715" s="209"/>
      <c r="BD715" s="209"/>
      <c r="BE715" s="209"/>
      <c r="BF715" s="209"/>
      <c r="BG715" s="209"/>
      <c r="BH715" s="209"/>
      <c r="BI715" s="209"/>
      <c r="BJ715" s="209"/>
      <c r="BK715" s="209"/>
      <c r="BL715" s="209"/>
    </row>
    <row r="716" spans="1:64" ht="13.5" customHeight="1">
      <c r="A716" s="462"/>
      <c r="B716" s="462"/>
      <c r="C716" s="462"/>
      <c r="D716" s="462"/>
      <c r="E716" s="462"/>
      <c r="F716" s="462"/>
      <c r="G716" s="209"/>
      <c r="H716" s="462"/>
      <c r="I716" s="209"/>
      <c r="J716" s="209"/>
      <c r="K716" s="209"/>
      <c r="L716" s="209"/>
      <c r="M716" s="209"/>
      <c r="N716" s="209"/>
      <c r="O716" s="209"/>
      <c r="P716" s="462"/>
      <c r="Q716" s="209"/>
      <c r="R716" s="209"/>
      <c r="S716" s="209"/>
      <c r="T716" s="209"/>
      <c r="U716" s="209"/>
      <c r="V716" s="209"/>
      <c r="W716" s="209"/>
      <c r="X716" s="209"/>
      <c r="Y716" s="209"/>
      <c r="Z716" s="209"/>
      <c r="AA716" s="209"/>
      <c r="AB716" s="209"/>
      <c r="AC716" s="209"/>
      <c r="AD716" s="209"/>
      <c r="AE716" s="209"/>
      <c r="AF716" s="209"/>
      <c r="AG716" s="209"/>
      <c r="AH716" s="209"/>
      <c r="AI716" s="209"/>
      <c r="AJ716" s="209"/>
      <c r="AK716" s="209"/>
      <c r="AL716" s="462"/>
      <c r="AM716" s="462"/>
      <c r="AN716" s="462"/>
      <c r="AO716" s="209"/>
      <c r="AP716" s="209"/>
      <c r="AQ716" s="209"/>
      <c r="AR716" s="209"/>
      <c r="AS716" s="209"/>
      <c r="AT716" s="209"/>
      <c r="AU716" s="209"/>
      <c r="AV716" s="209"/>
      <c r="AW716" s="209"/>
      <c r="AX716" s="209"/>
      <c r="AY716" s="209"/>
      <c r="AZ716" s="209"/>
      <c r="BA716" s="209"/>
      <c r="BB716" s="209"/>
      <c r="BC716" s="209"/>
      <c r="BD716" s="209"/>
      <c r="BE716" s="209"/>
      <c r="BF716" s="209"/>
      <c r="BG716" s="209"/>
      <c r="BH716" s="209"/>
      <c r="BI716" s="209"/>
      <c r="BJ716" s="209"/>
      <c r="BK716" s="209"/>
      <c r="BL716" s="209"/>
    </row>
    <row r="717" spans="1:64" ht="13.5" customHeight="1">
      <c r="A717" s="462"/>
      <c r="B717" s="462"/>
      <c r="C717" s="462"/>
      <c r="D717" s="462"/>
      <c r="E717" s="462"/>
      <c r="F717" s="462"/>
      <c r="G717" s="209"/>
      <c r="H717" s="462"/>
      <c r="I717" s="209"/>
      <c r="J717" s="209"/>
      <c r="K717" s="209"/>
      <c r="L717" s="209"/>
      <c r="M717" s="209"/>
      <c r="N717" s="209"/>
      <c r="O717" s="209"/>
      <c r="P717" s="462"/>
      <c r="Q717" s="209"/>
      <c r="R717" s="209"/>
      <c r="S717" s="209"/>
      <c r="T717" s="209"/>
      <c r="U717" s="209"/>
      <c r="V717" s="209"/>
      <c r="W717" s="209"/>
      <c r="X717" s="209"/>
      <c r="Y717" s="209"/>
      <c r="Z717" s="209"/>
      <c r="AA717" s="209"/>
      <c r="AB717" s="209"/>
      <c r="AC717" s="209"/>
      <c r="AD717" s="209"/>
      <c r="AE717" s="209"/>
      <c r="AF717" s="209"/>
      <c r="AG717" s="209"/>
      <c r="AH717" s="209"/>
      <c r="AI717" s="209"/>
      <c r="AJ717" s="209"/>
      <c r="AK717" s="209"/>
      <c r="AL717" s="462"/>
      <c r="AM717" s="462"/>
      <c r="AN717" s="462"/>
      <c r="AO717" s="209"/>
      <c r="AP717" s="209"/>
      <c r="AQ717" s="209"/>
      <c r="AR717" s="209"/>
      <c r="AS717" s="209"/>
      <c r="AT717" s="209"/>
      <c r="AU717" s="209"/>
      <c r="AV717" s="209"/>
      <c r="AW717" s="209"/>
      <c r="AX717" s="209"/>
      <c r="AY717" s="209"/>
      <c r="AZ717" s="209"/>
      <c r="BA717" s="209"/>
      <c r="BB717" s="209"/>
      <c r="BC717" s="209"/>
      <c r="BD717" s="209"/>
      <c r="BE717" s="209"/>
      <c r="BF717" s="209"/>
      <c r="BG717" s="209"/>
      <c r="BH717" s="209"/>
      <c r="BI717" s="209"/>
      <c r="BJ717" s="209"/>
      <c r="BK717" s="209"/>
      <c r="BL717" s="209"/>
    </row>
    <row r="718" spans="1:64" ht="13.5" customHeight="1">
      <c r="A718" s="462"/>
      <c r="B718" s="462"/>
      <c r="C718" s="462"/>
      <c r="D718" s="462"/>
      <c r="E718" s="462"/>
      <c r="F718" s="462"/>
      <c r="G718" s="209"/>
      <c r="H718" s="462"/>
      <c r="I718" s="209"/>
      <c r="J718" s="209"/>
      <c r="K718" s="209"/>
      <c r="L718" s="209"/>
      <c r="M718" s="209"/>
      <c r="N718" s="209"/>
      <c r="O718" s="209"/>
      <c r="P718" s="462"/>
      <c r="Q718" s="209"/>
      <c r="R718" s="209"/>
      <c r="S718" s="209"/>
      <c r="T718" s="209"/>
      <c r="U718" s="209"/>
      <c r="V718" s="209"/>
      <c r="W718" s="209"/>
      <c r="X718" s="209"/>
      <c r="Y718" s="209"/>
      <c r="Z718" s="209"/>
      <c r="AA718" s="209"/>
      <c r="AB718" s="209"/>
      <c r="AC718" s="209"/>
      <c r="AD718" s="209"/>
      <c r="AE718" s="209"/>
      <c r="AF718" s="209"/>
      <c r="AG718" s="209"/>
      <c r="AH718" s="209"/>
      <c r="AI718" s="209"/>
      <c r="AJ718" s="209"/>
      <c r="AK718" s="209"/>
      <c r="AL718" s="462"/>
      <c r="AM718" s="462"/>
      <c r="AN718" s="462"/>
      <c r="AO718" s="209"/>
      <c r="AP718" s="209"/>
      <c r="AQ718" s="209"/>
      <c r="AR718" s="209"/>
      <c r="AS718" s="209"/>
      <c r="AT718" s="209"/>
      <c r="AU718" s="209"/>
      <c r="AV718" s="209"/>
      <c r="AW718" s="209"/>
      <c r="AX718" s="209"/>
      <c r="AY718" s="209"/>
      <c r="AZ718" s="209"/>
      <c r="BA718" s="209"/>
      <c r="BB718" s="209"/>
      <c r="BC718" s="209"/>
      <c r="BD718" s="209"/>
      <c r="BE718" s="209"/>
      <c r="BF718" s="209"/>
      <c r="BG718" s="209"/>
      <c r="BH718" s="209"/>
      <c r="BI718" s="209"/>
      <c r="BJ718" s="209"/>
      <c r="BK718" s="209"/>
      <c r="BL718" s="209"/>
    </row>
    <row r="719" spans="1:64" ht="13.5" customHeight="1">
      <c r="A719" s="462"/>
      <c r="B719" s="462"/>
      <c r="C719" s="462"/>
      <c r="D719" s="462"/>
      <c r="E719" s="462"/>
      <c r="F719" s="462"/>
      <c r="G719" s="209"/>
      <c r="H719" s="462"/>
      <c r="I719" s="209"/>
      <c r="J719" s="209"/>
      <c r="K719" s="209"/>
      <c r="L719" s="209"/>
      <c r="M719" s="209"/>
      <c r="N719" s="209"/>
      <c r="O719" s="209"/>
      <c r="P719" s="462"/>
      <c r="Q719" s="209"/>
      <c r="R719" s="209"/>
      <c r="S719" s="209"/>
      <c r="T719" s="209"/>
      <c r="U719" s="209"/>
      <c r="V719" s="209"/>
      <c r="W719" s="209"/>
      <c r="X719" s="209"/>
      <c r="Y719" s="209"/>
      <c r="Z719" s="209"/>
      <c r="AA719" s="209"/>
      <c r="AB719" s="209"/>
      <c r="AC719" s="209"/>
      <c r="AD719" s="209"/>
      <c r="AE719" s="209"/>
      <c r="AF719" s="209"/>
      <c r="AG719" s="209"/>
      <c r="AH719" s="209"/>
      <c r="AI719" s="209"/>
      <c r="AJ719" s="209"/>
      <c r="AK719" s="209"/>
      <c r="AL719" s="462"/>
      <c r="AM719" s="462"/>
      <c r="AN719" s="462"/>
      <c r="AO719" s="209"/>
      <c r="AP719" s="209"/>
      <c r="AQ719" s="209"/>
      <c r="AR719" s="209"/>
      <c r="AS719" s="209"/>
      <c r="AT719" s="209"/>
      <c r="AU719" s="209"/>
      <c r="AV719" s="209"/>
      <c r="AW719" s="209"/>
      <c r="AX719" s="209"/>
      <c r="AY719" s="209"/>
      <c r="AZ719" s="209"/>
      <c r="BA719" s="209"/>
      <c r="BB719" s="209"/>
      <c r="BC719" s="209"/>
      <c r="BD719" s="209"/>
      <c r="BE719" s="209"/>
      <c r="BF719" s="209"/>
      <c r="BG719" s="209"/>
      <c r="BH719" s="209"/>
      <c r="BI719" s="209"/>
      <c r="BJ719" s="209"/>
      <c r="BK719" s="209"/>
      <c r="BL719" s="209"/>
    </row>
    <row r="720" spans="1:64" ht="13.5" customHeight="1">
      <c r="A720" s="462"/>
      <c r="B720" s="462"/>
      <c r="C720" s="462"/>
      <c r="D720" s="462"/>
      <c r="E720" s="462"/>
      <c r="F720" s="462"/>
      <c r="G720" s="209"/>
      <c r="H720" s="462"/>
      <c r="I720" s="209"/>
      <c r="J720" s="209"/>
      <c r="K720" s="209"/>
      <c r="L720" s="209"/>
      <c r="M720" s="209"/>
      <c r="N720" s="209"/>
      <c r="O720" s="209"/>
      <c r="P720" s="462"/>
      <c r="Q720" s="209"/>
      <c r="R720" s="209"/>
      <c r="S720" s="209"/>
      <c r="T720" s="209"/>
      <c r="U720" s="209"/>
      <c r="V720" s="209"/>
      <c r="W720" s="209"/>
      <c r="X720" s="209"/>
      <c r="Y720" s="209"/>
      <c r="Z720" s="209"/>
      <c r="AA720" s="209"/>
      <c r="AB720" s="209"/>
      <c r="AC720" s="209"/>
      <c r="AD720" s="209"/>
      <c r="AE720" s="209"/>
      <c r="AF720" s="209"/>
      <c r="AG720" s="209"/>
      <c r="AH720" s="209"/>
      <c r="AI720" s="209"/>
      <c r="AJ720" s="209"/>
      <c r="AK720" s="209"/>
      <c r="AL720" s="462"/>
      <c r="AM720" s="462"/>
      <c r="AN720" s="462"/>
      <c r="AO720" s="209"/>
      <c r="AP720" s="209"/>
      <c r="AQ720" s="209"/>
      <c r="AR720" s="209"/>
      <c r="AS720" s="209"/>
      <c r="AT720" s="209"/>
      <c r="AU720" s="209"/>
      <c r="AV720" s="209"/>
      <c r="AW720" s="209"/>
      <c r="AX720" s="209"/>
      <c r="AY720" s="209"/>
      <c r="AZ720" s="209"/>
      <c r="BA720" s="209"/>
      <c r="BB720" s="209"/>
      <c r="BC720" s="209"/>
      <c r="BD720" s="209"/>
      <c r="BE720" s="209"/>
      <c r="BF720" s="209"/>
      <c r="BG720" s="209"/>
      <c r="BH720" s="209"/>
      <c r="BI720" s="209"/>
      <c r="BJ720" s="209"/>
      <c r="BK720" s="209"/>
      <c r="BL720" s="209"/>
    </row>
    <row r="721" spans="1:64" ht="13.5" customHeight="1">
      <c r="A721" s="462"/>
      <c r="B721" s="462"/>
      <c r="C721" s="462"/>
      <c r="D721" s="462"/>
      <c r="E721" s="462"/>
      <c r="F721" s="462"/>
      <c r="G721" s="209"/>
      <c r="H721" s="462"/>
      <c r="I721" s="209"/>
      <c r="J721" s="209"/>
      <c r="K721" s="209"/>
      <c r="L721" s="209"/>
      <c r="M721" s="209"/>
      <c r="N721" s="209"/>
      <c r="O721" s="209"/>
      <c r="P721" s="462"/>
      <c r="Q721" s="209"/>
      <c r="R721" s="209"/>
      <c r="S721" s="209"/>
      <c r="T721" s="209"/>
      <c r="U721" s="209"/>
      <c r="V721" s="209"/>
      <c r="W721" s="209"/>
      <c r="X721" s="209"/>
      <c r="Y721" s="209"/>
      <c r="Z721" s="209"/>
      <c r="AA721" s="209"/>
      <c r="AB721" s="209"/>
      <c r="AC721" s="209"/>
      <c r="AD721" s="209"/>
      <c r="AE721" s="209"/>
      <c r="AF721" s="209"/>
      <c r="AG721" s="209"/>
      <c r="AH721" s="209"/>
      <c r="AI721" s="209"/>
      <c r="AJ721" s="209"/>
      <c r="AK721" s="209"/>
      <c r="AL721" s="462"/>
      <c r="AM721" s="462"/>
      <c r="AN721" s="462"/>
      <c r="AO721" s="209"/>
      <c r="AP721" s="209"/>
      <c r="AQ721" s="209"/>
      <c r="AR721" s="209"/>
      <c r="AS721" s="209"/>
      <c r="AT721" s="209"/>
      <c r="AU721" s="209"/>
      <c r="AV721" s="209"/>
      <c r="AW721" s="209"/>
      <c r="AX721" s="209"/>
      <c r="AY721" s="209"/>
      <c r="AZ721" s="209"/>
      <c r="BA721" s="209"/>
      <c r="BB721" s="209"/>
      <c r="BC721" s="209"/>
      <c r="BD721" s="209"/>
      <c r="BE721" s="209"/>
      <c r="BF721" s="209"/>
      <c r="BG721" s="209"/>
      <c r="BH721" s="209"/>
      <c r="BI721" s="209"/>
      <c r="BJ721" s="209"/>
      <c r="BK721" s="209"/>
      <c r="BL721" s="209"/>
    </row>
    <row r="722" spans="1:64" ht="13.5" customHeight="1">
      <c r="A722" s="462"/>
      <c r="B722" s="462"/>
      <c r="C722" s="462"/>
      <c r="D722" s="462"/>
      <c r="E722" s="462"/>
      <c r="F722" s="462"/>
      <c r="G722" s="209"/>
      <c r="H722" s="462"/>
      <c r="I722" s="209"/>
      <c r="J722" s="209"/>
      <c r="K722" s="209"/>
      <c r="L722" s="209"/>
      <c r="M722" s="209"/>
      <c r="N722" s="209"/>
      <c r="O722" s="209"/>
      <c r="P722" s="462"/>
      <c r="Q722" s="209"/>
      <c r="R722" s="209"/>
      <c r="S722" s="209"/>
      <c r="T722" s="209"/>
      <c r="U722" s="209"/>
      <c r="V722" s="209"/>
      <c r="W722" s="209"/>
      <c r="X722" s="209"/>
      <c r="Y722" s="209"/>
      <c r="Z722" s="209"/>
      <c r="AA722" s="209"/>
      <c r="AB722" s="209"/>
      <c r="AC722" s="209"/>
      <c r="AD722" s="209"/>
      <c r="AE722" s="209"/>
      <c r="AF722" s="209"/>
      <c r="AG722" s="209"/>
      <c r="AH722" s="209"/>
      <c r="AI722" s="209"/>
      <c r="AJ722" s="209"/>
      <c r="AK722" s="209"/>
      <c r="AL722" s="462"/>
      <c r="AM722" s="462"/>
      <c r="AN722" s="462"/>
      <c r="AO722" s="209"/>
      <c r="AP722" s="209"/>
      <c r="AQ722" s="209"/>
      <c r="AR722" s="209"/>
      <c r="AS722" s="209"/>
      <c r="AT722" s="209"/>
      <c r="AU722" s="209"/>
      <c r="AV722" s="209"/>
      <c r="AW722" s="209"/>
      <c r="AX722" s="209"/>
      <c r="AY722" s="209"/>
      <c r="AZ722" s="209"/>
      <c r="BA722" s="209"/>
      <c r="BB722" s="209"/>
      <c r="BC722" s="209"/>
      <c r="BD722" s="209"/>
      <c r="BE722" s="209"/>
      <c r="BF722" s="209"/>
      <c r="BG722" s="209"/>
      <c r="BH722" s="209"/>
      <c r="BI722" s="209"/>
      <c r="BJ722" s="209"/>
      <c r="BK722" s="209"/>
      <c r="BL722" s="209"/>
    </row>
    <row r="723" spans="1:64" ht="13.5" customHeight="1">
      <c r="A723" s="462"/>
      <c r="B723" s="462"/>
      <c r="C723" s="462"/>
      <c r="D723" s="462"/>
      <c r="E723" s="462"/>
      <c r="F723" s="462"/>
      <c r="G723" s="209"/>
      <c r="H723" s="462"/>
      <c r="I723" s="209"/>
      <c r="J723" s="209"/>
      <c r="K723" s="209"/>
      <c r="L723" s="209"/>
      <c r="M723" s="209"/>
      <c r="N723" s="209"/>
      <c r="O723" s="209"/>
      <c r="P723" s="462"/>
      <c r="Q723" s="209"/>
      <c r="R723" s="209"/>
      <c r="S723" s="209"/>
      <c r="T723" s="209"/>
      <c r="U723" s="209"/>
      <c r="V723" s="209"/>
      <c r="W723" s="209"/>
      <c r="X723" s="209"/>
      <c r="Y723" s="209"/>
      <c r="Z723" s="209"/>
      <c r="AA723" s="209"/>
      <c r="AB723" s="209"/>
      <c r="AC723" s="209"/>
      <c r="AD723" s="209"/>
      <c r="AE723" s="209"/>
      <c r="AF723" s="209"/>
      <c r="AG723" s="209"/>
      <c r="AH723" s="209"/>
      <c r="AI723" s="209"/>
      <c r="AJ723" s="209"/>
      <c r="AK723" s="209"/>
      <c r="AL723" s="462"/>
      <c r="AM723" s="462"/>
      <c r="AN723" s="462"/>
      <c r="AO723" s="209"/>
      <c r="AP723" s="209"/>
      <c r="AQ723" s="209"/>
      <c r="AR723" s="209"/>
      <c r="AS723" s="209"/>
      <c r="AT723" s="209"/>
      <c r="AU723" s="209"/>
      <c r="AV723" s="209"/>
      <c r="AW723" s="209"/>
      <c r="AX723" s="209"/>
      <c r="AY723" s="209"/>
      <c r="AZ723" s="209"/>
      <c r="BA723" s="209"/>
      <c r="BB723" s="209"/>
      <c r="BC723" s="209"/>
      <c r="BD723" s="209"/>
      <c r="BE723" s="209"/>
      <c r="BF723" s="209"/>
      <c r="BG723" s="209"/>
      <c r="BH723" s="209"/>
      <c r="BI723" s="209"/>
      <c r="BJ723" s="209"/>
      <c r="BK723" s="209"/>
      <c r="BL723" s="209"/>
    </row>
    <row r="724" spans="1:64" ht="13.5" customHeight="1">
      <c r="A724" s="462"/>
      <c r="B724" s="462"/>
      <c r="C724" s="462"/>
      <c r="D724" s="462"/>
      <c r="E724" s="462"/>
      <c r="F724" s="462"/>
      <c r="G724" s="209"/>
      <c r="H724" s="462"/>
      <c r="I724" s="209"/>
      <c r="J724" s="209"/>
      <c r="K724" s="209"/>
      <c r="L724" s="209"/>
      <c r="M724" s="209"/>
      <c r="N724" s="209"/>
      <c r="O724" s="209"/>
      <c r="P724" s="462"/>
      <c r="Q724" s="209"/>
      <c r="R724" s="209"/>
      <c r="S724" s="209"/>
      <c r="T724" s="209"/>
      <c r="U724" s="209"/>
      <c r="V724" s="209"/>
      <c r="W724" s="209"/>
      <c r="X724" s="209"/>
      <c r="Y724" s="209"/>
      <c r="Z724" s="209"/>
      <c r="AA724" s="209"/>
      <c r="AB724" s="209"/>
      <c r="AC724" s="209"/>
      <c r="AD724" s="209"/>
      <c r="AE724" s="209"/>
      <c r="AF724" s="209"/>
      <c r="AG724" s="209"/>
      <c r="AH724" s="209"/>
      <c r="AI724" s="209"/>
      <c r="AJ724" s="209"/>
      <c r="AK724" s="209"/>
      <c r="AL724" s="462"/>
      <c r="AM724" s="462"/>
      <c r="AN724" s="462"/>
      <c r="AO724" s="209"/>
      <c r="AP724" s="209"/>
      <c r="AQ724" s="209"/>
      <c r="AR724" s="209"/>
      <c r="AS724" s="209"/>
      <c r="AT724" s="209"/>
      <c r="AU724" s="209"/>
      <c r="AV724" s="209"/>
      <c r="AW724" s="209"/>
      <c r="AX724" s="209"/>
      <c r="AY724" s="209"/>
      <c r="AZ724" s="209"/>
      <c r="BA724" s="209"/>
      <c r="BB724" s="209"/>
      <c r="BC724" s="209"/>
      <c r="BD724" s="209"/>
      <c r="BE724" s="209"/>
      <c r="BF724" s="209"/>
      <c r="BG724" s="209"/>
      <c r="BH724" s="209"/>
      <c r="BI724" s="209"/>
      <c r="BJ724" s="209"/>
      <c r="BK724" s="209"/>
      <c r="BL724" s="209"/>
    </row>
    <row r="725" spans="1:64" ht="13.5" customHeight="1">
      <c r="A725" s="462"/>
      <c r="B725" s="462"/>
      <c r="C725" s="462"/>
      <c r="D725" s="462"/>
      <c r="E725" s="462"/>
      <c r="F725" s="462"/>
      <c r="G725" s="209"/>
      <c r="H725" s="462"/>
      <c r="I725" s="209"/>
      <c r="J725" s="209"/>
      <c r="K725" s="209"/>
      <c r="L725" s="209"/>
      <c r="M725" s="209"/>
      <c r="N725" s="209"/>
      <c r="O725" s="209"/>
      <c r="P725" s="462"/>
      <c r="Q725" s="209"/>
      <c r="R725" s="209"/>
      <c r="S725" s="209"/>
      <c r="T725" s="209"/>
      <c r="U725" s="209"/>
      <c r="V725" s="209"/>
      <c r="W725" s="209"/>
      <c r="X725" s="209"/>
      <c r="Y725" s="209"/>
      <c r="Z725" s="209"/>
      <c r="AA725" s="209"/>
      <c r="AB725" s="209"/>
      <c r="AC725" s="209"/>
      <c r="AD725" s="209"/>
      <c r="AE725" s="209"/>
      <c r="AF725" s="209"/>
      <c r="AG725" s="209"/>
      <c r="AH725" s="209"/>
      <c r="AI725" s="209"/>
      <c r="AJ725" s="209"/>
      <c r="AK725" s="209"/>
      <c r="AL725" s="462"/>
      <c r="AM725" s="462"/>
      <c r="AN725" s="462"/>
      <c r="AO725" s="209"/>
      <c r="AP725" s="209"/>
      <c r="AQ725" s="209"/>
      <c r="AR725" s="209"/>
      <c r="AS725" s="209"/>
      <c r="AT725" s="209"/>
      <c r="AU725" s="209"/>
      <c r="AV725" s="209"/>
      <c r="AW725" s="209"/>
      <c r="AX725" s="209"/>
      <c r="AY725" s="209"/>
      <c r="AZ725" s="209"/>
      <c r="BA725" s="209"/>
      <c r="BB725" s="209"/>
      <c r="BC725" s="209"/>
      <c r="BD725" s="209"/>
      <c r="BE725" s="209"/>
      <c r="BF725" s="209"/>
      <c r="BG725" s="209"/>
      <c r="BH725" s="209"/>
      <c r="BI725" s="209"/>
      <c r="BJ725" s="209"/>
      <c r="BK725" s="209"/>
      <c r="BL725" s="209"/>
    </row>
    <row r="726" spans="1:64" ht="13.5" customHeight="1">
      <c r="A726" s="462"/>
      <c r="B726" s="462"/>
      <c r="C726" s="462"/>
      <c r="D726" s="462"/>
      <c r="E726" s="462"/>
      <c r="F726" s="462"/>
      <c r="G726" s="209"/>
      <c r="H726" s="462"/>
      <c r="I726" s="209"/>
      <c r="J726" s="209"/>
      <c r="K726" s="209"/>
      <c r="L726" s="209"/>
      <c r="M726" s="209"/>
      <c r="N726" s="209"/>
      <c r="O726" s="209"/>
      <c r="P726" s="462"/>
      <c r="Q726" s="209"/>
      <c r="R726" s="209"/>
      <c r="S726" s="209"/>
      <c r="T726" s="209"/>
      <c r="U726" s="209"/>
      <c r="V726" s="209"/>
      <c r="W726" s="209"/>
      <c r="X726" s="209"/>
      <c r="Y726" s="209"/>
      <c r="Z726" s="209"/>
      <c r="AA726" s="209"/>
      <c r="AB726" s="209"/>
      <c r="AC726" s="209"/>
      <c r="AD726" s="209"/>
      <c r="AE726" s="209"/>
      <c r="AF726" s="209"/>
      <c r="AG726" s="209"/>
      <c r="AH726" s="209"/>
      <c r="AI726" s="209"/>
      <c r="AJ726" s="209"/>
      <c r="AK726" s="209"/>
      <c r="AL726" s="462"/>
      <c r="AM726" s="462"/>
      <c r="AN726" s="462"/>
      <c r="AO726" s="209"/>
      <c r="AP726" s="209"/>
      <c r="AQ726" s="209"/>
      <c r="AR726" s="209"/>
      <c r="AS726" s="209"/>
      <c r="AT726" s="209"/>
      <c r="AU726" s="209"/>
      <c r="AV726" s="209"/>
      <c r="AW726" s="209"/>
      <c r="AX726" s="209"/>
      <c r="AY726" s="209"/>
      <c r="AZ726" s="209"/>
      <c r="BA726" s="209"/>
      <c r="BB726" s="209"/>
      <c r="BC726" s="209"/>
      <c r="BD726" s="209"/>
      <c r="BE726" s="209"/>
      <c r="BF726" s="209"/>
      <c r="BG726" s="209"/>
      <c r="BH726" s="209"/>
      <c r="BI726" s="209"/>
      <c r="BJ726" s="209"/>
      <c r="BK726" s="209"/>
      <c r="BL726" s="209"/>
    </row>
    <row r="727" spans="1:64" ht="13.5" customHeight="1">
      <c r="A727" s="462"/>
      <c r="B727" s="462"/>
      <c r="C727" s="462"/>
      <c r="D727" s="462"/>
      <c r="E727" s="462"/>
      <c r="F727" s="462"/>
      <c r="G727" s="209"/>
      <c r="H727" s="462"/>
      <c r="I727" s="209"/>
      <c r="J727" s="209"/>
      <c r="K727" s="209"/>
      <c r="L727" s="209"/>
      <c r="M727" s="209"/>
      <c r="N727" s="209"/>
      <c r="O727" s="209"/>
      <c r="P727" s="462"/>
      <c r="Q727" s="209"/>
      <c r="R727" s="209"/>
      <c r="S727" s="209"/>
      <c r="T727" s="209"/>
      <c r="U727" s="209"/>
      <c r="V727" s="209"/>
      <c r="W727" s="209"/>
      <c r="X727" s="209"/>
      <c r="Y727" s="209"/>
      <c r="Z727" s="209"/>
      <c r="AA727" s="209"/>
      <c r="AB727" s="209"/>
      <c r="AC727" s="209"/>
      <c r="AD727" s="209"/>
      <c r="AE727" s="209"/>
      <c r="AF727" s="209"/>
      <c r="AG727" s="209"/>
      <c r="AH727" s="209"/>
      <c r="AI727" s="209"/>
      <c r="AJ727" s="209"/>
      <c r="AK727" s="209"/>
      <c r="AL727" s="462"/>
      <c r="AM727" s="462"/>
      <c r="AN727" s="462"/>
      <c r="AO727" s="209"/>
      <c r="AP727" s="209"/>
      <c r="AQ727" s="209"/>
      <c r="AR727" s="209"/>
      <c r="AS727" s="209"/>
      <c r="AT727" s="209"/>
      <c r="AU727" s="209"/>
      <c r="AV727" s="209"/>
      <c r="AW727" s="209"/>
      <c r="AX727" s="209"/>
      <c r="AY727" s="209"/>
      <c r="AZ727" s="209"/>
      <c r="BA727" s="209"/>
      <c r="BB727" s="209"/>
      <c r="BC727" s="209"/>
      <c r="BD727" s="209"/>
      <c r="BE727" s="209"/>
      <c r="BF727" s="209"/>
      <c r="BG727" s="209"/>
      <c r="BH727" s="209"/>
      <c r="BI727" s="209"/>
      <c r="BJ727" s="209"/>
      <c r="BK727" s="209"/>
      <c r="BL727" s="209"/>
    </row>
    <row r="728" spans="1:64" ht="13.5" customHeight="1">
      <c r="A728" s="462"/>
      <c r="B728" s="462"/>
      <c r="C728" s="462"/>
      <c r="D728" s="462"/>
      <c r="E728" s="462"/>
      <c r="F728" s="462"/>
      <c r="G728" s="209"/>
      <c r="H728" s="462"/>
      <c r="I728" s="209"/>
      <c r="J728" s="209"/>
      <c r="K728" s="209"/>
      <c r="L728" s="209"/>
      <c r="M728" s="209"/>
      <c r="N728" s="209"/>
      <c r="O728" s="209"/>
      <c r="P728" s="462"/>
      <c r="Q728" s="209"/>
      <c r="R728" s="209"/>
      <c r="S728" s="209"/>
      <c r="T728" s="209"/>
      <c r="U728" s="209"/>
      <c r="V728" s="209"/>
      <c r="W728" s="209"/>
      <c r="X728" s="209"/>
      <c r="Y728" s="209"/>
      <c r="Z728" s="209"/>
      <c r="AA728" s="209"/>
      <c r="AB728" s="209"/>
      <c r="AC728" s="209"/>
      <c r="AD728" s="209"/>
      <c r="AE728" s="209"/>
      <c r="AF728" s="209"/>
      <c r="AG728" s="209"/>
      <c r="AH728" s="209"/>
      <c r="AI728" s="209"/>
      <c r="AJ728" s="209"/>
      <c r="AK728" s="209"/>
      <c r="AL728" s="462"/>
      <c r="AM728" s="462"/>
      <c r="AN728" s="462"/>
      <c r="AO728" s="209"/>
      <c r="AP728" s="209"/>
      <c r="AQ728" s="209"/>
      <c r="AR728" s="209"/>
      <c r="AS728" s="209"/>
      <c r="AT728" s="209"/>
      <c r="AU728" s="209"/>
      <c r="AV728" s="209"/>
      <c r="AW728" s="209"/>
      <c r="AX728" s="209"/>
      <c r="AY728" s="209"/>
      <c r="AZ728" s="209"/>
      <c r="BA728" s="209"/>
      <c r="BB728" s="209"/>
      <c r="BC728" s="209"/>
      <c r="BD728" s="209"/>
      <c r="BE728" s="209"/>
      <c r="BF728" s="209"/>
      <c r="BG728" s="209"/>
      <c r="BH728" s="209"/>
      <c r="BI728" s="209"/>
      <c r="BJ728" s="209"/>
      <c r="BK728" s="209"/>
      <c r="BL728" s="209"/>
    </row>
    <row r="729" spans="1:64" ht="13.5" customHeight="1">
      <c r="A729" s="462"/>
      <c r="B729" s="462"/>
      <c r="C729" s="462"/>
      <c r="D729" s="462"/>
      <c r="E729" s="462"/>
      <c r="F729" s="462"/>
      <c r="G729" s="209"/>
      <c r="H729" s="462"/>
      <c r="I729" s="209"/>
      <c r="J729" s="209"/>
      <c r="K729" s="209"/>
      <c r="L729" s="209"/>
      <c r="M729" s="209"/>
      <c r="N729" s="209"/>
      <c r="O729" s="209"/>
      <c r="P729" s="462"/>
      <c r="Q729" s="209"/>
      <c r="R729" s="209"/>
      <c r="S729" s="209"/>
      <c r="T729" s="209"/>
      <c r="U729" s="209"/>
      <c r="V729" s="209"/>
      <c r="W729" s="209"/>
      <c r="X729" s="209"/>
      <c r="Y729" s="209"/>
      <c r="Z729" s="209"/>
      <c r="AA729" s="209"/>
      <c r="AB729" s="209"/>
      <c r="AC729" s="209"/>
      <c r="AD729" s="209"/>
      <c r="AE729" s="209"/>
      <c r="AF729" s="209"/>
      <c r="AG729" s="209"/>
      <c r="AH729" s="209"/>
      <c r="AI729" s="209"/>
      <c r="AJ729" s="209"/>
      <c r="AK729" s="209"/>
      <c r="AL729" s="462"/>
      <c r="AM729" s="462"/>
      <c r="AN729" s="462"/>
      <c r="AO729" s="209"/>
      <c r="AP729" s="209"/>
      <c r="AQ729" s="209"/>
      <c r="AR729" s="209"/>
      <c r="AS729" s="209"/>
      <c r="AT729" s="209"/>
      <c r="AU729" s="209"/>
      <c r="AV729" s="209"/>
      <c r="AW729" s="209"/>
      <c r="AX729" s="209"/>
      <c r="AY729" s="209"/>
      <c r="AZ729" s="209"/>
      <c r="BA729" s="209"/>
      <c r="BB729" s="209"/>
      <c r="BC729" s="209"/>
      <c r="BD729" s="209"/>
      <c r="BE729" s="209"/>
      <c r="BF729" s="209"/>
      <c r="BG729" s="209"/>
      <c r="BH729" s="209"/>
      <c r="BI729" s="209"/>
      <c r="BJ729" s="209"/>
      <c r="BK729" s="209"/>
      <c r="BL729" s="209"/>
    </row>
    <row r="730" spans="1:64" ht="13.5" customHeight="1">
      <c r="A730" s="462"/>
      <c r="B730" s="462"/>
      <c r="C730" s="462"/>
      <c r="D730" s="462"/>
      <c r="E730" s="462"/>
      <c r="F730" s="462"/>
      <c r="G730" s="209"/>
      <c r="H730" s="462"/>
      <c r="I730" s="209"/>
      <c r="J730" s="209"/>
      <c r="K730" s="209"/>
      <c r="L730" s="209"/>
      <c r="M730" s="209"/>
      <c r="N730" s="209"/>
      <c r="O730" s="209"/>
      <c r="P730" s="462"/>
      <c r="Q730" s="209"/>
      <c r="R730" s="209"/>
      <c r="S730" s="209"/>
      <c r="T730" s="209"/>
      <c r="U730" s="209"/>
      <c r="V730" s="209"/>
      <c r="W730" s="209"/>
      <c r="X730" s="209"/>
      <c r="Y730" s="209"/>
      <c r="Z730" s="209"/>
      <c r="AA730" s="209"/>
      <c r="AB730" s="209"/>
      <c r="AC730" s="209"/>
      <c r="AD730" s="209"/>
      <c r="AE730" s="209"/>
      <c r="AF730" s="209"/>
      <c r="AG730" s="209"/>
      <c r="AH730" s="209"/>
      <c r="AI730" s="209"/>
      <c r="AJ730" s="209"/>
      <c r="AK730" s="209"/>
      <c r="AL730" s="462"/>
      <c r="AM730" s="462"/>
      <c r="AN730" s="462"/>
      <c r="AO730" s="209"/>
      <c r="AP730" s="209"/>
      <c r="AQ730" s="209"/>
      <c r="AR730" s="209"/>
      <c r="AS730" s="209"/>
      <c r="AT730" s="209"/>
      <c r="AU730" s="209"/>
      <c r="AV730" s="209"/>
      <c r="AW730" s="209"/>
      <c r="AX730" s="209"/>
      <c r="AY730" s="209"/>
      <c r="AZ730" s="209"/>
      <c r="BA730" s="209"/>
      <c r="BB730" s="209"/>
      <c r="BC730" s="209"/>
      <c r="BD730" s="209"/>
      <c r="BE730" s="209"/>
      <c r="BF730" s="209"/>
      <c r="BG730" s="209"/>
      <c r="BH730" s="209"/>
      <c r="BI730" s="209"/>
      <c r="BJ730" s="209"/>
      <c r="BK730" s="209"/>
      <c r="BL730" s="209"/>
    </row>
    <row r="731" spans="1:64" ht="13.5" customHeight="1">
      <c r="A731" s="462"/>
      <c r="B731" s="462"/>
      <c r="C731" s="462"/>
      <c r="D731" s="462"/>
      <c r="E731" s="462"/>
      <c r="F731" s="462"/>
      <c r="G731" s="209"/>
      <c r="H731" s="462"/>
      <c r="I731" s="209"/>
      <c r="J731" s="209"/>
      <c r="K731" s="209"/>
      <c r="L731" s="209"/>
      <c r="M731" s="209"/>
      <c r="N731" s="209"/>
      <c r="O731" s="209"/>
      <c r="P731" s="462"/>
      <c r="Q731" s="209"/>
      <c r="R731" s="209"/>
      <c r="S731" s="209"/>
      <c r="T731" s="209"/>
      <c r="U731" s="209"/>
      <c r="V731" s="209"/>
      <c r="W731" s="209"/>
      <c r="X731" s="209"/>
      <c r="Y731" s="209"/>
      <c r="Z731" s="209"/>
      <c r="AA731" s="209"/>
      <c r="AB731" s="209"/>
      <c r="AC731" s="209"/>
      <c r="AD731" s="209"/>
      <c r="AE731" s="209"/>
      <c r="AF731" s="209"/>
      <c r="AG731" s="209"/>
      <c r="AH731" s="209"/>
      <c r="AI731" s="209"/>
      <c r="AJ731" s="209"/>
      <c r="AK731" s="209"/>
      <c r="AL731" s="462"/>
      <c r="AM731" s="462"/>
      <c r="AN731" s="462"/>
      <c r="AO731" s="209"/>
      <c r="AP731" s="209"/>
      <c r="AQ731" s="209"/>
      <c r="AR731" s="209"/>
      <c r="AS731" s="209"/>
      <c r="AT731" s="209"/>
      <c r="AU731" s="209"/>
      <c r="AV731" s="209"/>
      <c r="AW731" s="209"/>
      <c r="AX731" s="209"/>
      <c r="AY731" s="209"/>
      <c r="AZ731" s="209"/>
      <c r="BA731" s="209"/>
      <c r="BB731" s="209"/>
      <c r="BC731" s="209"/>
      <c r="BD731" s="209"/>
      <c r="BE731" s="209"/>
      <c r="BF731" s="209"/>
      <c r="BG731" s="209"/>
      <c r="BH731" s="209"/>
      <c r="BI731" s="209"/>
      <c r="BJ731" s="209"/>
      <c r="BK731" s="209"/>
      <c r="BL731" s="209"/>
    </row>
    <row r="732" spans="1:64" ht="13.5" customHeight="1">
      <c r="A732" s="462"/>
      <c r="B732" s="462"/>
      <c r="C732" s="462"/>
      <c r="D732" s="462"/>
      <c r="E732" s="462"/>
      <c r="F732" s="462"/>
      <c r="G732" s="209"/>
      <c r="H732" s="462"/>
      <c r="I732" s="209"/>
      <c r="J732" s="209"/>
      <c r="K732" s="209"/>
      <c r="L732" s="209"/>
      <c r="M732" s="209"/>
      <c r="N732" s="209"/>
      <c r="O732" s="209"/>
      <c r="P732" s="462"/>
      <c r="Q732" s="209"/>
      <c r="R732" s="209"/>
      <c r="S732" s="209"/>
      <c r="T732" s="209"/>
      <c r="U732" s="209"/>
      <c r="V732" s="209"/>
      <c r="W732" s="209"/>
      <c r="X732" s="209"/>
      <c r="Y732" s="209"/>
      <c r="Z732" s="209"/>
      <c r="AA732" s="209"/>
      <c r="AB732" s="209"/>
      <c r="AC732" s="209"/>
      <c r="AD732" s="209"/>
      <c r="AE732" s="209"/>
      <c r="AF732" s="209"/>
      <c r="AG732" s="209"/>
      <c r="AH732" s="209"/>
      <c r="AI732" s="209"/>
      <c r="AJ732" s="209"/>
      <c r="AK732" s="209"/>
      <c r="AL732" s="462"/>
      <c r="AM732" s="462"/>
      <c r="AN732" s="462"/>
      <c r="AO732" s="209"/>
      <c r="AP732" s="209"/>
      <c r="AQ732" s="209"/>
      <c r="AR732" s="209"/>
      <c r="AS732" s="209"/>
      <c r="AT732" s="209"/>
      <c r="AU732" s="209"/>
      <c r="AV732" s="209"/>
      <c r="AW732" s="209"/>
      <c r="AX732" s="209"/>
      <c r="AY732" s="209"/>
      <c r="AZ732" s="209"/>
      <c r="BA732" s="209"/>
      <c r="BB732" s="209"/>
      <c r="BC732" s="209"/>
      <c r="BD732" s="209"/>
      <c r="BE732" s="209"/>
      <c r="BF732" s="209"/>
      <c r="BG732" s="209"/>
      <c r="BH732" s="209"/>
      <c r="BI732" s="209"/>
      <c r="BJ732" s="209"/>
      <c r="BK732" s="209"/>
      <c r="BL732" s="209"/>
    </row>
    <row r="733" spans="1:64" ht="13.5" customHeight="1">
      <c r="A733" s="462"/>
      <c r="B733" s="462"/>
      <c r="C733" s="462"/>
      <c r="D733" s="462"/>
      <c r="E733" s="462"/>
      <c r="F733" s="462"/>
      <c r="G733" s="209"/>
      <c r="H733" s="462"/>
      <c r="I733" s="209"/>
      <c r="J733" s="209"/>
      <c r="K733" s="209"/>
      <c r="L733" s="209"/>
      <c r="M733" s="209"/>
      <c r="N733" s="209"/>
      <c r="O733" s="209"/>
      <c r="P733" s="462"/>
      <c r="Q733" s="209"/>
      <c r="R733" s="209"/>
      <c r="S733" s="209"/>
      <c r="T733" s="209"/>
      <c r="U733" s="209"/>
      <c r="V733" s="209"/>
      <c r="W733" s="209"/>
      <c r="X733" s="209"/>
      <c r="Y733" s="209"/>
      <c r="Z733" s="209"/>
      <c r="AA733" s="209"/>
      <c r="AB733" s="209"/>
      <c r="AC733" s="209"/>
      <c r="AD733" s="209"/>
      <c r="AE733" s="209"/>
      <c r="AF733" s="209"/>
      <c r="AG733" s="209"/>
      <c r="AH733" s="209"/>
      <c r="AI733" s="209"/>
      <c r="AJ733" s="209"/>
      <c r="AK733" s="209"/>
      <c r="AL733" s="462"/>
      <c r="AM733" s="462"/>
      <c r="AN733" s="462"/>
      <c r="AO733" s="209"/>
      <c r="AP733" s="209"/>
      <c r="AQ733" s="209"/>
      <c r="AR733" s="209"/>
      <c r="AS733" s="209"/>
      <c r="AT733" s="209"/>
      <c r="AU733" s="209"/>
      <c r="AV733" s="209"/>
      <c r="AW733" s="209"/>
      <c r="AX733" s="209"/>
      <c r="AY733" s="209"/>
      <c r="AZ733" s="209"/>
      <c r="BA733" s="209"/>
      <c r="BB733" s="209"/>
      <c r="BC733" s="209"/>
      <c r="BD733" s="209"/>
      <c r="BE733" s="209"/>
      <c r="BF733" s="209"/>
      <c r="BG733" s="209"/>
      <c r="BH733" s="209"/>
      <c r="BI733" s="209"/>
      <c r="BJ733" s="209"/>
      <c r="BK733" s="209"/>
      <c r="BL733" s="209"/>
    </row>
    <row r="734" spans="1:64" ht="13.5" customHeight="1">
      <c r="A734" s="462"/>
      <c r="B734" s="462"/>
      <c r="C734" s="462"/>
      <c r="D734" s="462"/>
      <c r="E734" s="462"/>
      <c r="F734" s="462"/>
      <c r="G734" s="209"/>
      <c r="H734" s="462"/>
      <c r="I734" s="209"/>
      <c r="J734" s="209"/>
      <c r="K734" s="209"/>
      <c r="L734" s="209"/>
      <c r="M734" s="209"/>
      <c r="N734" s="209"/>
      <c r="O734" s="209"/>
      <c r="P734" s="462"/>
      <c r="Q734" s="209"/>
      <c r="R734" s="209"/>
      <c r="S734" s="209"/>
      <c r="T734" s="209"/>
      <c r="U734" s="209"/>
      <c r="V734" s="209"/>
      <c r="W734" s="209"/>
      <c r="X734" s="209"/>
      <c r="Y734" s="209"/>
      <c r="Z734" s="209"/>
      <c r="AA734" s="209"/>
      <c r="AB734" s="209"/>
      <c r="AC734" s="209"/>
      <c r="AD734" s="209"/>
      <c r="AE734" s="209"/>
      <c r="AF734" s="209"/>
      <c r="AG734" s="209"/>
      <c r="AH734" s="209"/>
      <c r="AI734" s="209"/>
      <c r="AJ734" s="209"/>
      <c r="AK734" s="209"/>
      <c r="AL734" s="462"/>
      <c r="AM734" s="462"/>
      <c r="AN734" s="462"/>
      <c r="AO734" s="209"/>
      <c r="AP734" s="209"/>
      <c r="AQ734" s="209"/>
      <c r="AR734" s="209"/>
      <c r="AS734" s="209"/>
      <c r="AT734" s="209"/>
      <c r="AU734" s="209"/>
      <c r="AV734" s="209"/>
      <c r="AW734" s="209"/>
      <c r="AX734" s="209"/>
      <c r="AY734" s="209"/>
      <c r="AZ734" s="209"/>
      <c r="BA734" s="209"/>
      <c r="BB734" s="209"/>
      <c r="BC734" s="209"/>
      <c r="BD734" s="209"/>
      <c r="BE734" s="209"/>
      <c r="BF734" s="209"/>
      <c r="BG734" s="209"/>
      <c r="BH734" s="209"/>
      <c r="BI734" s="209"/>
      <c r="BJ734" s="209"/>
      <c r="BK734" s="209"/>
      <c r="BL734" s="209"/>
    </row>
    <row r="735" spans="1:64" ht="13.5" customHeight="1">
      <c r="A735" s="462"/>
      <c r="B735" s="462"/>
      <c r="C735" s="462"/>
      <c r="D735" s="462"/>
      <c r="E735" s="462"/>
      <c r="F735" s="462"/>
      <c r="G735" s="209"/>
      <c r="H735" s="462"/>
      <c r="I735" s="209"/>
      <c r="J735" s="209"/>
      <c r="K735" s="209"/>
      <c r="L735" s="209"/>
      <c r="M735" s="209"/>
      <c r="N735" s="209"/>
      <c r="O735" s="209"/>
      <c r="P735" s="462"/>
      <c r="Q735" s="209"/>
      <c r="R735" s="209"/>
      <c r="S735" s="209"/>
      <c r="T735" s="209"/>
      <c r="U735" s="209"/>
      <c r="V735" s="209"/>
      <c r="W735" s="209"/>
      <c r="X735" s="209"/>
      <c r="Y735" s="209"/>
      <c r="Z735" s="209"/>
      <c r="AA735" s="209"/>
      <c r="AB735" s="209"/>
      <c r="AC735" s="209"/>
      <c r="AD735" s="209"/>
      <c r="AE735" s="209"/>
      <c r="AF735" s="209"/>
      <c r="AG735" s="209"/>
      <c r="AH735" s="209"/>
      <c r="AI735" s="209"/>
      <c r="AJ735" s="209"/>
      <c r="AK735" s="209"/>
      <c r="AL735" s="462"/>
      <c r="AM735" s="462"/>
      <c r="AN735" s="462"/>
      <c r="AO735" s="209"/>
      <c r="AP735" s="209"/>
      <c r="AQ735" s="209"/>
      <c r="AR735" s="209"/>
      <c r="AS735" s="209"/>
      <c r="AT735" s="209"/>
      <c r="AU735" s="209"/>
      <c r="AV735" s="209"/>
      <c r="AW735" s="209"/>
      <c r="AX735" s="209"/>
      <c r="AY735" s="209"/>
      <c r="AZ735" s="209"/>
      <c r="BA735" s="209"/>
      <c r="BB735" s="209"/>
      <c r="BC735" s="209"/>
      <c r="BD735" s="209"/>
      <c r="BE735" s="209"/>
      <c r="BF735" s="209"/>
      <c r="BG735" s="209"/>
      <c r="BH735" s="209"/>
      <c r="BI735" s="209"/>
      <c r="BJ735" s="209"/>
      <c r="BK735" s="209"/>
      <c r="BL735" s="209"/>
    </row>
    <row r="736" spans="1:64" ht="13.5" customHeight="1">
      <c r="A736" s="462"/>
      <c r="B736" s="462"/>
      <c r="C736" s="462"/>
      <c r="D736" s="462"/>
      <c r="E736" s="462"/>
      <c r="F736" s="462"/>
      <c r="G736" s="209"/>
      <c r="H736" s="462"/>
      <c r="I736" s="209"/>
      <c r="J736" s="209"/>
      <c r="K736" s="209"/>
      <c r="L736" s="209"/>
      <c r="M736" s="209"/>
      <c r="N736" s="209"/>
      <c r="O736" s="209"/>
      <c r="P736" s="462"/>
      <c r="Q736" s="209"/>
      <c r="R736" s="209"/>
      <c r="S736" s="209"/>
      <c r="T736" s="209"/>
      <c r="U736" s="209"/>
      <c r="V736" s="209"/>
      <c r="W736" s="209"/>
      <c r="X736" s="209"/>
      <c r="Y736" s="209"/>
      <c r="Z736" s="209"/>
      <c r="AA736" s="209"/>
      <c r="AB736" s="209"/>
      <c r="AC736" s="209"/>
      <c r="AD736" s="209"/>
      <c r="AE736" s="209"/>
      <c r="AF736" s="209"/>
      <c r="AG736" s="209"/>
      <c r="AH736" s="209"/>
      <c r="AI736" s="209"/>
      <c r="AJ736" s="209"/>
      <c r="AK736" s="209"/>
      <c r="AL736" s="462"/>
      <c r="AM736" s="462"/>
      <c r="AN736" s="462"/>
      <c r="AO736" s="209"/>
      <c r="AP736" s="209"/>
      <c r="AQ736" s="209"/>
      <c r="AR736" s="209"/>
      <c r="AS736" s="209"/>
      <c r="AT736" s="209"/>
      <c r="AU736" s="209"/>
      <c r="AV736" s="209"/>
      <c r="AW736" s="209"/>
      <c r="AX736" s="209"/>
      <c r="AY736" s="209"/>
      <c r="AZ736" s="209"/>
      <c r="BA736" s="209"/>
      <c r="BB736" s="209"/>
      <c r="BC736" s="209"/>
      <c r="BD736" s="209"/>
      <c r="BE736" s="209"/>
      <c r="BF736" s="209"/>
      <c r="BG736" s="209"/>
      <c r="BH736" s="209"/>
      <c r="BI736" s="209"/>
      <c r="BJ736" s="209"/>
      <c r="BK736" s="209"/>
      <c r="BL736" s="209"/>
    </row>
    <row r="737" spans="1:64" ht="13.5" customHeight="1">
      <c r="A737" s="462"/>
      <c r="B737" s="462"/>
      <c r="C737" s="462"/>
      <c r="D737" s="462"/>
      <c r="E737" s="462"/>
      <c r="F737" s="462"/>
      <c r="G737" s="209"/>
      <c r="H737" s="462"/>
      <c r="I737" s="209"/>
      <c r="J737" s="209"/>
      <c r="K737" s="209"/>
      <c r="L737" s="209"/>
      <c r="M737" s="209"/>
      <c r="N737" s="209"/>
      <c r="O737" s="209"/>
      <c r="P737" s="462"/>
      <c r="Q737" s="209"/>
      <c r="R737" s="209"/>
      <c r="S737" s="209"/>
      <c r="T737" s="209"/>
      <c r="U737" s="209"/>
      <c r="V737" s="209"/>
      <c r="W737" s="209"/>
      <c r="X737" s="209"/>
      <c r="Y737" s="209"/>
      <c r="Z737" s="209"/>
      <c r="AA737" s="209"/>
      <c r="AB737" s="209"/>
      <c r="AC737" s="209"/>
      <c r="AD737" s="209"/>
      <c r="AE737" s="209"/>
      <c r="AF737" s="209"/>
      <c r="AG737" s="209"/>
      <c r="AH737" s="209"/>
      <c r="AI737" s="209"/>
      <c r="AJ737" s="209"/>
      <c r="AK737" s="209"/>
      <c r="AL737" s="462"/>
      <c r="AM737" s="462"/>
      <c r="AN737" s="462"/>
      <c r="AO737" s="209"/>
      <c r="AP737" s="209"/>
      <c r="AQ737" s="209"/>
      <c r="AR737" s="209"/>
      <c r="AS737" s="209"/>
      <c r="AT737" s="209"/>
      <c r="AU737" s="209"/>
      <c r="AV737" s="209"/>
      <c r="AW737" s="209"/>
      <c r="AX737" s="209"/>
      <c r="AY737" s="209"/>
      <c r="AZ737" s="209"/>
      <c r="BA737" s="209"/>
      <c r="BB737" s="209"/>
      <c r="BC737" s="209"/>
      <c r="BD737" s="209"/>
      <c r="BE737" s="209"/>
      <c r="BF737" s="209"/>
      <c r="BG737" s="209"/>
      <c r="BH737" s="209"/>
      <c r="BI737" s="209"/>
      <c r="BJ737" s="209"/>
      <c r="BK737" s="209"/>
      <c r="BL737" s="209"/>
    </row>
    <row r="738" spans="1:64" ht="13.5" customHeight="1">
      <c r="A738" s="462"/>
      <c r="B738" s="462"/>
      <c r="C738" s="462"/>
      <c r="D738" s="462"/>
      <c r="E738" s="462"/>
      <c r="F738" s="462"/>
      <c r="G738" s="209"/>
      <c r="H738" s="462"/>
      <c r="I738" s="209"/>
      <c r="J738" s="209"/>
      <c r="K738" s="209"/>
      <c r="L738" s="209"/>
      <c r="M738" s="209"/>
      <c r="N738" s="209"/>
      <c r="O738" s="209"/>
      <c r="P738" s="462"/>
      <c r="Q738" s="209"/>
      <c r="R738" s="209"/>
      <c r="S738" s="209"/>
      <c r="T738" s="209"/>
      <c r="U738" s="209"/>
      <c r="V738" s="209"/>
      <c r="W738" s="209"/>
      <c r="X738" s="209"/>
      <c r="Y738" s="209"/>
      <c r="Z738" s="209"/>
      <c r="AA738" s="209"/>
      <c r="AB738" s="209"/>
      <c r="AC738" s="209"/>
      <c r="AD738" s="209"/>
      <c r="AE738" s="209"/>
      <c r="AF738" s="209"/>
      <c r="AG738" s="209"/>
      <c r="AH738" s="209"/>
      <c r="AI738" s="209"/>
      <c r="AJ738" s="209"/>
      <c r="AK738" s="209"/>
      <c r="AL738" s="462"/>
      <c r="AM738" s="462"/>
      <c r="AN738" s="462"/>
      <c r="AO738" s="209"/>
      <c r="AP738" s="209"/>
      <c r="AQ738" s="209"/>
      <c r="AR738" s="209"/>
      <c r="AS738" s="209"/>
      <c r="AT738" s="209"/>
      <c r="AU738" s="209"/>
      <c r="AV738" s="209"/>
      <c r="AW738" s="209"/>
      <c r="AX738" s="209"/>
      <c r="AY738" s="209"/>
      <c r="AZ738" s="209"/>
      <c r="BA738" s="209"/>
      <c r="BB738" s="209"/>
      <c r="BC738" s="209"/>
      <c r="BD738" s="209"/>
      <c r="BE738" s="209"/>
      <c r="BF738" s="209"/>
      <c r="BG738" s="209"/>
      <c r="BH738" s="209"/>
      <c r="BI738" s="209"/>
      <c r="BJ738" s="209"/>
      <c r="BK738" s="209"/>
      <c r="BL738" s="209"/>
    </row>
    <row r="739" spans="1:64" ht="13.5" customHeight="1">
      <c r="A739" s="462"/>
      <c r="B739" s="462"/>
      <c r="C739" s="462"/>
      <c r="D739" s="462"/>
      <c r="E739" s="462"/>
      <c r="F739" s="462"/>
      <c r="G739" s="209"/>
      <c r="H739" s="462"/>
      <c r="I739" s="209"/>
      <c r="J739" s="209"/>
      <c r="K739" s="209"/>
      <c r="L739" s="209"/>
      <c r="M739" s="209"/>
      <c r="N739" s="209"/>
      <c r="O739" s="209"/>
      <c r="P739" s="462"/>
      <c r="Q739" s="209"/>
      <c r="R739" s="209"/>
      <c r="S739" s="209"/>
      <c r="T739" s="209"/>
      <c r="U739" s="209"/>
      <c r="V739" s="209"/>
      <c r="W739" s="209"/>
      <c r="X739" s="209"/>
      <c r="Y739" s="209"/>
      <c r="Z739" s="209"/>
      <c r="AA739" s="209"/>
      <c r="AB739" s="209"/>
      <c r="AC739" s="209"/>
      <c r="AD739" s="209"/>
      <c r="AE739" s="209"/>
      <c r="AF739" s="209"/>
      <c r="AG739" s="209"/>
      <c r="AH739" s="209"/>
      <c r="AI739" s="209"/>
      <c r="AJ739" s="209"/>
      <c r="AK739" s="209"/>
      <c r="AL739" s="462"/>
      <c r="AM739" s="462"/>
      <c r="AN739" s="462"/>
      <c r="AO739" s="209"/>
      <c r="AP739" s="209"/>
      <c r="AQ739" s="209"/>
      <c r="AR739" s="209"/>
      <c r="AS739" s="209"/>
      <c r="AT739" s="209"/>
      <c r="AU739" s="209"/>
      <c r="AV739" s="209"/>
      <c r="AW739" s="209"/>
      <c r="AX739" s="209"/>
      <c r="AY739" s="209"/>
      <c r="AZ739" s="209"/>
      <c r="BA739" s="209"/>
      <c r="BB739" s="209"/>
      <c r="BC739" s="209"/>
      <c r="BD739" s="209"/>
      <c r="BE739" s="209"/>
      <c r="BF739" s="209"/>
      <c r="BG739" s="209"/>
      <c r="BH739" s="209"/>
      <c r="BI739" s="209"/>
      <c r="BJ739" s="209"/>
      <c r="BK739" s="209"/>
      <c r="BL739" s="209"/>
    </row>
    <row r="740" spans="1:64" ht="13.5" customHeight="1">
      <c r="A740" s="462"/>
      <c r="B740" s="462"/>
      <c r="C740" s="462"/>
      <c r="D740" s="462"/>
      <c r="E740" s="462"/>
      <c r="F740" s="462"/>
      <c r="G740" s="209"/>
      <c r="H740" s="462"/>
      <c r="I740" s="209"/>
      <c r="J740" s="209"/>
      <c r="K740" s="209"/>
      <c r="L740" s="209"/>
      <c r="M740" s="209"/>
      <c r="N740" s="209"/>
      <c r="O740" s="209"/>
      <c r="P740" s="462"/>
      <c r="Q740" s="209"/>
      <c r="R740" s="209"/>
      <c r="S740" s="209"/>
      <c r="T740" s="209"/>
      <c r="U740" s="209"/>
      <c r="V740" s="209"/>
      <c r="W740" s="209"/>
      <c r="X740" s="209"/>
      <c r="Y740" s="209"/>
      <c r="Z740" s="209"/>
      <c r="AA740" s="209"/>
      <c r="AB740" s="209"/>
      <c r="AC740" s="209"/>
      <c r="AD740" s="209"/>
      <c r="AE740" s="209"/>
      <c r="AF740" s="209"/>
      <c r="AG740" s="209"/>
      <c r="AH740" s="209"/>
      <c r="AI740" s="209"/>
      <c r="AJ740" s="209"/>
      <c r="AK740" s="209"/>
      <c r="AL740" s="462"/>
      <c r="AM740" s="462"/>
      <c r="AN740" s="462"/>
      <c r="AO740" s="209"/>
      <c r="AP740" s="209"/>
      <c r="AQ740" s="209"/>
      <c r="AR740" s="209"/>
      <c r="AS740" s="209"/>
      <c r="AT740" s="209"/>
      <c r="AU740" s="209"/>
      <c r="AV740" s="209"/>
      <c r="AW740" s="209"/>
      <c r="AX740" s="209"/>
      <c r="AY740" s="209"/>
      <c r="AZ740" s="209"/>
      <c r="BA740" s="209"/>
      <c r="BB740" s="209"/>
      <c r="BC740" s="209"/>
      <c r="BD740" s="209"/>
      <c r="BE740" s="209"/>
      <c r="BF740" s="209"/>
      <c r="BG740" s="209"/>
      <c r="BH740" s="209"/>
      <c r="BI740" s="209"/>
      <c r="BJ740" s="209"/>
      <c r="BK740" s="209"/>
      <c r="BL740" s="209"/>
    </row>
    <row r="741" spans="1:64" ht="13.5" customHeight="1">
      <c r="A741" s="462"/>
      <c r="B741" s="462"/>
      <c r="C741" s="462"/>
      <c r="D741" s="462"/>
      <c r="E741" s="462"/>
      <c r="F741" s="462"/>
      <c r="G741" s="209"/>
      <c r="H741" s="462"/>
      <c r="I741" s="209"/>
      <c r="J741" s="209"/>
      <c r="K741" s="209"/>
      <c r="L741" s="209"/>
      <c r="M741" s="209"/>
      <c r="N741" s="209"/>
      <c r="O741" s="209"/>
      <c r="P741" s="462"/>
      <c r="Q741" s="209"/>
      <c r="R741" s="209"/>
      <c r="S741" s="209"/>
      <c r="T741" s="209"/>
      <c r="U741" s="209"/>
      <c r="V741" s="209"/>
      <c r="W741" s="209"/>
      <c r="X741" s="209"/>
      <c r="Y741" s="209"/>
      <c r="Z741" s="209"/>
      <c r="AA741" s="209"/>
      <c r="AB741" s="209"/>
      <c r="AC741" s="209"/>
      <c r="AD741" s="209"/>
      <c r="AE741" s="209"/>
      <c r="AF741" s="209"/>
      <c r="AG741" s="209"/>
      <c r="AH741" s="209"/>
      <c r="AI741" s="209"/>
      <c r="AJ741" s="209"/>
      <c r="AK741" s="209"/>
      <c r="AL741" s="462"/>
      <c r="AM741" s="462"/>
      <c r="AN741" s="462"/>
      <c r="AO741" s="209"/>
      <c r="AP741" s="209"/>
      <c r="AQ741" s="209"/>
      <c r="AR741" s="209"/>
      <c r="AS741" s="209"/>
      <c r="AT741" s="209"/>
      <c r="AU741" s="209"/>
      <c r="AV741" s="209"/>
      <c r="AW741" s="209"/>
      <c r="AX741" s="209"/>
      <c r="AY741" s="209"/>
      <c r="AZ741" s="209"/>
      <c r="BA741" s="209"/>
      <c r="BB741" s="209"/>
      <c r="BC741" s="209"/>
      <c r="BD741" s="209"/>
      <c r="BE741" s="209"/>
      <c r="BF741" s="209"/>
      <c r="BG741" s="209"/>
      <c r="BH741" s="209"/>
      <c r="BI741" s="209"/>
      <c r="BJ741" s="209"/>
      <c r="BK741" s="209"/>
      <c r="BL741" s="209"/>
    </row>
    <row r="742" spans="1:64" ht="13.5" customHeight="1">
      <c r="A742" s="462"/>
      <c r="B742" s="462"/>
      <c r="C742" s="462"/>
      <c r="D742" s="462"/>
      <c r="E742" s="462"/>
      <c r="F742" s="462"/>
      <c r="G742" s="209"/>
      <c r="H742" s="462"/>
      <c r="I742" s="209"/>
      <c r="J742" s="209"/>
      <c r="K742" s="209"/>
      <c r="L742" s="209"/>
      <c r="M742" s="209"/>
      <c r="N742" s="209"/>
      <c r="O742" s="209"/>
      <c r="P742" s="462"/>
      <c r="Q742" s="209"/>
      <c r="R742" s="209"/>
      <c r="S742" s="209"/>
      <c r="T742" s="209"/>
      <c r="U742" s="209"/>
      <c r="V742" s="209"/>
      <c r="W742" s="209"/>
      <c r="X742" s="209"/>
      <c r="Y742" s="209"/>
      <c r="Z742" s="209"/>
      <c r="AA742" s="209"/>
      <c r="AB742" s="209"/>
      <c r="AC742" s="209"/>
      <c r="AD742" s="209"/>
      <c r="AE742" s="209"/>
      <c r="AF742" s="209"/>
      <c r="AG742" s="209"/>
      <c r="AH742" s="209"/>
      <c r="AI742" s="209"/>
      <c r="AJ742" s="209"/>
      <c r="AK742" s="209"/>
      <c r="AL742" s="462"/>
      <c r="AM742" s="462"/>
      <c r="AN742" s="462"/>
      <c r="AO742" s="209"/>
      <c r="AP742" s="209"/>
      <c r="AQ742" s="209"/>
      <c r="AR742" s="209"/>
      <c r="AS742" s="209"/>
      <c r="AT742" s="209"/>
      <c r="AU742" s="209"/>
      <c r="AV742" s="209"/>
      <c r="AW742" s="209"/>
      <c r="AX742" s="209"/>
      <c r="AY742" s="209"/>
      <c r="AZ742" s="209"/>
      <c r="BA742" s="209"/>
      <c r="BB742" s="209"/>
      <c r="BC742" s="209"/>
      <c r="BD742" s="209"/>
      <c r="BE742" s="209"/>
      <c r="BF742" s="209"/>
      <c r="BG742" s="209"/>
      <c r="BH742" s="209"/>
      <c r="BI742" s="209"/>
      <c r="BJ742" s="209"/>
      <c r="BK742" s="209"/>
      <c r="BL742" s="209"/>
    </row>
    <row r="743" spans="1:64" ht="13.5" customHeight="1">
      <c r="A743" s="462"/>
      <c r="B743" s="462"/>
      <c r="C743" s="462"/>
      <c r="D743" s="462"/>
      <c r="E743" s="462"/>
      <c r="F743" s="462"/>
      <c r="G743" s="209"/>
      <c r="H743" s="462"/>
      <c r="I743" s="209"/>
      <c r="J743" s="209"/>
      <c r="K743" s="209"/>
      <c r="L743" s="209"/>
      <c r="M743" s="209"/>
      <c r="N743" s="209"/>
      <c r="O743" s="209"/>
      <c r="P743" s="462"/>
      <c r="Q743" s="209"/>
      <c r="R743" s="209"/>
      <c r="S743" s="209"/>
      <c r="T743" s="209"/>
      <c r="U743" s="209"/>
      <c r="V743" s="209"/>
      <c r="W743" s="209"/>
      <c r="X743" s="209"/>
      <c r="Y743" s="209"/>
      <c r="Z743" s="209"/>
      <c r="AA743" s="209"/>
      <c r="AB743" s="209"/>
      <c r="AC743" s="209"/>
      <c r="AD743" s="209"/>
      <c r="AE743" s="209"/>
      <c r="AF743" s="209"/>
      <c r="AG743" s="209"/>
      <c r="AH743" s="209"/>
      <c r="AI743" s="209"/>
      <c r="AJ743" s="209"/>
      <c r="AK743" s="209"/>
      <c r="AL743" s="462"/>
      <c r="AM743" s="462"/>
      <c r="AN743" s="462"/>
      <c r="AO743" s="209"/>
      <c r="AP743" s="209"/>
      <c r="AQ743" s="209"/>
      <c r="AR743" s="209"/>
      <c r="AS743" s="209"/>
      <c r="AT743" s="209"/>
      <c r="AU743" s="209"/>
      <c r="AV743" s="209"/>
      <c r="AW743" s="209"/>
      <c r="AX743" s="209"/>
      <c r="AY743" s="209"/>
      <c r="AZ743" s="209"/>
      <c r="BA743" s="209"/>
      <c r="BB743" s="209"/>
      <c r="BC743" s="209"/>
      <c r="BD743" s="209"/>
      <c r="BE743" s="209"/>
      <c r="BF743" s="209"/>
      <c r="BG743" s="209"/>
      <c r="BH743" s="209"/>
      <c r="BI743" s="209"/>
      <c r="BJ743" s="209"/>
      <c r="BK743" s="209"/>
      <c r="BL743" s="209"/>
    </row>
    <row r="744" spans="1:64" ht="13.5" customHeight="1">
      <c r="A744" s="462"/>
      <c r="B744" s="462"/>
      <c r="C744" s="462"/>
      <c r="D744" s="462"/>
      <c r="E744" s="462"/>
      <c r="F744" s="462"/>
      <c r="G744" s="209"/>
      <c r="H744" s="462"/>
      <c r="I744" s="209"/>
      <c r="J744" s="209"/>
      <c r="K744" s="209"/>
      <c r="L744" s="209"/>
      <c r="M744" s="209"/>
      <c r="N744" s="209"/>
      <c r="O744" s="209"/>
      <c r="P744" s="462"/>
      <c r="Q744" s="209"/>
      <c r="R744" s="209"/>
      <c r="S744" s="209"/>
      <c r="T744" s="209"/>
      <c r="U744" s="209"/>
      <c r="V744" s="209"/>
      <c r="W744" s="209"/>
      <c r="X744" s="209"/>
      <c r="Y744" s="209"/>
      <c r="Z744" s="209"/>
      <c r="AA744" s="209"/>
      <c r="AB744" s="209"/>
      <c r="AC744" s="209"/>
      <c r="AD744" s="209"/>
      <c r="AE744" s="209"/>
      <c r="AF744" s="209"/>
      <c r="AG744" s="209"/>
      <c r="AH744" s="209"/>
      <c r="AI744" s="209"/>
      <c r="AJ744" s="209"/>
      <c r="AK744" s="209"/>
      <c r="AL744" s="462"/>
      <c r="AM744" s="462"/>
      <c r="AN744" s="462"/>
      <c r="AO744" s="209"/>
      <c r="AP744" s="209"/>
      <c r="AQ744" s="209"/>
      <c r="AR744" s="209"/>
      <c r="AS744" s="209"/>
      <c r="AT744" s="209"/>
      <c r="AU744" s="209"/>
      <c r="AV744" s="209"/>
      <c r="AW744" s="209"/>
      <c r="AX744" s="209"/>
      <c r="AY744" s="209"/>
      <c r="AZ744" s="209"/>
      <c r="BA744" s="209"/>
      <c r="BB744" s="209"/>
      <c r="BC744" s="209"/>
      <c r="BD744" s="209"/>
      <c r="BE744" s="209"/>
      <c r="BF744" s="209"/>
      <c r="BG744" s="209"/>
      <c r="BH744" s="209"/>
      <c r="BI744" s="209"/>
      <c r="BJ744" s="209"/>
      <c r="BK744" s="209"/>
      <c r="BL744" s="209"/>
    </row>
    <row r="745" spans="1:64" ht="13.5" customHeight="1">
      <c r="A745" s="462"/>
      <c r="B745" s="462"/>
      <c r="C745" s="462"/>
      <c r="D745" s="462"/>
      <c r="E745" s="462"/>
      <c r="F745" s="462"/>
      <c r="G745" s="209"/>
      <c r="H745" s="462"/>
      <c r="I745" s="209"/>
      <c r="J745" s="209"/>
      <c r="K745" s="209"/>
      <c r="L745" s="209"/>
      <c r="M745" s="209"/>
      <c r="N745" s="209"/>
      <c r="O745" s="209"/>
      <c r="P745" s="462"/>
      <c r="Q745" s="209"/>
      <c r="R745" s="209"/>
      <c r="S745" s="209"/>
      <c r="T745" s="209"/>
      <c r="U745" s="209"/>
      <c r="V745" s="209"/>
      <c r="W745" s="209"/>
      <c r="X745" s="209"/>
      <c r="Y745" s="209"/>
      <c r="Z745" s="209"/>
      <c r="AA745" s="209"/>
      <c r="AB745" s="209"/>
      <c r="AC745" s="209"/>
      <c r="AD745" s="209"/>
      <c r="AE745" s="209"/>
      <c r="AF745" s="209"/>
      <c r="AG745" s="209"/>
      <c r="AH745" s="209"/>
      <c r="AI745" s="209"/>
      <c r="AJ745" s="209"/>
      <c r="AK745" s="209"/>
      <c r="AL745" s="462"/>
      <c r="AM745" s="462"/>
      <c r="AN745" s="462"/>
      <c r="AO745" s="209"/>
      <c r="AP745" s="209"/>
      <c r="AQ745" s="209"/>
      <c r="AR745" s="209"/>
      <c r="AS745" s="209"/>
      <c r="AT745" s="209"/>
      <c r="AU745" s="209"/>
      <c r="AV745" s="209"/>
      <c r="AW745" s="209"/>
      <c r="AX745" s="209"/>
      <c r="AY745" s="209"/>
      <c r="AZ745" s="209"/>
      <c r="BA745" s="209"/>
      <c r="BB745" s="209"/>
      <c r="BC745" s="209"/>
      <c r="BD745" s="209"/>
      <c r="BE745" s="209"/>
      <c r="BF745" s="209"/>
      <c r="BG745" s="209"/>
      <c r="BH745" s="209"/>
      <c r="BI745" s="209"/>
      <c r="BJ745" s="209"/>
      <c r="BK745" s="209"/>
      <c r="BL745" s="209"/>
    </row>
    <row r="746" spans="1:64" ht="13.5" customHeight="1">
      <c r="A746" s="462"/>
      <c r="B746" s="462"/>
      <c r="C746" s="462"/>
      <c r="D746" s="462"/>
      <c r="E746" s="462"/>
      <c r="F746" s="462"/>
      <c r="G746" s="209"/>
      <c r="H746" s="462"/>
      <c r="I746" s="209"/>
      <c r="J746" s="209"/>
      <c r="K746" s="209"/>
      <c r="L746" s="209"/>
      <c r="M746" s="209"/>
      <c r="N746" s="209"/>
      <c r="O746" s="209"/>
      <c r="P746" s="462"/>
      <c r="Q746" s="209"/>
      <c r="R746" s="209"/>
      <c r="S746" s="209"/>
      <c r="T746" s="209"/>
      <c r="U746" s="209"/>
      <c r="V746" s="209"/>
      <c r="W746" s="209"/>
      <c r="X746" s="209"/>
      <c r="Y746" s="209"/>
      <c r="Z746" s="209"/>
      <c r="AA746" s="209"/>
      <c r="AB746" s="209"/>
      <c r="AC746" s="209"/>
      <c r="AD746" s="209"/>
      <c r="AE746" s="209"/>
      <c r="AF746" s="209"/>
      <c r="AG746" s="209"/>
      <c r="AH746" s="209"/>
      <c r="AI746" s="209"/>
      <c r="AJ746" s="209"/>
      <c r="AK746" s="209"/>
      <c r="AL746" s="462"/>
      <c r="AM746" s="462"/>
      <c r="AN746" s="462"/>
      <c r="AO746" s="209"/>
      <c r="AP746" s="209"/>
      <c r="AQ746" s="209"/>
      <c r="AR746" s="209"/>
      <c r="AS746" s="209"/>
      <c r="AT746" s="209"/>
      <c r="AU746" s="209"/>
      <c r="AV746" s="209"/>
      <c r="AW746" s="209"/>
      <c r="AX746" s="209"/>
      <c r="AY746" s="209"/>
      <c r="AZ746" s="209"/>
      <c r="BA746" s="209"/>
      <c r="BB746" s="209"/>
      <c r="BC746" s="209"/>
      <c r="BD746" s="209"/>
      <c r="BE746" s="209"/>
      <c r="BF746" s="209"/>
      <c r="BG746" s="209"/>
      <c r="BH746" s="209"/>
      <c r="BI746" s="209"/>
      <c r="BJ746" s="209"/>
      <c r="BK746" s="209"/>
      <c r="BL746" s="209"/>
    </row>
    <row r="747" spans="1:64" ht="13.5" customHeight="1">
      <c r="A747" s="462"/>
      <c r="B747" s="462"/>
      <c r="C747" s="462"/>
      <c r="D747" s="462"/>
      <c r="E747" s="462"/>
      <c r="F747" s="462"/>
      <c r="G747" s="209"/>
      <c r="H747" s="462"/>
      <c r="I747" s="209"/>
      <c r="J747" s="209"/>
      <c r="K747" s="209"/>
      <c r="L747" s="209"/>
      <c r="M747" s="209"/>
      <c r="N747" s="209"/>
      <c r="O747" s="209"/>
      <c r="P747" s="462"/>
      <c r="Q747" s="209"/>
      <c r="R747" s="209"/>
      <c r="S747" s="209"/>
      <c r="T747" s="209"/>
      <c r="U747" s="209"/>
      <c r="V747" s="209"/>
      <c r="W747" s="209"/>
      <c r="X747" s="209"/>
      <c r="Y747" s="209"/>
      <c r="Z747" s="209"/>
      <c r="AA747" s="209"/>
      <c r="AB747" s="209"/>
      <c r="AC747" s="209"/>
      <c r="AD747" s="209"/>
      <c r="AE747" s="209"/>
      <c r="AF747" s="209"/>
      <c r="AG747" s="209"/>
      <c r="AH747" s="209"/>
      <c r="AI747" s="209"/>
      <c r="AJ747" s="209"/>
      <c r="AK747" s="209"/>
      <c r="AL747" s="462"/>
      <c r="AM747" s="462"/>
      <c r="AN747" s="462"/>
      <c r="AO747" s="209"/>
      <c r="AP747" s="209"/>
      <c r="AQ747" s="209"/>
      <c r="AR747" s="209"/>
      <c r="AS747" s="209"/>
      <c r="AT747" s="209"/>
      <c r="AU747" s="209"/>
      <c r="AV747" s="209"/>
      <c r="AW747" s="209"/>
      <c r="AX747" s="209"/>
      <c r="AY747" s="209"/>
      <c r="AZ747" s="209"/>
      <c r="BA747" s="209"/>
      <c r="BB747" s="209"/>
      <c r="BC747" s="209"/>
      <c r="BD747" s="209"/>
      <c r="BE747" s="209"/>
      <c r="BF747" s="209"/>
      <c r="BG747" s="209"/>
      <c r="BH747" s="209"/>
      <c r="BI747" s="209"/>
      <c r="BJ747" s="209"/>
      <c r="BK747" s="209"/>
      <c r="BL747" s="209"/>
    </row>
    <row r="748" spans="1:64" ht="13.5" customHeight="1">
      <c r="A748" s="462"/>
      <c r="B748" s="462"/>
      <c r="C748" s="462"/>
      <c r="D748" s="462"/>
      <c r="E748" s="462"/>
      <c r="F748" s="462"/>
      <c r="G748" s="209"/>
      <c r="H748" s="462"/>
      <c r="I748" s="209"/>
      <c r="J748" s="209"/>
      <c r="K748" s="209"/>
      <c r="L748" s="209"/>
      <c r="M748" s="209"/>
      <c r="N748" s="209"/>
      <c r="O748" s="209"/>
      <c r="P748" s="462"/>
      <c r="Q748" s="209"/>
      <c r="R748" s="209"/>
      <c r="S748" s="209"/>
      <c r="T748" s="209"/>
      <c r="U748" s="209"/>
      <c r="V748" s="209"/>
      <c r="W748" s="209"/>
      <c r="X748" s="209"/>
      <c r="Y748" s="209"/>
      <c r="Z748" s="209"/>
      <c r="AA748" s="209"/>
      <c r="AB748" s="209"/>
      <c r="AC748" s="209"/>
      <c r="AD748" s="209"/>
      <c r="AE748" s="209"/>
      <c r="AF748" s="209"/>
      <c r="AG748" s="209"/>
      <c r="AH748" s="209"/>
      <c r="AI748" s="209"/>
      <c r="AJ748" s="209"/>
      <c r="AK748" s="209"/>
      <c r="AL748" s="462"/>
      <c r="AM748" s="462"/>
      <c r="AN748" s="462"/>
      <c r="AO748" s="209"/>
      <c r="AP748" s="209"/>
      <c r="AQ748" s="209"/>
      <c r="AR748" s="209"/>
      <c r="AS748" s="209"/>
      <c r="AT748" s="209"/>
      <c r="AU748" s="209"/>
      <c r="AV748" s="209"/>
      <c r="AW748" s="209"/>
      <c r="AX748" s="209"/>
      <c r="AY748" s="209"/>
      <c r="AZ748" s="209"/>
      <c r="BA748" s="209"/>
      <c r="BB748" s="209"/>
      <c r="BC748" s="209"/>
      <c r="BD748" s="209"/>
      <c r="BE748" s="209"/>
      <c r="BF748" s="209"/>
      <c r="BG748" s="209"/>
      <c r="BH748" s="209"/>
      <c r="BI748" s="209"/>
      <c r="BJ748" s="209"/>
      <c r="BK748" s="209"/>
      <c r="BL748" s="209"/>
    </row>
    <row r="749" spans="1:64" ht="13.5" customHeight="1">
      <c r="A749" s="462"/>
      <c r="B749" s="462"/>
      <c r="C749" s="462"/>
      <c r="D749" s="462"/>
      <c r="E749" s="462"/>
      <c r="F749" s="462"/>
      <c r="G749" s="209"/>
      <c r="H749" s="462"/>
      <c r="I749" s="209"/>
      <c r="J749" s="209"/>
      <c r="K749" s="209"/>
      <c r="L749" s="209"/>
      <c r="M749" s="209"/>
      <c r="N749" s="209"/>
      <c r="O749" s="209"/>
      <c r="P749" s="462"/>
      <c r="Q749" s="209"/>
      <c r="R749" s="209"/>
      <c r="S749" s="209"/>
      <c r="T749" s="209"/>
      <c r="U749" s="209"/>
      <c r="V749" s="209"/>
      <c r="W749" s="209"/>
      <c r="X749" s="209"/>
      <c r="Y749" s="209"/>
      <c r="Z749" s="209"/>
      <c r="AA749" s="209"/>
      <c r="AB749" s="209"/>
      <c r="AC749" s="209"/>
      <c r="AD749" s="209"/>
      <c r="AE749" s="209"/>
      <c r="AF749" s="209"/>
      <c r="AG749" s="209"/>
      <c r="AH749" s="209"/>
      <c r="AI749" s="209"/>
      <c r="AJ749" s="209"/>
      <c r="AK749" s="209"/>
      <c r="AL749" s="462"/>
      <c r="AM749" s="462"/>
      <c r="AN749" s="462"/>
      <c r="AO749" s="209"/>
      <c r="AP749" s="209"/>
      <c r="AQ749" s="209"/>
      <c r="AR749" s="209"/>
      <c r="AS749" s="209"/>
      <c r="AT749" s="209"/>
      <c r="AU749" s="209"/>
      <c r="AV749" s="209"/>
      <c r="AW749" s="209"/>
      <c r="AX749" s="209"/>
      <c r="AY749" s="209"/>
      <c r="AZ749" s="209"/>
      <c r="BA749" s="209"/>
      <c r="BB749" s="209"/>
      <c r="BC749" s="209"/>
      <c r="BD749" s="209"/>
      <c r="BE749" s="209"/>
      <c r="BF749" s="209"/>
      <c r="BG749" s="209"/>
      <c r="BH749" s="209"/>
      <c r="BI749" s="209"/>
      <c r="BJ749" s="209"/>
      <c r="BK749" s="209"/>
      <c r="BL749" s="209"/>
    </row>
    <row r="750" spans="1:64" ht="13.5" customHeight="1">
      <c r="A750" s="462"/>
      <c r="B750" s="462"/>
      <c r="C750" s="462"/>
      <c r="D750" s="462"/>
      <c r="E750" s="462"/>
      <c r="F750" s="462"/>
      <c r="G750" s="209"/>
      <c r="H750" s="462"/>
      <c r="I750" s="209"/>
      <c r="J750" s="209"/>
      <c r="K750" s="209"/>
      <c r="L750" s="209"/>
      <c r="M750" s="209"/>
      <c r="N750" s="209"/>
      <c r="O750" s="209"/>
      <c r="P750" s="462"/>
      <c r="Q750" s="209"/>
      <c r="R750" s="209"/>
      <c r="S750" s="209"/>
      <c r="T750" s="209"/>
      <c r="U750" s="209"/>
      <c r="V750" s="209"/>
      <c r="W750" s="209"/>
      <c r="X750" s="209"/>
      <c r="Y750" s="209"/>
      <c r="Z750" s="209"/>
      <c r="AA750" s="209"/>
      <c r="AB750" s="209"/>
      <c r="AC750" s="209"/>
      <c r="AD750" s="209"/>
      <c r="AE750" s="209"/>
      <c r="AF750" s="209"/>
      <c r="AG750" s="209"/>
      <c r="AH750" s="209"/>
      <c r="AI750" s="209"/>
      <c r="AJ750" s="209"/>
      <c r="AK750" s="209"/>
      <c r="AL750" s="462"/>
      <c r="AM750" s="462"/>
      <c r="AN750" s="462"/>
      <c r="AO750" s="209"/>
      <c r="AP750" s="209"/>
      <c r="AQ750" s="209"/>
      <c r="AR750" s="209"/>
      <c r="AS750" s="209"/>
      <c r="AT750" s="209"/>
      <c r="AU750" s="209"/>
      <c r="AV750" s="209"/>
      <c r="AW750" s="209"/>
      <c r="AX750" s="209"/>
      <c r="AY750" s="209"/>
      <c r="AZ750" s="209"/>
      <c r="BA750" s="209"/>
      <c r="BB750" s="209"/>
      <c r="BC750" s="209"/>
      <c r="BD750" s="209"/>
      <c r="BE750" s="209"/>
      <c r="BF750" s="209"/>
      <c r="BG750" s="209"/>
      <c r="BH750" s="209"/>
      <c r="BI750" s="209"/>
      <c r="BJ750" s="209"/>
      <c r="BK750" s="209"/>
      <c r="BL750" s="209"/>
    </row>
    <row r="751" spans="1:64" ht="13.5" customHeight="1">
      <c r="A751" s="462"/>
      <c r="B751" s="462"/>
      <c r="C751" s="462"/>
      <c r="D751" s="462"/>
      <c r="E751" s="462"/>
      <c r="F751" s="462"/>
      <c r="G751" s="209"/>
      <c r="H751" s="462"/>
      <c r="I751" s="209"/>
      <c r="J751" s="209"/>
      <c r="K751" s="209"/>
      <c r="L751" s="209"/>
      <c r="M751" s="209"/>
      <c r="N751" s="209"/>
      <c r="O751" s="209"/>
      <c r="P751" s="462"/>
      <c r="Q751" s="209"/>
      <c r="R751" s="209"/>
      <c r="S751" s="209"/>
      <c r="T751" s="209"/>
      <c r="U751" s="209"/>
      <c r="V751" s="209"/>
      <c r="W751" s="209"/>
      <c r="X751" s="209"/>
      <c r="Y751" s="209"/>
      <c r="Z751" s="209"/>
      <c r="AA751" s="209"/>
      <c r="AB751" s="209"/>
      <c r="AC751" s="209"/>
      <c r="AD751" s="209"/>
      <c r="AE751" s="209"/>
      <c r="AF751" s="209"/>
      <c r="AG751" s="209"/>
      <c r="AH751" s="209"/>
      <c r="AI751" s="209"/>
      <c r="AJ751" s="209"/>
      <c r="AK751" s="209"/>
      <c r="AL751" s="462"/>
      <c r="AM751" s="462"/>
      <c r="AN751" s="462"/>
      <c r="AO751" s="209"/>
      <c r="AP751" s="209"/>
      <c r="AQ751" s="209"/>
      <c r="AR751" s="209"/>
      <c r="AS751" s="209"/>
      <c r="AT751" s="209"/>
      <c r="AU751" s="209"/>
      <c r="AV751" s="209"/>
      <c r="AW751" s="209"/>
      <c r="AX751" s="209"/>
      <c r="AY751" s="209"/>
      <c r="AZ751" s="209"/>
      <c r="BA751" s="209"/>
      <c r="BB751" s="209"/>
      <c r="BC751" s="209"/>
      <c r="BD751" s="209"/>
      <c r="BE751" s="209"/>
      <c r="BF751" s="209"/>
      <c r="BG751" s="209"/>
      <c r="BH751" s="209"/>
      <c r="BI751" s="209"/>
      <c r="BJ751" s="209"/>
      <c r="BK751" s="209"/>
      <c r="BL751" s="209"/>
    </row>
    <row r="752" spans="1:64" ht="13.5" customHeight="1">
      <c r="A752" s="462"/>
      <c r="B752" s="462"/>
      <c r="C752" s="462"/>
      <c r="D752" s="462"/>
      <c r="E752" s="462"/>
      <c r="F752" s="462"/>
      <c r="G752" s="209"/>
      <c r="H752" s="462"/>
      <c r="I752" s="209"/>
      <c r="J752" s="209"/>
      <c r="K752" s="209"/>
      <c r="L752" s="209"/>
      <c r="M752" s="209"/>
      <c r="N752" s="209"/>
      <c r="O752" s="209"/>
      <c r="P752" s="462"/>
      <c r="Q752" s="209"/>
      <c r="R752" s="209"/>
      <c r="S752" s="209"/>
      <c r="T752" s="209"/>
      <c r="U752" s="209"/>
      <c r="V752" s="209"/>
      <c r="W752" s="209"/>
      <c r="X752" s="209"/>
      <c r="Y752" s="209"/>
      <c r="Z752" s="209"/>
      <c r="AA752" s="209"/>
      <c r="AB752" s="209"/>
      <c r="AC752" s="209"/>
      <c r="AD752" s="209"/>
      <c r="AE752" s="209"/>
      <c r="AF752" s="209"/>
      <c r="AG752" s="209"/>
      <c r="AH752" s="209"/>
      <c r="AI752" s="209"/>
      <c r="AJ752" s="209"/>
      <c r="AK752" s="209"/>
      <c r="AL752" s="462"/>
      <c r="AM752" s="462"/>
      <c r="AN752" s="462"/>
      <c r="AO752" s="209"/>
      <c r="AP752" s="209"/>
      <c r="AQ752" s="209"/>
      <c r="AR752" s="209"/>
      <c r="AS752" s="209"/>
      <c r="AT752" s="209"/>
      <c r="AU752" s="209"/>
      <c r="AV752" s="209"/>
      <c r="AW752" s="209"/>
      <c r="AX752" s="209"/>
      <c r="AY752" s="209"/>
      <c r="AZ752" s="209"/>
      <c r="BA752" s="209"/>
      <c r="BB752" s="209"/>
      <c r="BC752" s="209"/>
      <c r="BD752" s="209"/>
      <c r="BE752" s="209"/>
      <c r="BF752" s="209"/>
      <c r="BG752" s="209"/>
      <c r="BH752" s="209"/>
      <c r="BI752" s="209"/>
      <c r="BJ752" s="209"/>
      <c r="BK752" s="209"/>
      <c r="BL752" s="209"/>
    </row>
    <row r="753" spans="1:64" ht="13.5" customHeight="1">
      <c r="A753" s="462"/>
      <c r="B753" s="462"/>
      <c r="C753" s="462"/>
      <c r="D753" s="462"/>
      <c r="E753" s="462"/>
      <c r="F753" s="462"/>
      <c r="G753" s="209"/>
      <c r="H753" s="462"/>
      <c r="I753" s="209"/>
      <c r="J753" s="209"/>
      <c r="K753" s="209"/>
      <c r="L753" s="209"/>
      <c r="M753" s="209"/>
      <c r="N753" s="209"/>
      <c r="O753" s="209"/>
      <c r="P753" s="462"/>
      <c r="Q753" s="209"/>
      <c r="R753" s="209"/>
      <c r="S753" s="209"/>
      <c r="T753" s="209"/>
      <c r="U753" s="209"/>
      <c r="V753" s="209"/>
      <c r="W753" s="209"/>
      <c r="X753" s="209"/>
      <c r="Y753" s="209"/>
      <c r="Z753" s="209"/>
      <c r="AA753" s="209"/>
      <c r="AB753" s="209"/>
      <c r="AC753" s="209"/>
      <c r="AD753" s="209"/>
      <c r="AE753" s="209"/>
      <c r="AF753" s="209"/>
      <c r="AG753" s="209"/>
      <c r="AH753" s="209"/>
      <c r="AI753" s="209"/>
      <c r="AJ753" s="209"/>
      <c r="AK753" s="209"/>
      <c r="AL753" s="462"/>
      <c r="AM753" s="462"/>
      <c r="AN753" s="462"/>
      <c r="AO753" s="209"/>
      <c r="AP753" s="209"/>
      <c r="AQ753" s="209"/>
      <c r="AR753" s="209"/>
      <c r="AS753" s="209"/>
      <c r="AT753" s="209"/>
      <c r="AU753" s="209"/>
      <c r="AV753" s="209"/>
      <c r="AW753" s="209"/>
      <c r="AX753" s="209"/>
      <c r="AY753" s="209"/>
      <c r="AZ753" s="209"/>
      <c r="BA753" s="209"/>
      <c r="BB753" s="209"/>
      <c r="BC753" s="209"/>
      <c r="BD753" s="209"/>
      <c r="BE753" s="209"/>
      <c r="BF753" s="209"/>
      <c r="BG753" s="209"/>
      <c r="BH753" s="209"/>
      <c r="BI753" s="209"/>
      <c r="BJ753" s="209"/>
      <c r="BK753" s="209"/>
      <c r="BL753" s="209"/>
    </row>
    <row r="754" spans="1:64" ht="13.5" customHeight="1">
      <c r="A754" s="462"/>
      <c r="B754" s="462"/>
      <c r="C754" s="462"/>
      <c r="D754" s="462"/>
      <c r="E754" s="462"/>
      <c r="F754" s="462"/>
      <c r="G754" s="209"/>
      <c r="H754" s="462"/>
      <c r="I754" s="209"/>
      <c r="J754" s="209"/>
      <c r="K754" s="209"/>
      <c r="L754" s="209"/>
      <c r="M754" s="209"/>
      <c r="N754" s="209"/>
      <c r="O754" s="209"/>
      <c r="P754" s="462"/>
      <c r="Q754" s="209"/>
      <c r="R754" s="209"/>
      <c r="S754" s="209"/>
      <c r="T754" s="209"/>
      <c r="U754" s="209"/>
      <c r="V754" s="209"/>
      <c r="W754" s="209"/>
      <c r="X754" s="209"/>
      <c r="Y754" s="209"/>
      <c r="Z754" s="209"/>
      <c r="AA754" s="209"/>
      <c r="AB754" s="209"/>
      <c r="AC754" s="209"/>
      <c r="AD754" s="209"/>
      <c r="AE754" s="209"/>
      <c r="AF754" s="209"/>
      <c r="AG754" s="209"/>
      <c r="AH754" s="209"/>
      <c r="AI754" s="209"/>
      <c r="AJ754" s="209"/>
      <c r="AK754" s="209"/>
      <c r="AL754" s="462"/>
      <c r="AM754" s="462"/>
      <c r="AN754" s="462"/>
      <c r="AO754" s="209"/>
      <c r="AP754" s="209"/>
      <c r="AQ754" s="209"/>
      <c r="AR754" s="209"/>
      <c r="AS754" s="209"/>
      <c r="AT754" s="209"/>
      <c r="AU754" s="209"/>
      <c r="AV754" s="209"/>
      <c r="AW754" s="209"/>
      <c r="AX754" s="209"/>
      <c r="AY754" s="209"/>
      <c r="AZ754" s="209"/>
      <c r="BA754" s="209"/>
      <c r="BB754" s="209"/>
      <c r="BC754" s="209"/>
      <c r="BD754" s="209"/>
      <c r="BE754" s="209"/>
      <c r="BF754" s="209"/>
      <c r="BG754" s="209"/>
      <c r="BH754" s="209"/>
      <c r="BI754" s="209"/>
      <c r="BJ754" s="209"/>
      <c r="BK754" s="209"/>
      <c r="BL754" s="209"/>
    </row>
    <row r="755" spans="1:64" ht="13.5" customHeight="1">
      <c r="A755" s="462"/>
      <c r="B755" s="462"/>
      <c r="C755" s="462"/>
      <c r="D755" s="462"/>
      <c r="E755" s="462"/>
      <c r="F755" s="462"/>
      <c r="G755" s="209"/>
      <c r="H755" s="462"/>
      <c r="I755" s="209"/>
      <c r="J755" s="209"/>
      <c r="K755" s="209"/>
      <c r="L755" s="209"/>
      <c r="M755" s="209"/>
      <c r="N755" s="209"/>
      <c r="O755" s="209"/>
      <c r="P755" s="462"/>
      <c r="Q755" s="209"/>
      <c r="R755" s="209"/>
      <c r="S755" s="209"/>
      <c r="T755" s="209"/>
      <c r="U755" s="209"/>
      <c r="V755" s="209"/>
      <c r="W755" s="209"/>
      <c r="X755" s="209"/>
      <c r="Y755" s="209"/>
      <c r="Z755" s="209"/>
      <c r="AA755" s="209"/>
      <c r="AB755" s="209"/>
      <c r="AC755" s="209"/>
      <c r="AD755" s="209"/>
      <c r="AE755" s="209"/>
      <c r="AF755" s="209"/>
      <c r="AG755" s="209"/>
      <c r="AH755" s="209"/>
      <c r="AI755" s="209"/>
      <c r="AJ755" s="209"/>
      <c r="AK755" s="209"/>
      <c r="AL755" s="462"/>
      <c r="AM755" s="462"/>
      <c r="AN755" s="462"/>
      <c r="AO755" s="209"/>
      <c r="AP755" s="209"/>
      <c r="AQ755" s="209"/>
      <c r="AR755" s="209"/>
      <c r="AS755" s="209"/>
      <c r="AT755" s="209"/>
      <c r="AU755" s="209"/>
      <c r="AV755" s="209"/>
      <c r="AW755" s="209"/>
      <c r="AX755" s="209"/>
      <c r="AY755" s="209"/>
      <c r="AZ755" s="209"/>
      <c r="BA755" s="209"/>
      <c r="BB755" s="209"/>
      <c r="BC755" s="209"/>
      <c r="BD755" s="209"/>
      <c r="BE755" s="209"/>
      <c r="BF755" s="209"/>
      <c r="BG755" s="209"/>
      <c r="BH755" s="209"/>
      <c r="BI755" s="209"/>
      <c r="BJ755" s="209"/>
      <c r="BK755" s="209"/>
      <c r="BL755" s="209"/>
    </row>
    <row r="756" spans="1:64" ht="13.5" customHeight="1">
      <c r="A756" s="462"/>
      <c r="B756" s="462"/>
      <c r="C756" s="462"/>
      <c r="D756" s="462"/>
      <c r="E756" s="462"/>
      <c r="F756" s="462"/>
      <c r="G756" s="209"/>
      <c r="H756" s="462"/>
      <c r="I756" s="209"/>
      <c r="J756" s="209"/>
      <c r="K756" s="209"/>
      <c r="L756" s="209"/>
      <c r="M756" s="209"/>
      <c r="N756" s="209"/>
      <c r="O756" s="209"/>
      <c r="P756" s="462"/>
      <c r="Q756" s="209"/>
      <c r="R756" s="209"/>
      <c r="S756" s="209"/>
      <c r="T756" s="209"/>
      <c r="U756" s="209"/>
      <c r="V756" s="209"/>
      <c r="W756" s="209"/>
      <c r="X756" s="209"/>
      <c r="Y756" s="209"/>
      <c r="Z756" s="209"/>
      <c r="AA756" s="209"/>
      <c r="AB756" s="209"/>
      <c r="AC756" s="209"/>
      <c r="AD756" s="209"/>
      <c r="AE756" s="209"/>
      <c r="AF756" s="209"/>
      <c r="AG756" s="209"/>
      <c r="AH756" s="209"/>
      <c r="AI756" s="209"/>
      <c r="AJ756" s="209"/>
      <c r="AK756" s="209"/>
      <c r="AL756" s="462"/>
      <c r="AM756" s="462"/>
      <c r="AN756" s="462"/>
      <c r="AO756" s="209"/>
      <c r="AP756" s="209"/>
      <c r="AQ756" s="209"/>
      <c r="AR756" s="209"/>
      <c r="AS756" s="209"/>
      <c r="AT756" s="209"/>
      <c r="AU756" s="209"/>
      <c r="AV756" s="209"/>
      <c r="AW756" s="209"/>
      <c r="AX756" s="209"/>
      <c r="AY756" s="209"/>
      <c r="AZ756" s="209"/>
      <c r="BA756" s="209"/>
      <c r="BB756" s="209"/>
      <c r="BC756" s="209"/>
      <c r="BD756" s="209"/>
      <c r="BE756" s="209"/>
      <c r="BF756" s="209"/>
      <c r="BG756" s="209"/>
      <c r="BH756" s="209"/>
      <c r="BI756" s="209"/>
      <c r="BJ756" s="209"/>
      <c r="BK756" s="209"/>
      <c r="BL756" s="209"/>
    </row>
    <row r="757" spans="1:64" ht="13.5" customHeight="1">
      <c r="A757" s="462"/>
      <c r="B757" s="462"/>
      <c r="C757" s="462"/>
      <c r="D757" s="462"/>
      <c r="E757" s="462"/>
      <c r="F757" s="462"/>
      <c r="G757" s="209"/>
      <c r="H757" s="462"/>
      <c r="I757" s="209"/>
      <c r="J757" s="209"/>
      <c r="K757" s="209"/>
      <c r="L757" s="209"/>
      <c r="M757" s="209"/>
      <c r="N757" s="209"/>
      <c r="O757" s="209"/>
      <c r="P757" s="462"/>
      <c r="Q757" s="209"/>
      <c r="R757" s="209"/>
      <c r="S757" s="209"/>
      <c r="T757" s="209"/>
      <c r="U757" s="209"/>
      <c r="V757" s="209"/>
      <c r="W757" s="209"/>
      <c r="X757" s="209"/>
      <c r="Y757" s="209"/>
      <c r="Z757" s="209"/>
      <c r="AA757" s="209"/>
      <c r="AB757" s="209"/>
      <c r="AC757" s="209"/>
      <c r="AD757" s="209"/>
      <c r="AE757" s="209"/>
      <c r="AF757" s="209"/>
      <c r="AG757" s="209"/>
      <c r="AH757" s="209"/>
      <c r="AI757" s="209"/>
      <c r="AJ757" s="209"/>
      <c r="AK757" s="209"/>
      <c r="AL757" s="462"/>
      <c r="AM757" s="462"/>
      <c r="AN757" s="462"/>
      <c r="AO757" s="209"/>
      <c r="AP757" s="209"/>
      <c r="AQ757" s="209"/>
      <c r="AR757" s="209"/>
      <c r="AS757" s="209"/>
      <c r="AT757" s="209"/>
      <c r="AU757" s="209"/>
      <c r="AV757" s="209"/>
      <c r="AW757" s="209"/>
      <c r="AX757" s="209"/>
      <c r="AY757" s="209"/>
      <c r="AZ757" s="209"/>
      <c r="BA757" s="209"/>
      <c r="BB757" s="209"/>
      <c r="BC757" s="209"/>
      <c r="BD757" s="209"/>
      <c r="BE757" s="209"/>
      <c r="BF757" s="209"/>
      <c r="BG757" s="209"/>
      <c r="BH757" s="209"/>
      <c r="BI757" s="209"/>
      <c r="BJ757" s="209"/>
      <c r="BK757" s="209"/>
      <c r="BL757" s="209"/>
    </row>
    <row r="758" spans="1:64" ht="13.5" customHeight="1">
      <c r="A758" s="462"/>
      <c r="B758" s="462"/>
      <c r="C758" s="462"/>
      <c r="D758" s="462"/>
      <c r="E758" s="462"/>
      <c r="F758" s="462"/>
      <c r="G758" s="209"/>
      <c r="H758" s="462"/>
      <c r="I758" s="209"/>
      <c r="J758" s="209"/>
      <c r="K758" s="209"/>
      <c r="L758" s="209"/>
      <c r="M758" s="209"/>
      <c r="N758" s="209"/>
      <c r="O758" s="209"/>
      <c r="P758" s="462"/>
      <c r="Q758" s="209"/>
      <c r="R758" s="209"/>
      <c r="S758" s="209"/>
      <c r="T758" s="209"/>
      <c r="U758" s="209"/>
      <c r="V758" s="209"/>
      <c r="W758" s="209"/>
      <c r="X758" s="209"/>
      <c r="Y758" s="209"/>
      <c r="Z758" s="209"/>
      <c r="AA758" s="209"/>
      <c r="AB758" s="209"/>
      <c r="AC758" s="209"/>
      <c r="AD758" s="209"/>
      <c r="AE758" s="209"/>
      <c r="AF758" s="209"/>
      <c r="AG758" s="209"/>
      <c r="AH758" s="209"/>
      <c r="AI758" s="209"/>
      <c r="AJ758" s="209"/>
      <c r="AK758" s="209"/>
      <c r="AL758" s="462"/>
      <c r="AM758" s="462"/>
      <c r="AN758" s="462"/>
      <c r="AO758" s="209"/>
      <c r="AP758" s="209"/>
      <c r="AQ758" s="209"/>
      <c r="AR758" s="209"/>
      <c r="AS758" s="209"/>
      <c r="AT758" s="209"/>
      <c r="AU758" s="209"/>
      <c r="AV758" s="209"/>
      <c r="AW758" s="209"/>
      <c r="AX758" s="209"/>
      <c r="AY758" s="209"/>
      <c r="AZ758" s="209"/>
      <c r="BA758" s="209"/>
      <c r="BB758" s="209"/>
      <c r="BC758" s="209"/>
      <c r="BD758" s="209"/>
      <c r="BE758" s="209"/>
      <c r="BF758" s="209"/>
      <c r="BG758" s="209"/>
      <c r="BH758" s="209"/>
      <c r="BI758" s="209"/>
      <c r="BJ758" s="209"/>
      <c r="BK758" s="209"/>
      <c r="BL758" s="209"/>
    </row>
    <row r="759" spans="1:64" ht="13.5" customHeight="1">
      <c r="A759" s="462"/>
      <c r="B759" s="462"/>
      <c r="C759" s="462"/>
      <c r="D759" s="462"/>
      <c r="E759" s="462"/>
      <c r="F759" s="462"/>
      <c r="G759" s="209"/>
      <c r="H759" s="462"/>
      <c r="I759" s="209"/>
      <c r="J759" s="209"/>
      <c r="K759" s="209"/>
      <c r="L759" s="209"/>
      <c r="M759" s="209"/>
      <c r="N759" s="209"/>
      <c r="O759" s="209"/>
      <c r="P759" s="462"/>
      <c r="Q759" s="209"/>
      <c r="R759" s="209"/>
      <c r="S759" s="209"/>
      <c r="T759" s="209"/>
      <c r="U759" s="209"/>
      <c r="V759" s="209"/>
      <c r="W759" s="209"/>
      <c r="X759" s="209"/>
      <c r="Y759" s="209"/>
      <c r="Z759" s="209"/>
      <c r="AA759" s="209"/>
      <c r="AB759" s="209"/>
      <c r="AC759" s="209"/>
      <c r="AD759" s="209"/>
      <c r="AE759" s="209"/>
      <c r="AF759" s="209"/>
      <c r="AG759" s="209"/>
      <c r="AH759" s="209"/>
      <c r="AI759" s="209"/>
      <c r="AJ759" s="209"/>
      <c r="AK759" s="209"/>
      <c r="AL759" s="462"/>
      <c r="AM759" s="462"/>
      <c r="AN759" s="462"/>
      <c r="AO759" s="209"/>
      <c r="AP759" s="209"/>
      <c r="AQ759" s="209"/>
      <c r="AR759" s="209"/>
      <c r="AS759" s="209"/>
      <c r="AT759" s="209"/>
      <c r="AU759" s="209"/>
      <c r="AV759" s="209"/>
      <c r="AW759" s="209"/>
      <c r="AX759" s="209"/>
      <c r="AY759" s="209"/>
      <c r="AZ759" s="209"/>
      <c r="BA759" s="209"/>
      <c r="BB759" s="209"/>
      <c r="BC759" s="209"/>
      <c r="BD759" s="209"/>
      <c r="BE759" s="209"/>
      <c r="BF759" s="209"/>
      <c r="BG759" s="209"/>
      <c r="BH759" s="209"/>
      <c r="BI759" s="209"/>
      <c r="BJ759" s="209"/>
      <c r="BK759" s="209"/>
      <c r="BL759" s="209"/>
    </row>
    <row r="760" spans="1:64" ht="13.5" customHeight="1">
      <c r="A760" s="462"/>
      <c r="B760" s="462"/>
      <c r="C760" s="462"/>
      <c r="D760" s="462"/>
      <c r="E760" s="462"/>
      <c r="F760" s="462"/>
      <c r="G760" s="209"/>
      <c r="H760" s="462"/>
      <c r="I760" s="209"/>
      <c r="J760" s="209"/>
      <c r="K760" s="209"/>
      <c r="L760" s="209"/>
      <c r="M760" s="209"/>
      <c r="N760" s="209"/>
      <c r="O760" s="209"/>
      <c r="P760" s="462"/>
      <c r="Q760" s="209"/>
      <c r="R760" s="209"/>
      <c r="S760" s="209"/>
      <c r="T760" s="209"/>
      <c r="U760" s="209"/>
      <c r="V760" s="209"/>
      <c r="W760" s="209"/>
      <c r="X760" s="209"/>
      <c r="Y760" s="209"/>
      <c r="Z760" s="209"/>
      <c r="AA760" s="209"/>
      <c r="AB760" s="209"/>
      <c r="AC760" s="209"/>
      <c r="AD760" s="209"/>
      <c r="AE760" s="209"/>
      <c r="AF760" s="209"/>
      <c r="AG760" s="209"/>
      <c r="AH760" s="209"/>
      <c r="AI760" s="209"/>
      <c r="AJ760" s="209"/>
      <c r="AK760" s="209"/>
      <c r="AL760" s="462"/>
      <c r="AM760" s="462"/>
      <c r="AN760" s="462"/>
      <c r="AO760" s="209"/>
      <c r="AP760" s="209"/>
      <c r="AQ760" s="209"/>
      <c r="AR760" s="209"/>
      <c r="AS760" s="209"/>
      <c r="AT760" s="209"/>
      <c r="AU760" s="209"/>
      <c r="AV760" s="209"/>
      <c r="AW760" s="209"/>
      <c r="AX760" s="209"/>
      <c r="AY760" s="209"/>
      <c r="AZ760" s="209"/>
      <c r="BA760" s="209"/>
      <c r="BB760" s="209"/>
      <c r="BC760" s="209"/>
      <c r="BD760" s="209"/>
      <c r="BE760" s="209"/>
      <c r="BF760" s="209"/>
      <c r="BG760" s="209"/>
      <c r="BH760" s="209"/>
      <c r="BI760" s="209"/>
      <c r="BJ760" s="209"/>
      <c r="BK760" s="209"/>
      <c r="BL760" s="209"/>
    </row>
    <row r="761" spans="1:64" ht="13.5" customHeight="1">
      <c r="A761" s="462"/>
      <c r="B761" s="462"/>
      <c r="C761" s="462"/>
      <c r="D761" s="462"/>
      <c r="E761" s="462"/>
      <c r="F761" s="462"/>
      <c r="G761" s="209"/>
      <c r="H761" s="462"/>
      <c r="I761" s="209"/>
      <c r="J761" s="209"/>
      <c r="K761" s="209"/>
      <c r="L761" s="209"/>
      <c r="M761" s="209"/>
      <c r="N761" s="209"/>
      <c r="O761" s="209"/>
      <c r="P761" s="462"/>
      <c r="Q761" s="209"/>
      <c r="R761" s="209"/>
      <c r="S761" s="209"/>
      <c r="T761" s="209"/>
      <c r="U761" s="209"/>
      <c r="V761" s="209"/>
      <c r="W761" s="209"/>
      <c r="X761" s="209"/>
      <c r="Y761" s="209"/>
      <c r="Z761" s="209"/>
      <c r="AA761" s="209"/>
      <c r="AB761" s="209"/>
      <c r="AC761" s="209"/>
      <c r="AD761" s="209"/>
      <c r="AE761" s="209"/>
      <c r="AF761" s="209"/>
      <c r="AG761" s="209"/>
      <c r="AH761" s="209"/>
      <c r="AI761" s="209"/>
      <c r="AJ761" s="209"/>
      <c r="AK761" s="209"/>
      <c r="AL761" s="462"/>
      <c r="AM761" s="462"/>
      <c r="AN761" s="462"/>
      <c r="AO761" s="209"/>
      <c r="AP761" s="209"/>
      <c r="AQ761" s="209"/>
      <c r="AR761" s="209"/>
      <c r="AS761" s="209"/>
      <c r="AT761" s="209"/>
      <c r="AU761" s="209"/>
      <c r="AV761" s="209"/>
      <c r="AW761" s="209"/>
      <c r="AX761" s="209"/>
      <c r="AY761" s="209"/>
      <c r="AZ761" s="209"/>
      <c r="BA761" s="209"/>
      <c r="BB761" s="209"/>
      <c r="BC761" s="209"/>
      <c r="BD761" s="209"/>
      <c r="BE761" s="209"/>
      <c r="BF761" s="209"/>
      <c r="BG761" s="209"/>
      <c r="BH761" s="209"/>
      <c r="BI761" s="209"/>
      <c r="BJ761" s="209"/>
      <c r="BK761" s="209"/>
      <c r="BL761" s="209"/>
    </row>
    <row r="762" spans="1:64" ht="13.5" customHeight="1">
      <c r="A762" s="462"/>
      <c r="B762" s="462"/>
      <c r="C762" s="462"/>
      <c r="D762" s="462"/>
      <c r="E762" s="462"/>
      <c r="F762" s="462"/>
      <c r="G762" s="209"/>
      <c r="H762" s="462"/>
      <c r="I762" s="209"/>
      <c r="J762" s="209"/>
      <c r="K762" s="209"/>
      <c r="L762" s="209"/>
      <c r="M762" s="209"/>
      <c r="N762" s="209"/>
      <c r="O762" s="209"/>
      <c r="P762" s="462"/>
      <c r="Q762" s="209"/>
      <c r="R762" s="209"/>
      <c r="S762" s="209"/>
      <c r="T762" s="209"/>
      <c r="U762" s="209"/>
      <c r="V762" s="209"/>
      <c r="W762" s="209"/>
      <c r="X762" s="209"/>
      <c r="Y762" s="209"/>
      <c r="Z762" s="209"/>
      <c r="AA762" s="209"/>
      <c r="AB762" s="209"/>
      <c r="AC762" s="209"/>
      <c r="AD762" s="209"/>
      <c r="AE762" s="209"/>
      <c r="AF762" s="209"/>
      <c r="AG762" s="209"/>
      <c r="AH762" s="209"/>
      <c r="AI762" s="209"/>
      <c r="AJ762" s="209"/>
      <c r="AK762" s="209"/>
      <c r="AL762" s="462"/>
      <c r="AM762" s="462"/>
      <c r="AN762" s="462"/>
      <c r="AO762" s="209"/>
      <c r="AP762" s="209"/>
      <c r="AQ762" s="209"/>
      <c r="AR762" s="209"/>
      <c r="AS762" s="209"/>
      <c r="AT762" s="209"/>
      <c r="AU762" s="209"/>
      <c r="AV762" s="209"/>
      <c r="AW762" s="209"/>
      <c r="AX762" s="209"/>
      <c r="AY762" s="209"/>
      <c r="AZ762" s="209"/>
      <c r="BA762" s="209"/>
      <c r="BB762" s="209"/>
      <c r="BC762" s="209"/>
      <c r="BD762" s="209"/>
      <c r="BE762" s="209"/>
      <c r="BF762" s="209"/>
      <c r="BG762" s="209"/>
      <c r="BH762" s="209"/>
      <c r="BI762" s="209"/>
      <c r="BJ762" s="209"/>
      <c r="BK762" s="209"/>
      <c r="BL762" s="209"/>
    </row>
    <row r="763" spans="1:64" ht="13.5" customHeight="1">
      <c r="A763" s="462"/>
      <c r="B763" s="462"/>
      <c r="C763" s="462"/>
      <c r="D763" s="462"/>
      <c r="E763" s="462"/>
      <c r="F763" s="462"/>
      <c r="G763" s="209"/>
      <c r="H763" s="462"/>
      <c r="I763" s="209"/>
      <c r="J763" s="209"/>
      <c r="K763" s="209"/>
      <c r="L763" s="209"/>
      <c r="M763" s="209"/>
      <c r="N763" s="209"/>
      <c r="O763" s="209"/>
      <c r="P763" s="462"/>
      <c r="Q763" s="209"/>
      <c r="R763" s="209"/>
      <c r="S763" s="209"/>
      <c r="T763" s="209"/>
      <c r="U763" s="209"/>
      <c r="V763" s="209"/>
      <c r="W763" s="209"/>
      <c r="X763" s="209"/>
      <c r="Y763" s="209"/>
      <c r="Z763" s="209"/>
      <c r="AA763" s="209"/>
      <c r="AB763" s="209"/>
      <c r="AC763" s="209"/>
      <c r="AD763" s="209"/>
      <c r="AE763" s="209"/>
      <c r="AF763" s="209"/>
      <c r="AG763" s="209"/>
      <c r="AH763" s="209"/>
      <c r="AI763" s="209"/>
      <c r="AJ763" s="209"/>
      <c r="AK763" s="209"/>
      <c r="AL763" s="462"/>
      <c r="AM763" s="462"/>
      <c r="AN763" s="462"/>
      <c r="AO763" s="209"/>
      <c r="AP763" s="209"/>
      <c r="AQ763" s="209"/>
      <c r="AR763" s="209"/>
      <c r="AS763" s="209"/>
      <c r="AT763" s="209"/>
      <c r="AU763" s="209"/>
      <c r="AV763" s="209"/>
      <c r="AW763" s="209"/>
      <c r="AX763" s="209"/>
      <c r="AY763" s="209"/>
      <c r="AZ763" s="209"/>
      <c r="BA763" s="209"/>
      <c r="BB763" s="209"/>
      <c r="BC763" s="209"/>
      <c r="BD763" s="209"/>
      <c r="BE763" s="209"/>
      <c r="BF763" s="209"/>
      <c r="BG763" s="209"/>
      <c r="BH763" s="209"/>
      <c r="BI763" s="209"/>
      <c r="BJ763" s="209"/>
      <c r="BK763" s="209"/>
      <c r="BL763" s="209"/>
    </row>
    <row r="764" spans="1:64" ht="13.5" customHeight="1">
      <c r="A764" s="462"/>
      <c r="B764" s="462"/>
      <c r="C764" s="462"/>
      <c r="D764" s="462"/>
      <c r="E764" s="462"/>
      <c r="F764" s="462"/>
      <c r="G764" s="209"/>
      <c r="H764" s="462"/>
      <c r="I764" s="209"/>
      <c r="J764" s="209"/>
      <c r="K764" s="209"/>
      <c r="L764" s="209"/>
      <c r="M764" s="209"/>
      <c r="N764" s="209"/>
      <c r="O764" s="209"/>
      <c r="P764" s="462"/>
      <c r="Q764" s="209"/>
      <c r="R764" s="209"/>
      <c r="S764" s="209"/>
      <c r="T764" s="209"/>
      <c r="U764" s="209"/>
      <c r="V764" s="209"/>
      <c r="W764" s="209"/>
      <c r="X764" s="209"/>
      <c r="Y764" s="209"/>
      <c r="Z764" s="209"/>
      <c r="AA764" s="209"/>
      <c r="AB764" s="209"/>
      <c r="AC764" s="209"/>
      <c r="AD764" s="209"/>
      <c r="AE764" s="209"/>
      <c r="AF764" s="209"/>
      <c r="AG764" s="209"/>
      <c r="AH764" s="209"/>
      <c r="AI764" s="209"/>
      <c r="AJ764" s="209"/>
      <c r="AK764" s="209"/>
      <c r="AL764" s="462"/>
      <c r="AM764" s="462"/>
      <c r="AN764" s="462"/>
      <c r="AO764" s="209"/>
      <c r="AP764" s="209"/>
      <c r="AQ764" s="209"/>
      <c r="AR764" s="209"/>
      <c r="AS764" s="209"/>
      <c r="AT764" s="209"/>
      <c r="AU764" s="209"/>
      <c r="AV764" s="209"/>
      <c r="AW764" s="209"/>
      <c r="AX764" s="209"/>
      <c r="AY764" s="209"/>
      <c r="AZ764" s="209"/>
      <c r="BA764" s="209"/>
      <c r="BB764" s="209"/>
      <c r="BC764" s="209"/>
      <c r="BD764" s="209"/>
      <c r="BE764" s="209"/>
      <c r="BF764" s="209"/>
      <c r="BG764" s="209"/>
      <c r="BH764" s="209"/>
      <c r="BI764" s="209"/>
      <c r="BJ764" s="209"/>
      <c r="BK764" s="209"/>
      <c r="BL764" s="209"/>
    </row>
    <row r="765" spans="1:64" ht="13.5" customHeight="1">
      <c r="A765" s="462"/>
      <c r="B765" s="462"/>
      <c r="C765" s="462"/>
      <c r="D765" s="462"/>
      <c r="E765" s="462"/>
      <c r="F765" s="462"/>
      <c r="G765" s="209"/>
      <c r="H765" s="462"/>
      <c r="I765" s="209"/>
      <c r="J765" s="209"/>
      <c r="K765" s="209"/>
      <c r="L765" s="209"/>
      <c r="M765" s="209"/>
      <c r="N765" s="209"/>
      <c r="O765" s="209"/>
      <c r="P765" s="462"/>
      <c r="Q765" s="209"/>
      <c r="R765" s="209"/>
      <c r="S765" s="209"/>
      <c r="T765" s="209"/>
      <c r="U765" s="209"/>
      <c r="V765" s="209"/>
      <c r="W765" s="209"/>
      <c r="X765" s="209"/>
      <c r="Y765" s="209"/>
      <c r="Z765" s="209"/>
      <c r="AA765" s="209"/>
      <c r="AB765" s="209"/>
      <c r="AC765" s="209"/>
      <c r="AD765" s="209"/>
      <c r="AE765" s="209"/>
      <c r="AF765" s="209"/>
      <c r="AG765" s="209"/>
      <c r="AH765" s="209"/>
      <c r="AI765" s="209"/>
      <c r="AJ765" s="209"/>
      <c r="AK765" s="209"/>
      <c r="AL765" s="462"/>
      <c r="AM765" s="462"/>
      <c r="AN765" s="462"/>
      <c r="AO765" s="209"/>
      <c r="AP765" s="209"/>
      <c r="AQ765" s="209"/>
      <c r="AR765" s="209"/>
      <c r="AS765" s="209"/>
      <c r="AT765" s="209"/>
      <c r="AU765" s="209"/>
      <c r="AV765" s="209"/>
      <c r="AW765" s="209"/>
      <c r="AX765" s="209"/>
      <c r="AY765" s="209"/>
      <c r="AZ765" s="209"/>
      <c r="BA765" s="209"/>
      <c r="BB765" s="209"/>
      <c r="BC765" s="209"/>
      <c r="BD765" s="209"/>
      <c r="BE765" s="209"/>
      <c r="BF765" s="209"/>
      <c r="BG765" s="209"/>
      <c r="BH765" s="209"/>
      <c r="BI765" s="209"/>
      <c r="BJ765" s="209"/>
      <c r="BK765" s="209"/>
      <c r="BL765" s="209"/>
    </row>
    <row r="766" spans="1:64" ht="13.5" customHeight="1">
      <c r="A766" s="462"/>
      <c r="B766" s="462"/>
      <c r="C766" s="462"/>
      <c r="D766" s="462"/>
      <c r="E766" s="462"/>
      <c r="F766" s="462"/>
      <c r="G766" s="209"/>
      <c r="H766" s="462"/>
      <c r="I766" s="209"/>
      <c r="J766" s="209"/>
      <c r="K766" s="209"/>
      <c r="L766" s="209"/>
      <c r="M766" s="209"/>
      <c r="N766" s="209"/>
      <c r="O766" s="209"/>
      <c r="P766" s="462"/>
      <c r="Q766" s="209"/>
      <c r="R766" s="209"/>
      <c r="S766" s="209"/>
      <c r="T766" s="209"/>
      <c r="U766" s="209"/>
      <c r="V766" s="209"/>
      <c r="W766" s="209"/>
      <c r="X766" s="209"/>
      <c r="Y766" s="209"/>
      <c r="Z766" s="209"/>
      <c r="AA766" s="209"/>
      <c r="AB766" s="209"/>
      <c r="AC766" s="209"/>
      <c r="AD766" s="209"/>
      <c r="AE766" s="209"/>
      <c r="AF766" s="209"/>
      <c r="AG766" s="209"/>
      <c r="AH766" s="209"/>
      <c r="AI766" s="209"/>
      <c r="AJ766" s="209"/>
      <c r="AK766" s="209"/>
      <c r="AL766" s="462"/>
      <c r="AM766" s="462"/>
      <c r="AN766" s="462"/>
      <c r="AO766" s="209"/>
      <c r="AP766" s="209"/>
      <c r="AQ766" s="209"/>
      <c r="AR766" s="209"/>
      <c r="AS766" s="209"/>
      <c r="AT766" s="209"/>
      <c r="AU766" s="209"/>
      <c r="AV766" s="209"/>
      <c r="AW766" s="209"/>
      <c r="AX766" s="209"/>
      <c r="AY766" s="209"/>
      <c r="AZ766" s="209"/>
      <c r="BA766" s="209"/>
      <c r="BB766" s="209"/>
      <c r="BC766" s="209"/>
      <c r="BD766" s="209"/>
      <c r="BE766" s="209"/>
      <c r="BF766" s="209"/>
      <c r="BG766" s="209"/>
      <c r="BH766" s="209"/>
      <c r="BI766" s="209"/>
      <c r="BJ766" s="209"/>
      <c r="BK766" s="209"/>
      <c r="BL766" s="209"/>
    </row>
    <row r="767" spans="1:64" ht="13.5" customHeight="1">
      <c r="A767" s="462"/>
      <c r="B767" s="462"/>
      <c r="C767" s="462"/>
      <c r="D767" s="462"/>
      <c r="E767" s="462"/>
      <c r="F767" s="462"/>
      <c r="G767" s="209"/>
      <c r="H767" s="462"/>
      <c r="I767" s="209"/>
      <c r="J767" s="209"/>
      <c r="K767" s="209"/>
      <c r="L767" s="209"/>
      <c r="M767" s="209"/>
      <c r="N767" s="209"/>
      <c r="O767" s="209"/>
      <c r="P767" s="462"/>
      <c r="Q767" s="209"/>
      <c r="R767" s="209"/>
      <c r="S767" s="209"/>
      <c r="T767" s="209"/>
      <c r="U767" s="209"/>
      <c r="V767" s="209"/>
      <c r="W767" s="209"/>
      <c r="X767" s="209"/>
      <c r="Y767" s="209"/>
      <c r="Z767" s="209"/>
      <c r="AA767" s="209"/>
      <c r="AB767" s="209"/>
      <c r="AC767" s="209"/>
      <c r="AD767" s="209"/>
      <c r="AE767" s="209"/>
      <c r="AF767" s="209"/>
      <c r="AG767" s="209"/>
      <c r="AH767" s="209"/>
      <c r="AI767" s="209"/>
      <c r="AJ767" s="209"/>
      <c r="AK767" s="209"/>
      <c r="AL767" s="462"/>
      <c r="AM767" s="462"/>
      <c r="AN767" s="462"/>
      <c r="AO767" s="209"/>
      <c r="AP767" s="209"/>
      <c r="AQ767" s="209"/>
      <c r="AR767" s="209"/>
      <c r="AS767" s="209"/>
      <c r="AT767" s="209"/>
      <c r="AU767" s="209"/>
      <c r="AV767" s="209"/>
      <c r="AW767" s="209"/>
      <c r="AX767" s="209"/>
      <c r="AY767" s="209"/>
      <c r="AZ767" s="209"/>
      <c r="BA767" s="209"/>
      <c r="BB767" s="209"/>
      <c r="BC767" s="209"/>
      <c r="BD767" s="209"/>
      <c r="BE767" s="209"/>
      <c r="BF767" s="209"/>
      <c r="BG767" s="209"/>
      <c r="BH767" s="209"/>
      <c r="BI767" s="209"/>
      <c r="BJ767" s="209"/>
      <c r="BK767" s="209"/>
      <c r="BL767" s="209"/>
    </row>
    <row r="768" spans="1:64" ht="13.5" customHeight="1">
      <c r="A768" s="462"/>
      <c r="B768" s="462"/>
      <c r="C768" s="462"/>
      <c r="D768" s="462"/>
      <c r="E768" s="462"/>
      <c r="F768" s="462"/>
      <c r="G768" s="209"/>
      <c r="H768" s="462"/>
      <c r="I768" s="209"/>
      <c r="J768" s="209"/>
      <c r="K768" s="209"/>
      <c r="L768" s="209"/>
      <c r="M768" s="209"/>
      <c r="N768" s="209"/>
      <c r="O768" s="209"/>
      <c r="P768" s="462"/>
      <c r="Q768" s="209"/>
      <c r="R768" s="209"/>
      <c r="S768" s="209"/>
      <c r="T768" s="209"/>
      <c r="U768" s="209"/>
      <c r="V768" s="209"/>
      <c r="W768" s="209"/>
      <c r="X768" s="209"/>
      <c r="Y768" s="209"/>
      <c r="Z768" s="209"/>
      <c r="AA768" s="209"/>
      <c r="AB768" s="209"/>
      <c r="AC768" s="209"/>
      <c r="AD768" s="209"/>
      <c r="AE768" s="209"/>
      <c r="AF768" s="209"/>
      <c r="AG768" s="209"/>
      <c r="AH768" s="209"/>
      <c r="AI768" s="209"/>
      <c r="AJ768" s="209"/>
      <c r="AK768" s="209"/>
      <c r="AL768" s="462"/>
      <c r="AM768" s="462"/>
      <c r="AN768" s="462"/>
      <c r="AO768" s="209"/>
      <c r="AP768" s="209"/>
      <c r="AQ768" s="209"/>
      <c r="AR768" s="209"/>
      <c r="AS768" s="209"/>
      <c r="AT768" s="209"/>
      <c r="AU768" s="209"/>
      <c r="AV768" s="209"/>
      <c r="AW768" s="209"/>
      <c r="AX768" s="209"/>
      <c r="AY768" s="209"/>
      <c r="AZ768" s="209"/>
      <c r="BA768" s="209"/>
      <c r="BB768" s="209"/>
      <c r="BC768" s="209"/>
      <c r="BD768" s="209"/>
      <c r="BE768" s="209"/>
      <c r="BF768" s="209"/>
      <c r="BG768" s="209"/>
      <c r="BH768" s="209"/>
      <c r="BI768" s="209"/>
      <c r="BJ768" s="209"/>
      <c r="BK768" s="209"/>
      <c r="BL768" s="209"/>
    </row>
    <row r="769" spans="1:64" ht="13.5" customHeight="1">
      <c r="A769" s="462"/>
      <c r="B769" s="462"/>
      <c r="C769" s="462"/>
      <c r="D769" s="462"/>
      <c r="E769" s="462"/>
      <c r="F769" s="462"/>
      <c r="G769" s="209"/>
      <c r="H769" s="462"/>
      <c r="I769" s="209"/>
      <c r="J769" s="209"/>
      <c r="K769" s="209"/>
      <c r="L769" s="209"/>
      <c r="M769" s="209"/>
      <c r="N769" s="209"/>
      <c r="O769" s="209"/>
      <c r="P769" s="462"/>
      <c r="Q769" s="209"/>
      <c r="R769" s="209"/>
      <c r="S769" s="209"/>
      <c r="T769" s="209"/>
      <c r="U769" s="209"/>
      <c r="V769" s="209"/>
      <c r="W769" s="209"/>
      <c r="X769" s="209"/>
      <c r="Y769" s="209"/>
      <c r="Z769" s="209"/>
      <c r="AA769" s="209"/>
      <c r="AB769" s="209"/>
      <c r="AC769" s="209"/>
      <c r="AD769" s="209"/>
      <c r="AE769" s="209"/>
      <c r="AF769" s="209"/>
      <c r="AG769" s="209"/>
      <c r="AH769" s="209"/>
      <c r="AI769" s="209"/>
      <c r="AJ769" s="209"/>
      <c r="AK769" s="209"/>
      <c r="AL769" s="462"/>
      <c r="AM769" s="462"/>
      <c r="AN769" s="462"/>
      <c r="AO769" s="209"/>
      <c r="AP769" s="209"/>
      <c r="AQ769" s="209"/>
      <c r="AR769" s="209"/>
      <c r="AS769" s="209"/>
      <c r="AT769" s="209"/>
      <c r="AU769" s="209"/>
      <c r="AV769" s="209"/>
      <c r="AW769" s="209"/>
      <c r="AX769" s="209"/>
      <c r="AY769" s="209"/>
      <c r="AZ769" s="209"/>
      <c r="BA769" s="209"/>
      <c r="BB769" s="209"/>
      <c r="BC769" s="209"/>
      <c r="BD769" s="209"/>
      <c r="BE769" s="209"/>
      <c r="BF769" s="209"/>
      <c r="BG769" s="209"/>
      <c r="BH769" s="209"/>
      <c r="BI769" s="209"/>
      <c r="BJ769" s="209"/>
      <c r="BK769" s="209"/>
      <c r="BL769" s="209"/>
    </row>
    <row r="770" spans="1:64" ht="13.5" customHeight="1">
      <c r="A770" s="462"/>
      <c r="B770" s="462"/>
      <c r="C770" s="462"/>
      <c r="D770" s="462"/>
      <c r="E770" s="462"/>
      <c r="F770" s="462"/>
      <c r="G770" s="209"/>
      <c r="H770" s="462"/>
      <c r="I770" s="209"/>
      <c r="J770" s="209"/>
      <c r="K770" s="209"/>
      <c r="L770" s="209"/>
      <c r="M770" s="209"/>
      <c r="N770" s="209"/>
      <c r="O770" s="209"/>
      <c r="P770" s="462"/>
      <c r="Q770" s="209"/>
      <c r="R770" s="209"/>
      <c r="S770" s="209"/>
      <c r="T770" s="209"/>
      <c r="U770" s="209"/>
      <c r="V770" s="209"/>
      <c r="W770" s="209"/>
      <c r="X770" s="209"/>
      <c r="Y770" s="209"/>
      <c r="Z770" s="209"/>
      <c r="AA770" s="209"/>
      <c r="AB770" s="209"/>
      <c r="AC770" s="209"/>
      <c r="AD770" s="209"/>
      <c r="AE770" s="209"/>
      <c r="AF770" s="209"/>
      <c r="AG770" s="209"/>
      <c r="AH770" s="209"/>
      <c r="AI770" s="209"/>
      <c r="AJ770" s="209"/>
      <c r="AK770" s="209"/>
      <c r="AL770" s="462"/>
      <c r="AM770" s="462"/>
      <c r="AN770" s="462"/>
      <c r="AO770" s="209"/>
      <c r="AP770" s="209"/>
      <c r="AQ770" s="209"/>
      <c r="AR770" s="209"/>
      <c r="AS770" s="209"/>
      <c r="AT770" s="209"/>
      <c r="AU770" s="209"/>
      <c r="AV770" s="209"/>
      <c r="AW770" s="209"/>
      <c r="AX770" s="209"/>
      <c r="AY770" s="209"/>
      <c r="AZ770" s="209"/>
      <c r="BA770" s="209"/>
      <c r="BB770" s="209"/>
      <c r="BC770" s="209"/>
      <c r="BD770" s="209"/>
      <c r="BE770" s="209"/>
      <c r="BF770" s="209"/>
      <c r="BG770" s="209"/>
      <c r="BH770" s="209"/>
      <c r="BI770" s="209"/>
      <c r="BJ770" s="209"/>
      <c r="BK770" s="209"/>
      <c r="BL770" s="209"/>
    </row>
    <row r="771" spans="1:64" ht="13.5" customHeight="1">
      <c r="A771" s="462"/>
      <c r="B771" s="462"/>
      <c r="C771" s="462"/>
      <c r="D771" s="462"/>
      <c r="E771" s="462"/>
      <c r="F771" s="462"/>
      <c r="G771" s="209"/>
      <c r="H771" s="462"/>
      <c r="I771" s="209"/>
      <c r="J771" s="209"/>
      <c r="K771" s="209"/>
      <c r="L771" s="209"/>
      <c r="M771" s="209"/>
      <c r="N771" s="209"/>
      <c r="O771" s="209"/>
      <c r="P771" s="462"/>
      <c r="Q771" s="209"/>
      <c r="R771" s="209"/>
      <c r="S771" s="209"/>
      <c r="T771" s="209"/>
      <c r="U771" s="209"/>
      <c r="V771" s="209"/>
      <c r="W771" s="209"/>
      <c r="X771" s="209"/>
      <c r="Y771" s="209"/>
      <c r="Z771" s="209"/>
      <c r="AA771" s="209"/>
      <c r="AB771" s="209"/>
      <c r="AC771" s="209"/>
      <c r="AD771" s="209"/>
      <c r="AE771" s="209"/>
      <c r="AF771" s="209"/>
      <c r="AG771" s="209"/>
      <c r="AH771" s="209"/>
      <c r="AI771" s="209"/>
      <c r="AJ771" s="209"/>
      <c r="AK771" s="209"/>
      <c r="AL771" s="462"/>
      <c r="AM771" s="462"/>
      <c r="AN771" s="462"/>
      <c r="AO771" s="209"/>
      <c r="AP771" s="209"/>
      <c r="AQ771" s="209"/>
      <c r="AR771" s="209"/>
      <c r="AS771" s="209"/>
      <c r="AT771" s="209"/>
      <c r="AU771" s="209"/>
      <c r="AV771" s="209"/>
      <c r="AW771" s="209"/>
      <c r="AX771" s="209"/>
      <c r="AY771" s="209"/>
      <c r="AZ771" s="209"/>
      <c r="BA771" s="209"/>
      <c r="BB771" s="209"/>
      <c r="BC771" s="209"/>
      <c r="BD771" s="209"/>
      <c r="BE771" s="209"/>
      <c r="BF771" s="209"/>
      <c r="BG771" s="209"/>
      <c r="BH771" s="209"/>
      <c r="BI771" s="209"/>
      <c r="BJ771" s="209"/>
      <c r="BK771" s="209"/>
      <c r="BL771" s="209"/>
    </row>
    <row r="772" spans="1:64" ht="13.5" customHeight="1">
      <c r="A772" s="462"/>
      <c r="B772" s="462"/>
      <c r="C772" s="462"/>
      <c r="D772" s="462"/>
      <c r="E772" s="462"/>
      <c r="F772" s="462"/>
      <c r="G772" s="209"/>
      <c r="H772" s="462"/>
      <c r="I772" s="209"/>
      <c r="J772" s="209"/>
      <c r="K772" s="209"/>
      <c r="L772" s="209"/>
      <c r="M772" s="209"/>
      <c r="N772" s="209"/>
      <c r="O772" s="209"/>
      <c r="P772" s="462"/>
      <c r="Q772" s="209"/>
      <c r="R772" s="209"/>
      <c r="S772" s="209"/>
      <c r="T772" s="209"/>
      <c r="U772" s="209"/>
      <c r="V772" s="209"/>
      <c r="W772" s="209"/>
      <c r="X772" s="209"/>
      <c r="Y772" s="209"/>
      <c r="Z772" s="209"/>
      <c r="AA772" s="209"/>
      <c r="AB772" s="209"/>
      <c r="AC772" s="209"/>
      <c r="AD772" s="209"/>
      <c r="AE772" s="209"/>
      <c r="AF772" s="209"/>
      <c r="AG772" s="209"/>
      <c r="AH772" s="209"/>
      <c r="AI772" s="209"/>
      <c r="AJ772" s="209"/>
      <c r="AK772" s="209"/>
      <c r="AL772" s="462"/>
      <c r="AM772" s="462"/>
      <c r="AN772" s="462"/>
      <c r="AO772" s="209"/>
      <c r="AP772" s="209"/>
      <c r="AQ772" s="209"/>
      <c r="AR772" s="209"/>
      <c r="AS772" s="209"/>
      <c r="AT772" s="209"/>
      <c r="AU772" s="209"/>
      <c r="AV772" s="209"/>
      <c r="AW772" s="209"/>
      <c r="AX772" s="209"/>
      <c r="AY772" s="209"/>
      <c r="AZ772" s="209"/>
      <c r="BA772" s="209"/>
      <c r="BB772" s="209"/>
      <c r="BC772" s="209"/>
      <c r="BD772" s="209"/>
      <c r="BE772" s="209"/>
      <c r="BF772" s="209"/>
      <c r="BG772" s="209"/>
      <c r="BH772" s="209"/>
      <c r="BI772" s="209"/>
      <c r="BJ772" s="209"/>
      <c r="BK772" s="209"/>
      <c r="BL772" s="209"/>
    </row>
    <row r="773" spans="1:64" ht="13.5" customHeight="1">
      <c r="A773" s="462"/>
      <c r="B773" s="462"/>
      <c r="C773" s="462"/>
      <c r="D773" s="462"/>
      <c r="E773" s="462"/>
      <c r="F773" s="462"/>
      <c r="G773" s="209"/>
      <c r="H773" s="462"/>
      <c r="I773" s="209"/>
      <c r="J773" s="209"/>
      <c r="K773" s="209"/>
      <c r="L773" s="209"/>
      <c r="M773" s="209"/>
      <c r="N773" s="209"/>
      <c r="O773" s="209"/>
      <c r="P773" s="462"/>
      <c r="Q773" s="209"/>
      <c r="R773" s="209"/>
      <c r="S773" s="209"/>
      <c r="T773" s="209"/>
      <c r="U773" s="209"/>
      <c r="V773" s="209"/>
      <c r="W773" s="209"/>
      <c r="X773" s="209"/>
      <c r="Y773" s="209"/>
      <c r="Z773" s="209"/>
      <c r="AA773" s="209"/>
      <c r="AB773" s="209"/>
      <c r="AC773" s="209"/>
      <c r="AD773" s="209"/>
      <c r="AE773" s="209"/>
      <c r="AF773" s="209"/>
      <c r="AG773" s="209"/>
      <c r="AH773" s="209"/>
      <c r="AI773" s="209"/>
      <c r="AJ773" s="209"/>
      <c r="AK773" s="209"/>
      <c r="AL773" s="462"/>
      <c r="AM773" s="462"/>
      <c r="AN773" s="462"/>
      <c r="AO773" s="209"/>
      <c r="AP773" s="209"/>
      <c r="AQ773" s="209"/>
      <c r="AR773" s="209"/>
      <c r="AS773" s="209"/>
      <c r="AT773" s="209"/>
      <c r="AU773" s="209"/>
      <c r="AV773" s="209"/>
      <c r="AW773" s="209"/>
      <c r="AX773" s="209"/>
      <c r="AY773" s="209"/>
      <c r="AZ773" s="209"/>
      <c r="BA773" s="209"/>
      <c r="BB773" s="209"/>
      <c r="BC773" s="209"/>
      <c r="BD773" s="209"/>
      <c r="BE773" s="209"/>
      <c r="BF773" s="209"/>
      <c r="BG773" s="209"/>
      <c r="BH773" s="209"/>
      <c r="BI773" s="209"/>
      <c r="BJ773" s="209"/>
      <c r="BK773" s="209"/>
      <c r="BL773" s="209"/>
    </row>
    <row r="774" spans="1:64" ht="13.5" customHeight="1">
      <c r="A774" s="462"/>
      <c r="B774" s="462"/>
      <c r="C774" s="462"/>
      <c r="D774" s="462"/>
      <c r="E774" s="462"/>
      <c r="F774" s="462"/>
      <c r="G774" s="209"/>
      <c r="H774" s="462"/>
      <c r="I774" s="209"/>
      <c r="J774" s="209"/>
      <c r="K774" s="209"/>
      <c r="L774" s="209"/>
      <c r="M774" s="209"/>
      <c r="N774" s="209"/>
      <c r="O774" s="209"/>
      <c r="P774" s="462"/>
      <c r="Q774" s="209"/>
      <c r="R774" s="209"/>
      <c r="S774" s="209"/>
      <c r="T774" s="209"/>
      <c r="U774" s="209"/>
      <c r="V774" s="209"/>
      <c r="W774" s="209"/>
      <c r="X774" s="209"/>
      <c r="Y774" s="209"/>
      <c r="Z774" s="209"/>
      <c r="AA774" s="209"/>
      <c r="AB774" s="209"/>
      <c r="AC774" s="209"/>
      <c r="AD774" s="209"/>
      <c r="AE774" s="209"/>
      <c r="AF774" s="209"/>
      <c r="AG774" s="209"/>
      <c r="AH774" s="209"/>
      <c r="AI774" s="209"/>
      <c r="AJ774" s="209"/>
      <c r="AK774" s="209"/>
      <c r="AL774" s="462"/>
      <c r="AM774" s="462"/>
      <c r="AN774" s="462"/>
      <c r="AO774" s="209"/>
      <c r="AP774" s="209"/>
      <c r="AQ774" s="209"/>
      <c r="AR774" s="209"/>
      <c r="AS774" s="209"/>
      <c r="AT774" s="209"/>
      <c r="AU774" s="209"/>
      <c r="AV774" s="209"/>
      <c r="AW774" s="209"/>
      <c r="AX774" s="209"/>
      <c r="AY774" s="209"/>
      <c r="AZ774" s="209"/>
      <c r="BA774" s="209"/>
      <c r="BB774" s="209"/>
      <c r="BC774" s="209"/>
      <c r="BD774" s="209"/>
      <c r="BE774" s="209"/>
      <c r="BF774" s="209"/>
      <c r="BG774" s="209"/>
      <c r="BH774" s="209"/>
      <c r="BI774" s="209"/>
      <c r="BJ774" s="209"/>
      <c r="BK774" s="209"/>
      <c r="BL774" s="209"/>
    </row>
    <row r="775" spans="1:64" ht="13.5" customHeight="1">
      <c r="A775" s="462"/>
      <c r="B775" s="462"/>
      <c r="C775" s="462"/>
      <c r="D775" s="462"/>
      <c r="E775" s="462"/>
      <c r="F775" s="462"/>
      <c r="G775" s="209"/>
      <c r="H775" s="462"/>
      <c r="I775" s="209"/>
      <c r="J775" s="209"/>
      <c r="K775" s="209"/>
      <c r="L775" s="209"/>
      <c r="M775" s="209"/>
      <c r="N775" s="209"/>
      <c r="O775" s="209"/>
      <c r="P775" s="462"/>
      <c r="Q775" s="209"/>
      <c r="R775" s="209"/>
      <c r="S775" s="209"/>
      <c r="T775" s="209"/>
      <c r="U775" s="209"/>
      <c r="V775" s="209"/>
      <c r="W775" s="209"/>
      <c r="X775" s="209"/>
      <c r="Y775" s="209"/>
      <c r="Z775" s="209"/>
      <c r="AA775" s="209"/>
      <c r="AB775" s="209"/>
      <c r="AC775" s="209"/>
      <c r="AD775" s="209"/>
      <c r="AE775" s="209"/>
      <c r="AF775" s="209"/>
      <c r="AG775" s="209"/>
      <c r="AH775" s="209"/>
      <c r="AI775" s="209"/>
      <c r="AJ775" s="209"/>
      <c r="AK775" s="209"/>
      <c r="AL775" s="462"/>
      <c r="AM775" s="462"/>
      <c r="AN775" s="462"/>
      <c r="AO775" s="209"/>
      <c r="AP775" s="209"/>
      <c r="AQ775" s="209"/>
      <c r="AR775" s="209"/>
      <c r="AS775" s="209"/>
      <c r="AT775" s="209"/>
      <c r="AU775" s="209"/>
      <c r="AV775" s="209"/>
      <c r="AW775" s="209"/>
      <c r="AX775" s="209"/>
      <c r="AY775" s="209"/>
      <c r="AZ775" s="209"/>
      <c r="BA775" s="209"/>
      <c r="BB775" s="209"/>
      <c r="BC775" s="209"/>
      <c r="BD775" s="209"/>
      <c r="BE775" s="209"/>
      <c r="BF775" s="209"/>
      <c r="BG775" s="209"/>
      <c r="BH775" s="209"/>
      <c r="BI775" s="209"/>
      <c r="BJ775" s="209"/>
      <c r="BK775" s="209"/>
      <c r="BL775" s="209"/>
    </row>
    <row r="776" spans="1:64" ht="13.5" customHeight="1">
      <c r="A776" s="462"/>
      <c r="B776" s="462"/>
      <c r="C776" s="462"/>
      <c r="D776" s="462"/>
      <c r="E776" s="462"/>
      <c r="F776" s="462"/>
      <c r="G776" s="209"/>
      <c r="H776" s="462"/>
      <c r="I776" s="209"/>
      <c r="J776" s="209"/>
      <c r="K776" s="209"/>
      <c r="L776" s="209"/>
      <c r="M776" s="209"/>
      <c r="N776" s="209"/>
      <c r="O776" s="209"/>
      <c r="P776" s="462"/>
      <c r="Q776" s="209"/>
      <c r="R776" s="209"/>
      <c r="S776" s="209"/>
      <c r="T776" s="209"/>
      <c r="U776" s="209"/>
      <c r="V776" s="209"/>
      <c r="W776" s="209"/>
      <c r="X776" s="209"/>
      <c r="Y776" s="209"/>
      <c r="Z776" s="209"/>
      <c r="AA776" s="209"/>
      <c r="AB776" s="209"/>
      <c r="AC776" s="209"/>
      <c r="AD776" s="209"/>
      <c r="AE776" s="209"/>
      <c r="AF776" s="209"/>
      <c r="AG776" s="209"/>
      <c r="AH776" s="209"/>
      <c r="AI776" s="209"/>
      <c r="AJ776" s="209"/>
      <c r="AK776" s="209"/>
      <c r="AL776" s="462"/>
      <c r="AM776" s="462"/>
      <c r="AN776" s="462"/>
      <c r="AO776" s="209"/>
      <c r="AP776" s="209"/>
      <c r="AQ776" s="209"/>
      <c r="AR776" s="209"/>
      <c r="AS776" s="209"/>
      <c r="AT776" s="209"/>
      <c r="AU776" s="209"/>
      <c r="AV776" s="209"/>
      <c r="AW776" s="209"/>
      <c r="AX776" s="209"/>
      <c r="AY776" s="209"/>
      <c r="AZ776" s="209"/>
      <c r="BA776" s="209"/>
      <c r="BB776" s="209"/>
      <c r="BC776" s="209"/>
      <c r="BD776" s="209"/>
      <c r="BE776" s="209"/>
      <c r="BF776" s="209"/>
      <c r="BG776" s="209"/>
      <c r="BH776" s="209"/>
      <c r="BI776" s="209"/>
      <c r="BJ776" s="209"/>
      <c r="BK776" s="209"/>
      <c r="BL776" s="209"/>
    </row>
    <row r="777" spans="1:64" ht="13.5" customHeight="1">
      <c r="A777" s="462"/>
      <c r="B777" s="462"/>
      <c r="C777" s="462"/>
      <c r="D777" s="462"/>
      <c r="E777" s="462"/>
      <c r="F777" s="462"/>
      <c r="G777" s="209"/>
      <c r="H777" s="462"/>
      <c r="I777" s="209"/>
      <c r="J777" s="209"/>
      <c r="K777" s="209"/>
      <c r="L777" s="209"/>
      <c r="M777" s="209"/>
      <c r="N777" s="209"/>
      <c r="O777" s="209"/>
      <c r="P777" s="462"/>
      <c r="Q777" s="209"/>
      <c r="R777" s="209"/>
      <c r="S777" s="209"/>
      <c r="T777" s="209"/>
      <c r="U777" s="209"/>
      <c r="V777" s="209"/>
      <c r="W777" s="209"/>
      <c r="X777" s="209"/>
      <c r="Y777" s="209"/>
      <c r="Z777" s="209"/>
      <c r="AA777" s="209"/>
      <c r="AB777" s="209"/>
      <c r="AC777" s="209"/>
      <c r="AD777" s="209"/>
      <c r="AE777" s="209"/>
      <c r="AF777" s="209"/>
      <c r="AG777" s="209"/>
      <c r="AH777" s="209"/>
      <c r="AI777" s="209"/>
      <c r="AJ777" s="209"/>
      <c r="AK777" s="209"/>
      <c r="AL777" s="462"/>
      <c r="AM777" s="462"/>
      <c r="AN777" s="462"/>
      <c r="AO777" s="209"/>
      <c r="AP777" s="209"/>
      <c r="AQ777" s="209"/>
      <c r="AR777" s="209"/>
      <c r="AS777" s="209"/>
      <c r="AT777" s="209"/>
      <c r="AU777" s="209"/>
      <c r="AV777" s="209"/>
      <c r="AW777" s="209"/>
      <c r="AX777" s="209"/>
      <c r="AY777" s="209"/>
      <c r="AZ777" s="209"/>
      <c r="BA777" s="209"/>
      <c r="BB777" s="209"/>
      <c r="BC777" s="209"/>
      <c r="BD777" s="209"/>
      <c r="BE777" s="209"/>
      <c r="BF777" s="209"/>
      <c r="BG777" s="209"/>
      <c r="BH777" s="209"/>
      <c r="BI777" s="209"/>
      <c r="BJ777" s="209"/>
      <c r="BK777" s="209"/>
      <c r="BL777" s="209"/>
    </row>
    <row r="778" spans="1:64" ht="13.5" customHeight="1">
      <c r="A778" s="462"/>
      <c r="B778" s="462"/>
      <c r="C778" s="462"/>
      <c r="D778" s="462"/>
      <c r="E778" s="462"/>
      <c r="F778" s="462"/>
      <c r="G778" s="209"/>
      <c r="H778" s="462"/>
      <c r="I778" s="209"/>
      <c r="J778" s="209"/>
      <c r="K778" s="209"/>
      <c r="L778" s="209"/>
      <c r="M778" s="209"/>
      <c r="N778" s="209"/>
      <c r="O778" s="209"/>
      <c r="P778" s="462"/>
      <c r="Q778" s="209"/>
      <c r="R778" s="209"/>
      <c r="S778" s="209"/>
      <c r="T778" s="209"/>
      <c r="U778" s="209"/>
      <c r="V778" s="209"/>
      <c r="W778" s="209"/>
      <c r="X778" s="209"/>
      <c r="Y778" s="209"/>
      <c r="Z778" s="209"/>
      <c r="AA778" s="209"/>
      <c r="AB778" s="209"/>
      <c r="AC778" s="209"/>
      <c r="AD778" s="209"/>
      <c r="AE778" s="209"/>
      <c r="AF778" s="209"/>
      <c r="AG778" s="209"/>
      <c r="AH778" s="209"/>
      <c r="AI778" s="209"/>
      <c r="AJ778" s="209"/>
      <c r="AK778" s="209"/>
      <c r="AL778" s="462"/>
      <c r="AM778" s="462"/>
      <c r="AN778" s="462"/>
      <c r="AO778" s="209"/>
      <c r="AP778" s="209"/>
      <c r="AQ778" s="209"/>
      <c r="AR778" s="209"/>
      <c r="AS778" s="209"/>
      <c r="AT778" s="209"/>
      <c r="AU778" s="209"/>
      <c r="AV778" s="209"/>
      <c r="AW778" s="209"/>
      <c r="AX778" s="209"/>
      <c r="AY778" s="209"/>
      <c r="AZ778" s="209"/>
      <c r="BA778" s="209"/>
      <c r="BB778" s="209"/>
      <c r="BC778" s="209"/>
      <c r="BD778" s="209"/>
      <c r="BE778" s="209"/>
      <c r="BF778" s="209"/>
      <c r="BG778" s="209"/>
      <c r="BH778" s="209"/>
      <c r="BI778" s="209"/>
      <c r="BJ778" s="209"/>
      <c r="BK778" s="209"/>
      <c r="BL778" s="209"/>
    </row>
    <row r="779" spans="1:64" ht="13.5" customHeight="1">
      <c r="A779" s="462"/>
      <c r="B779" s="462"/>
      <c r="C779" s="462"/>
      <c r="D779" s="462"/>
      <c r="E779" s="462"/>
      <c r="F779" s="462"/>
      <c r="G779" s="209"/>
      <c r="H779" s="462"/>
      <c r="I779" s="209"/>
      <c r="J779" s="209"/>
      <c r="K779" s="209"/>
      <c r="L779" s="209"/>
      <c r="M779" s="209"/>
      <c r="N779" s="209"/>
      <c r="O779" s="209"/>
      <c r="P779" s="462"/>
      <c r="Q779" s="209"/>
      <c r="R779" s="209"/>
      <c r="S779" s="209"/>
      <c r="T779" s="209"/>
      <c r="U779" s="209"/>
      <c r="V779" s="209"/>
      <c r="W779" s="209"/>
      <c r="X779" s="209"/>
      <c r="Y779" s="209"/>
      <c r="Z779" s="209"/>
      <c r="AA779" s="209"/>
      <c r="AB779" s="209"/>
      <c r="AC779" s="209"/>
      <c r="AD779" s="209"/>
      <c r="AE779" s="209"/>
      <c r="AF779" s="209"/>
      <c r="AG779" s="209"/>
      <c r="AH779" s="209"/>
      <c r="AI779" s="209"/>
      <c r="AJ779" s="209"/>
      <c r="AK779" s="209"/>
      <c r="AL779" s="462"/>
      <c r="AM779" s="462"/>
      <c r="AN779" s="462"/>
      <c r="AO779" s="209"/>
      <c r="AP779" s="209"/>
      <c r="AQ779" s="209"/>
      <c r="AR779" s="209"/>
      <c r="AS779" s="209"/>
      <c r="AT779" s="209"/>
      <c r="AU779" s="209"/>
      <c r="AV779" s="209"/>
      <c r="AW779" s="209"/>
      <c r="AX779" s="209"/>
      <c r="AY779" s="209"/>
      <c r="AZ779" s="209"/>
      <c r="BA779" s="209"/>
      <c r="BB779" s="209"/>
      <c r="BC779" s="209"/>
      <c r="BD779" s="209"/>
      <c r="BE779" s="209"/>
      <c r="BF779" s="209"/>
      <c r="BG779" s="209"/>
      <c r="BH779" s="209"/>
      <c r="BI779" s="209"/>
      <c r="BJ779" s="209"/>
      <c r="BK779" s="209"/>
      <c r="BL779" s="209"/>
    </row>
    <row r="780" spans="1:64" ht="13.5" customHeight="1">
      <c r="A780" s="462"/>
      <c r="B780" s="462"/>
      <c r="C780" s="462"/>
      <c r="D780" s="462"/>
      <c r="E780" s="462"/>
      <c r="F780" s="462"/>
      <c r="G780" s="209"/>
      <c r="H780" s="462"/>
      <c r="I780" s="209"/>
      <c r="J780" s="209"/>
      <c r="K780" s="209"/>
      <c r="L780" s="209"/>
      <c r="M780" s="209"/>
      <c r="N780" s="209"/>
      <c r="O780" s="209"/>
      <c r="P780" s="462"/>
      <c r="Q780" s="209"/>
      <c r="R780" s="209"/>
      <c r="S780" s="209"/>
      <c r="T780" s="209"/>
      <c r="U780" s="209"/>
      <c r="V780" s="209"/>
      <c r="W780" s="209"/>
      <c r="X780" s="209"/>
      <c r="Y780" s="209"/>
      <c r="Z780" s="209"/>
      <c r="AA780" s="209"/>
      <c r="AB780" s="209"/>
      <c r="AC780" s="209"/>
      <c r="AD780" s="209"/>
      <c r="AE780" s="209"/>
      <c r="AF780" s="209"/>
      <c r="AG780" s="209"/>
      <c r="AH780" s="209"/>
      <c r="AI780" s="209"/>
      <c r="AJ780" s="209"/>
      <c r="AK780" s="209"/>
      <c r="AL780" s="462"/>
      <c r="AM780" s="462"/>
      <c r="AN780" s="462"/>
      <c r="AO780" s="209"/>
      <c r="AP780" s="209"/>
      <c r="AQ780" s="209"/>
      <c r="AR780" s="209"/>
      <c r="AS780" s="209"/>
      <c r="AT780" s="209"/>
      <c r="AU780" s="209"/>
      <c r="AV780" s="209"/>
      <c r="AW780" s="209"/>
      <c r="AX780" s="209"/>
      <c r="AY780" s="209"/>
      <c r="AZ780" s="209"/>
      <c r="BA780" s="209"/>
      <c r="BB780" s="209"/>
      <c r="BC780" s="209"/>
      <c r="BD780" s="209"/>
      <c r="BE780" s="209"/>
      <c r="BF780" s="209"/>
      <c r="BG780" s="209"/>
      <c r="BH780" s="209"/>
      <c r="BI780" s="209"/>
      <c r="BJ780" s="209"/>
      <c r="BK780" s="209"/>
      <c r="BL780" s="209"/>
    </row>
    <row r="781" spans="1:64" ht="13.5" customHeight="1">
      <c r="A781" s="462"/>
      <c r="B781" s="462"/>
      <c r="C781" s="462"/>
      <c r="D781" s="462"/>
      <c r="E781" s="462"/>
      <c r="F781" s="462"/>
      <c r="G781" s="209"/>
      <c r="H781" s="462"/>
      <c r="I781" s="209"/>
      <c r="J781" s="209"/>
      <c r="K781" s="209"/>
      <c r="L781" s="209"/>
      <c r="M781" s="209"/>
      <c r="N781" s="209"/>
      <c r="O781" s="209"/>
      <c r="P781" s="462"/>
      <c r="Q781" s="209"/>
      <c r="R781" s="209"/>
      <c r="S781" s="209"/>
      <c r="T781" s="209"/>
      <c r="U781" s="209"/>
      <c r="V781" s="209"/>
      <c r="W781" s="209"/>
      <c r="X781" s="209"/>
      <c r="Y781" s="209"/>
      <c r="Z781" s="209"/>
      <c r="AA781" s="209"/>
      <c r="AB781" s="209"/>
      <c r="AC781" s="209"/>
      <c r="AD781" s="209"/>
      <c r="AE781" s="209"/>
      <c r="AF781" s="209"/>
      <c r="AG781" s="209"/>
      <c r="AH781" s="209"/>
      <c r="AI781" s="209"/>
      <c r="AJ781" s="209"/>
      <c r="AK781" s="209"/>
      <c r="AL781" s="462"/>
      <c r="AM781" s="462"/>
      <c r="AN781" s="462"/>
      <c r="AO781" s="209"/>
      <c r="AP781" s="209"/>
      <c r="AQ781" s="209"/>
      <c r="AR781" s="209"/>
      <c r="AS781" s="209"/>
      <c r="AT781" s="209"/>
      <c r="AU781" s="209"/>
      <c r="AV781" s="209"/>
      <c r="AW781" s="209"/>
      <c r="AX781" s="209"/>
      <c r="AY781" s="209"/>
      <c r="AZ781" s="209"/>
      <c r="BA781" s="209"/>
      <c r="BB781" s="209"/>
      <c r="BC781" s="209"/>
      <c r="BD781" s="209"/>
      <c r="BE781" s="209"/>
      <c r="BF781" s="209"/>
      <c r="BG781" s="209"/>
      <c r="BH781" s="209"/>
      <c r="BI781" s="209"/>
      <c r="BJ781" s="209"/>
      <c r="BK781" s="209"/>
      <c r="BL781" s="209"/>
    </row>
    <row r="782" spans="1:64" ht="13.5" customHeight="1">
      <c r="A782" s="462"/>
      <c r="B782" s="462"/>
      <c r="C782" s="462"/>
      <c r="D782" s="462"/>
      <c r="E782" s="462"/>
      <c r="F782" s="462"/>
      <c r="G782" s="209"/>
      <c r="H782" s="462"/>
      <c r="I782" s="209"/>
      <c r="J782" s="209"/>
      <c r="K782" s="209"/>
      <c r="L782" s="209"/>
      <c r="M782" s="209"/>
      <c r="N782" s="209"/>
      <c r="O782" s="209"/>
      <c r="P782" s="462"/>
      <c r="Q782" s="209"/>
      <c r="R782" s="209"/>
      <c r="S782" s="209"/>
      <c r="T782" s="209"/>
      <c r="U782" s="209"/>
      <c r="V782" s="209"/>
      <c r="W782" s="209"/>
      <c r="X782" s="209"/>
      <c r="Y782" s="209"/>
      <c r="Z782" s="209"/>
      <c r="AA782" s="209"/>
      <c r="AB782" s="209"/>
      <c r="AC782" s="209"/>
      <c r="AD782" s="209"/>
      <c r="AE782" s="209"/>
      <c r="AF782" s="209"/>
      <c r="AG782" s="209"/>
      <c r="AH782" s="209"/>
      <c r="AI782" s="209"/>
      <c r="AJ782" s="209"/>
      <c r="AK782" s="209"/>
      <c r="AL782" s="462"/>
      <c r="AM782" s="462"/>
      <c r="AN782" s="462"/>
      <c r="AO782" s="209"/>
      <c r="AP782" s="209"/>
      <c r="AQ782" s="209"/>
      <c r="AR782" s="209"/>
      <c r="AS782" s="209"/>
      <c r="AT782" s="209"/>
      <c r="AU782" s="209"/>
      <c r="AV782" s="209"/>
      <c r="AW782" s="209"/>
      <c r="AX782" s="209"/>
      <c r="AY782" s="209"/>
      <c r="AZ782" s="209"/>
      <c r="BA782" s="209"/>
      <c r="BB782" s="209"/>
      <c r="BC782" s="209"/>
      <c r="BD782" s="209"/>
      <c r="BE782" s="209"/>
      <c r="BF782" s="209"/>
      <c r="BG782" s="209"/>
      <c r="BH782" s="209"/>
      <c r="BI782" s="209"/>
      <c r="BJ782" s="209"/>
      <c r="BK782" s="209"/>
      <c r="BL782" s="209"/>
    </row>
    <row r="783" spans="1:64" ht="13.5" customHeight="1">
      <c r="A783" s="462"/>
      <c r="B783" s="462"/>
      <c r="C783" s="462"/>
      <c r="D783" s="462"/>
      <c r="E783" s="462"/>
      <c r="F783" s="462"/>
      <c r="G783" s="209"/>
      <c r="H783" s="462"/>
      <c r="I783" s="209"/>
      <c r="J783" s="209"/>
      <c r="K783" s="209"/>
      <c r="L783" s="209"/>
      <c r="M783" s="209"/>
      <c r="N783" s="209"/>
      <c r="O783" s="209"/>
      <c r="P783" s="462"/>
      <c r="Q783" s="209"/>
      <c r="R783" s="209"/>
      <c r="S783" s="209"/>
      <c r="T783" s="209"/>
      <c r="U783" s="209"/>
      <c r="V783" s="209"/>
      <c r="W783" s="209"/>
      <c r="X783" s="209"/>
      <c r="Y783" s="209"/>
      <c r="Z783" s="209"/>
      <c r="AA783" s="209"/>
      <c r="AB783" s="209"/>
      <c r="AC783" s="209"/>
      <c r="AD783" s="209"/>
      <c r="AE783" s="209"/>
      <c r="AF783" s="209"/>
      <c r="AG783" s="209"/>
      <c r="AH783" s="209"/>
      <c r="AI783" s="209"/>
      <c r="AJ783" s="209"/>
      <c r="AK783" s="209"/>
      <c r="AL783" s="462"/>
      <c r="AM783" s="462"/>
      <c r="AN783" s="462"/>
      <c r="AO783" s="209"/>
      <c r="AP783" s="209"/>
      <c r="AQ783" s="209"/>
      <c r="AR783" s="209"/>
      <c r="AS783" s="209"/>
      <c r="AT783" s="209"/>
      <c r="AU783" s="209"/>
      <c r="AV783" s="209"/>
      <c r="AW783" s="209"/>
      <c r="AX783" s="209"/>
      <c r="AY783" s="209"/>
      <c r="AZ783" s="209"/>
      <c r="BA783" s="209"/>
      <c r="BB783" s="209"/>
      <c r="BC783" s="209"/>
      <c r="BD783" s="209"/>
      <c r="BE783" s="209"/>
      <c r="BF783" s="209"/>
      <c r="BG783" s="209"/>
      <c r="BH783" s="209"/>
      <c r="BI783" s="209"/>
      <c r="BJ783" s="209"/>
      <c r="BK783" s="209"/>
      <c r="BL783" s="209"/>
    </row>
    <row r="784" spans="1:64" ht="13.5" customHeight="1">
      <c r="A784" s="462"/>
      <c r="B784" s="462"/>
      <c r="C784" s="462"/>
      <c r="D784" s="462"/>
      <c r="E784" s="462"/>
      <c r="F784" s="462"/>
      <c r="G784" s="209"/>
      <c r="H784" s="462"/>
      <c r="I784" s="209"/>
      <c r="J784" s="209"/>
      <c r="K784" s="209"/>
      <c r="L784" s="209"/>
      <c r="M784" s="209"/>
      <c r="N784" s="209"/>
      <c r="O784" s="209"/>
      <c r="P784" s="462"/>
      <c r="Q784" s="209"/>
      <c r="R784" s="209"/>
      <c r="S784" s="209"/>
      <c r="T784" s="209"/>
      <c r="U784" s="209"/>
      <c r="V784" s="209"/>
      <c r="W784" s="209"/>
      <c r="X784" s="209"/>
      <c r="Y784" s="209"/>
      <c r="Z784" s="209"/>
      <c r="AA784" s="209"/>
      <c r="AB784" s="209"/>
      <c r="AC784" s="209"/>
      <c r="AD784" s="209"/>
      <c r="AE784" s="209"/>
      <c r="AF784" s="209"/>
      <c r="AG784" s="209"/>
      <c r="AH784" s="209"/>
      <c r="AI784" s="209"/>
      <c r="AJ784" s="209"/>
      <c r="AK784" s="209"/>
      <c r="AL784" s="462"/>
      <c r="AM784" s="462"/>
      <c r="AN784" s="462"/>
      <c r="AO784" s="209"/>
      <c r="AP784" s="209"/>
      <c r="AQ784" s="209"/>
      <c r="AR784" s="209"/>
      <c r="AS784" s="209"/>
      <c r="AT784" s="209"/>
      <c r="AU784" s="209"/>
      <c r="AV784" s="209"/>
      <c r="AW784" s="209"/>
      <c r="AX784" s="209"/>
      <c r="AY784" s="209"/>
      <c r="AZ784" s="209"/>
      <c r="BA784" s="209"/>
      <c r="BB784" s="209"/>
      <c r="BC784" s="209"/>
      <c r="BD784" s="209"/>
      <c r="BE784" s="209"/>
      <c r="BF784" s="209"/>
      <c r="BG784" s="209"/>
      <c r="BH784" s="209"/>
      <c r="BI784" s="209"/>
      <c r="BJ784" s="209"/>
      <c r="BK784" s="209"/>
      <c r="BL784" s="209"/>
    </row>
    <row r="785" spans="1:64" ht="13.5" customHeight="1">
      <c r="A785" s="462"/>
      <c r="B785" s="462"/>
      <c r="C785" s="462"/>
      <c r="D785" s="462"/>
      <c r="E785" s="462"/>
      <c r="F785" s="462"/>
      <c r="G785" s="209"/>
      <c r="H785" s="462"/>
      <c r="I785" s="209"/>
      <c r="J785" s="209"/>
      <c r="K785" s="209"/>
      <c r="L785" s="209"/>
      <c r="M785" s="209"/>
      <c r="N785" s="209"/>
      <c r="O785" s="209"/>
      <c r="P785" s="462"/>
      <c r="Q785" s="209"/>
      <c r="R785" s="209"/>
      <c r="S785" s="209"/>
      <c r="T785" s="209"/>
      <c r="U785" s="209"/>
      <c r="V785" s="209"/>
      <c r="W785" s="209"/>
      <c r="X785" s="209"/>
      <c r="Y785" s="209"/>
      <c r="Z785" s="209"/>
      <c r="AA785" s="209"/>
      <c r="AB785" s="209"/>
      <c r="AC785" s="209"/>
      <c r="AD785" s="209"/>
      <c r="AE785" s="209"/>
      <c r="AF785" s="209"/>
      <c r="AG785" s="209"/>
      <c r="AH785" s="209"/>
      <c r="AI785" s="209"/>
      <c r="AJ785" s="209"/>
      <c r="AK785" s="209"/>
      <c r="AL785" s="462"/>
      <c r="AM785" s="462"/>
      <c r="AN785" s="462"/>
      <c r="AO785" s="209"/>
      <c r="AP785" s="209"/>
      <c r="AQ785" s="209"/>
      <c r="AR785" s="209"/>
      <c r="AS785" s="209"/>
      <c r="AT785" s="209"/>
      <c r="AU785" s="209"/>
      <c r="AV785" s="209"/>
      <c r="AW785" s="209"/>
      <c r="AX785" s="209"/>
      <c r="AY785" s="209"/>
      <c r="AZ785" s="209"/>
      <c r="BA785" s="209"/>
      <c r="BB785" s="209"/>
      <c r="BC785" s="209"/>
      <c r="BD785" s="209"/>
      <c r="BE785" s="209"/>
      <c r="BF785" s="209"/>
      <c r="BG785" s="209"/>
      <c r="BH785" s="209"/>
      <c r="BI785" s="209"/>
      <c r="BJ785" s="209"/>
      <c r="BK785" s="209"/>
      <c r="BL785" s="209"/>
    </row>
    <row r="786" spans="1:64" ht="13.5" customHeight="1">
      <c r="A786" s="462"/>
      <c r="B786" s="462"/>
      <c r="C786" s="462"/>
      <c r="D786" s="462"/>
      <c r="E786" s="462"/>
      <c r="F786" s="462"/>
      <c r="G786" s="209"/>
      <c r="H786" s="462"/>
      <c r="I786" s="209"/>
      <c r="J786" s="209"/>
      <c r="K786" s="209"/>
      <c r="L786" s="209"/>
      <c r="M786" s="209"/>
      <c r="N786" s="209"/>
      <c r="O786" s="209"/>
      <c r="P786" s="462"/>
      <c r="Q786" s="209"/>
      <c r="R786" s="209"/>
      <c r="S786" s="209"/>
      <c r="T786" s="209"/>
      <c r="U786" s="209"/>
      <c r="V786" s="209"/>
      <c r="W786" s="209"/>
      <c r="X786" s="209"/>
      <c r="Y786" s="209"/>
      <c r="Z786" s="209"/>
      <c r="AA786" s="209"/>
      <c r="AB786" s="209"/>
      <c r="AC786" s="209"/>
      <c r="AD786" s="209"/>
      <c r="AE786" s="209"/>
      <c r="AF786" s="209"/>
      <c r="AG786" s="209"/>
      <c r="AH786" s="209"/>
      <c r="AI786" s="209"/>
      <c r="AJ786" s="209"/>
      <c r="AK786" s="209"/>
      <c r="AL786" s="462"/>
      <c r="AM786" s="462"/>
      <c r="AN786" s="462"/>
      <c r="AO786" s="209"/>
      <c r="AP786" s="209"/>
      <c r="AQ786" s="209"/>
      <c r="AR786" s="209"/>
      <c r="AS786" s="209"/>
      <c r="AT786" s="209"/>
      <c r="AU786" s="209"/>
      <c r="AV786" s="209"/>
      <c r="AW786" s="209"/>
      <c r="AX786" s="209"/>
      <c r="AY786" s="209"/>
      <c r="AZ786" s="209"/>
      <c r="BA786" s="209"/>
      <c r="BB786" s="209"/>
      <c r="BC786" s="209"/>
      <c r="BD786" s="209"/>
      <c r="BE786" s="209"/>
      <c r="BF786" s="209"/>
      <c r="BG786" s="209"/>
      <c r="BH786" s="209"/>
      <c r="BI786" s="209"/>
      <c r="BJ786" s="209"/>
      <c r="BK786" s="209"/>
      <c r="BL786" s="209"/>
    </row>
    <row r="787" spans="1:64" ht="13.5" customHeight="1">
      <c r="A787" s="462"/>
      <c r="B787" s="462"/>
      <c r="C787" s="462"/>
      <c r="D787" s="462"/>
      <c r="E787" s="462"/>
      <c r="F787" s="462"/>
      <c r="G787" s="209"/>
      <c r="H787" s="462"/>
      <c r="I787" s="209"/>
      <c r="J787" s="209"/>
      <c r="K787" s="209"/>
      <c r="L787" s="209"/>
      <c r="M787" s="209"/>
      <c r="N787" s="209"/>
      <c r="O787" s="209"/>
      <c r="P787" s="462"/>
      <c r="Q787" s="209"/>
      <c r="R787" s="209"/>
      <c r="S787" s="209"/>
      <c r="T787" s="209"/>
      <c r="U787" s="209"/>
      <c r="V787" s="209"/>
      <c r="W787" s="209"/>
      <c r="X787" s="209"/>
      <c r="Y787" s="209"/>
      <c r="Z787" s="209"/>
      <c r="AA787" s="209"/>
      <c r="AB787" s="209"/>
      <c r="AC787" s="209"/>
      <c r="AD787" s="209"/>
      <c r="AE787" s="209"/>
      <c r="AF787" s="209"/>
      <c r="AG787" s="209"/>
      <c r="AH787" s="209"/>
      <c r="AI787" s="209"/>
      <c r="AJ787" s="209"/>
      <c r="AK787" s="209"/>
      <c r="AL787" s="462"/>
      <c r="AM787" s="462"/>
      <c r="AN787" s="462"/>
      <c r="AO787" s="209"/>
      <c r="AP787" s="209"/>
      <c r="AQ787" s="209"/>
      <c r="AR787" s="209"/>
      <c r="AS787" s="209"/>
      <c r="AT787" s="209"/>
      <c r="AU787" s="209"/>
      <c r="AV787" s="209"/>
      <c r="AW787" s="209"/>
      <c r="AX787" s="209"/>
      <c r="AY787" s="209"/>
      <c r="AZ787" s="209"/>
      <c r="BA787" s="209"/>
      <c r="BB787" s="209"/>
      <c r="BC787" s="209"/>
      <c r="BD787" s="209"/>
      <c r="BE787" s="209"/>
      <c r="BF787" s="209"/>
      <c r="BG787" s="209"/>
      <c r="BH787" s="209"/>
      <c r="BI787" s="209"/>
      <c r="BJ787" s="209"/>
      <c r="BK787" s="209"/>
      <c r="BL787" s="209"/>
    </row>
    <row r="788" spans="1:64" ht="13.5" customHeight="1">
      <c r="A788" s="462"/>
      <c r="B788" s="462"/>
      <c r="C788" s="462"/>
      <c r="D788" s="462"/>
      <c r="E788" s="462"/>
      <c r="F788" s="462"/>
      <c r="G788" s="209"/>
      <c r="H788" s="462"/>
      <c r="I788" s="209"/>
      <c r="J788" s="209"/>
      <c r="K788" s="209"/>
      <c r="L788" s="209"/>
      <c r="M788" s="209"/>
      <c r="N788" s="209"/>
      <c r="O788" s="209"/>
      <c r="P788" s="462"/>
      <c r="Q788" s="209"/>
      <c r="R788" s="209"/>
      <c r="S788" s="209"/>
      <c r="T788" s="209"/>
      <c r="U788" s="209"/>
      <c r="V788" s="209"/>
      <c r="W788" s="209"/>
      <c r="X788" s="209"/>
      <c r="Y788" s="209"/>
      <c r="Z788" s="209"/>
      <c r="AA788" s="209"/>
      <c r="AB788" s="209"/>
      <c r="AC788" s="209"/>
      <c r="AD788" s="209"/>
      <c r="AE788" s="209"/>
      <c r="AF788" s="209"/>
      <c r="AG788" s="209"/>
      <c r="AH788" s="209"/>
      <c r="AI788" s="209"/>
      <c r="AJ788" s="209"/>
      <c r="AK788" s="209"/>
      <c r="AL788" s="462"/>
      <c r="AM788" s="462"/>
      <c r="AN788" s="462"/>
      <c r="AO788" s="209"/>
      <c r="AP788" s="209"/>
      <c r="AQ788" s="209"/>
      <c r="AR788" s="209"/>
      <c r="AS788" s="209"/>
      <c r="AT788" s="209"/>
      <c r="AU788" s="209"/>
      <c r="AV788" s="209"/>
      <c r="AW788" s="209"/>
      <c r="AX788" s="209"/>
      <c r="AY788" s="209"/>
      <c r="AZ788" s="209"/>
      <c r="BA788" s="209"/>
      <c r="BB788" s="209"/>
      <c r="BC788" s="209"/>
      <c r="BD788" s="209"/>
      <c r="BE788" s="209"/>
      <c r="BF788" s="209"/>
      <c r="BG788" s="209"/>
      <c r="BH788" s="209"/>
      <c r="BI788" s="209"/>
      <c r="BJ788" s="209"/>
      <c r="BK788" s="209"/>
      <c r="BL788" s="209"/>
    </row>
    <row r="789" spans="1:64" ht="13.5" customHeight="1">
      <c r="A789" s="462"/>
      <c r="B789" s="462"/>
      <c r="C789" s="462"/>
      <c r="D789" s="462"/>
      <c r="E789" s="462"/>
      <c r="F789" s="462"/>
      <c r="G789" s="209"/>
      <c r="H789" s="462"/>
      <c r="I789" s="209"/>
      <c r="J789" s="209"/>
      <c r="K789" s="209"/>
      <c r="L789" s="209"/>
      <c r="M789" s="209"/>
      <c r="N789" s="209"/>
      <c r="O789" s="209"/>
      <c r="P789" s="462"/>
      <c r="Q789" s="209"/>
      <c r="R789" s="209"/>
      <c r="S789" s="209"/>
      <c r="T789" s="209"/>
      <c r="U789" s="209"/>
      <c r="V789" s="209"/>
      <c r="W789" s="209"/>
      <c r="X789" s="209"/>
      <c r="Y789" s="209"/>
      <c r="Z789" s="209"/>
      <c r="AA789" s="209"/>
      <c r="AB789" s="209"/>
      <c r="AC789" s="209"/>
      <c r="AD789" s="209"/>
      <c r="AE789" s="209"/>
      <c r="AF789" s="209"/>
      <c r="AG789" s="209"/>
      <c r="AH789" s="209"/>
      <c r="AI789" s="209"/>
      <c r="AJ789" s="209"/>
      <c r="AK789" s="209"/>
      <c r="AL789" s="462"/>
      <c r="AM789" s="462"/>
      <c r="AN789" s="462"/>
      <c r="AO789" s="209"/>
      <c r="AP789" s="209"/>
      <c r="AQ789" s="209"/>
      <c r="AR789" s="209"/>
      <c r="AS789" s="209"/>
      <c r="AT789" s="209"/>
      <c r="AU789" s="209"/>
      <c r="AV789" s="209"/>
      <c r="AW789" s="209"/>
      <c r="AX789" s="209"/>
      <c r="AY789" s="209"/>
      <c r="AZ789" s="209"/>
      <c r="BA789" s="209"/>
      <c r="BB789" s="209"/>
      <c r="BC789" s="209"/>
      <c r="BD789" s="209"/>
      <c r="BE789" s="209"/>
      <c r="BF789" s="209"/>
      <c r="BG789" s="209"/>
      <c r="BH789" s="209"/>
      <c r="BI789" s="209"/>
      <c r="BJ789" s="209"/>
      <c r="BK789" s="209"/>
      <c r="BL789" s="209"/>
    </row>
    <row r="790" spans="1:64" ht="13.5" customHeight="1">
      <c r="A790" s="462"/>
      <c r="B790" s="462"/>
      <c r="C790" s="462"/>
      <c r="D790" s="462"/>
      <c r="E790" s="462"/>
      <c r="F790" s="462"/>
      <c r="G790" s="209"/>
      <c r="H790" s="462"/>
      <c r="I790" s="209"/>
      <c r="J790" s="209"/>
      <c r="K790" s="209"/>
      <c r="L790" s="209"/>
      <c r="M790" s="209"/>
      <c r="N790" s="209"/>
      <c r="O790" s="209"/>
      <c r="P790" s="462"/>
      <c r="Q790" s="209"/>
      <c r="R790" s="209"/>
      <c r="S790" s="209"/>
      <c r="T790" s="209"/>
      <c r="U790" s="209"/>
      <c r="V790" s="209"/>
      <c r="W790" s="209"/>
      <c r="X790" s="209"/>
      <c r="Y790" s="209"/>
      <c r="Z790" s="209"/>
      <c r="AA790" s="209"/>
      <c r="AB790" s="209"/>
      <c r="AC790" s="209"/>
      <c r="AD790" s="209"/>
      <c r="AE790" s="209"/>
      <c r="AF790" s="209"/>
      <c r="AG790" s="209"/>
      <c r="AH790" s="209"/>
      <c r="AI790" s="209"/>
      <c r="AJ790" s="209"/>
      <c r="AK790" s="209"/>
      <c r="AL790" s="462"/>
      <c r="AM790" s="462"/>
      <c r="AN790" s="462"/>
      <c r="AO790" s="209"/>
      <c r="AP790" s="209"/>
      <c r="AQ790" s="209"/>
      <c r="AR790" s="209"/>
      <c r="AS790" s="209"/>
      <c r="AT790" s="209"/>
      <c r="AU790" s="209"/>
      <c r="AV790" s="209"/>
      <c r="AW790" s="209"/>
      <c r="AX790" s="209"/>
      <c r="AY790" s="209"/>
      <c r="AZ790" s="209"/>
      <c r="BA790" s="209"/>
      <c r="BB790" s="209"/>
      <c r="BC790" s="209"/>
      <c r="BD790" s="209"/>
      <c r="BE790" s="209"/>
      <c r="BF790" s="209"/>
      <c r="BG790" s="209"/>
      <c r="BH790" s="209"/>
      <c r="BI790" s="209"/>
      <c r="BJ790" s="209"/>
      <c r="BK790" s="209"/>
      <c r="BL790" s="209"/>
    </row>
    <row r="791" spans="1:64" ht="13.5" customHeight="1">
      <c r="A791" s="462"/>
      <c r="B791" s="462"/>
      <c r="C791" s="462"/>
      <c r="D791" s="462"/>
      <c r="E791" s="462"/>
      <c r="F791" s="462"/>
      <c r="G791" s="209"/>
      <c r="H791" s="462"/>
      <c r="I791" s="209"/>
      <c r="J791" s="209"/>
      <c r="K791" s="209"/>
      <c r="L791" s="209"/>
      <c r="M791" s="209"/>
      <c r="N791" s="209"/>
      <c r="O791" s="209"/>
      <c r="P791" s="462"/>
      <c r="Q791" s="209"/>
      <c r="R791" s="209"/>
      <c r="S791" s="209"/>
      <c r="T791" s="209"/>
      <c r="U791" s="209"/>
      <c r="V791" s="209"/>
      <c r="W791" s="209"/>
      <c r="X791" s="209"/>
      <c r="Y791" s="209"/>
      <c r="Z791" s="209"/>
      <c r="AA791" s="209"/>
      <c r="AB791" s="209"/>
      <c r="AC791" s="209"/>
      <c r="AD791" s="209"/>
      <c r="AE791" s="209"/>
      <c r="AF791" s="209"/>
      <c r="AG791" s="209"/>
      <c r="AH791" s="209"/>
      <c r="AI791" s="209"/>
      <c r="AJ791" s="209"/>
      <c r="AK791" s="209"/>
      <c r="AL791" s="462"/>
      <c r="AM791" s="462"/>
      <c r="AN791" s="462"/>
      <c r="AO791" s="209"/>
      <c r="AP791" s="209"/>
      <c r="AQ791" s="209"/>
      <c r="AR791" s="209"/>
      <c r="AS791" s="209"/>
      <c r="AT791" s="209"/>
      <c r="AU791" s="209"/>
      <c r="AV791" s="209"/>
      <c r="AW791" s="209"/>
      <c r="AX791" s="209"/>
      <c r="AY791" s="209"/>
      <c r="AZ791" s="209"/>
      <c r="BA791" s="209"/>
      <c r="BB791" s="209"/>
      <c r="BC791" s="209"/>
      <c r="BD791" s="209"/>
      <c r="BE791" s="209"/>
      <c r="BF791" s="209"/>
      <c r="BG791" s="209"/>
      <c r="BH791" s="209"/>
      <c r="BI791" s="209"/>
      <c r="BJ791" s="209"/>
      <c r="BK791" s="209"/>
      <c r="BL791" s="209"/>
    </row>
    <row r="792" spans="1:64" ht="13.5" customHeight="1">
      <c r="A792" s="462"/>
      <c r="B792" s="462"/>
      <c r="C792" s="462"/>
      <c r="D792" s="462"/>
      <c r="E792" s="462"/>
      <c r="F792" s="462"/>
      <c r="G792" s="209"/>
      <c r="H792" s="462"/>
      <c r="I792" s="209"/>
      <c r="J792" s="209"/>
      <c r="K792" s="209"/>
      <c r="L792" s="209"/>
      <c r="M792" s="209"/>
      <c r="N792" s="209"/>
      <c r="O792" s="209"/>
      <c r="P792" s="462"/>
      <c r="Q792" s="209"/>
      <c r="R792" s="209"/>
      <c r="S792" s="209"/>
      <c r="T792" s="209"/>
      <c r="U792" s="209"/>
      <c r="V792" s="209"/>
      <c r="W792" s="209"/>
      <c r="X792" s="209"/>
      <c r="Y792" s="209"/>
      <c r="Z792" s="209"/>
      <c r="AA792" s="209"/>
      <c r="AB792" s="209"/>
      <c r="AC792" s="209"/>
      <c r="AD792" s="209"/>
      <c r="AE792" s="209"/>
      <c r="AF792" s="209"/>
      <c r="AG792" s="209"/>
      <c r="AH792" s="209"/>
      <c r="AI792" s="209"/>
      <c r="AJ792" s="209"/>
      <c r="AK792" s="209"/>
      <c r="AL792" s="462"/>
      <c r="AM792" s="462"/>
      <c r="AN792" s="462"/>
      <c r="AO792" s="209"/>
      <c r="AP792" s="209"/>
      <c r="AQ792" s="209"/>
      <c r="AR792" s="209"/>
      <c r="AS792" s="209"/>
      <c r="AT792" s="209"/>
      <c r="AU792" s="209"/>
      <c r="AV792" s="209"/>
      <c r="AW792" s="209"/>
      <c r="AX792" s="209"/>
      <c r="AY792" s="209"/>
      <c r="AZ792" s="209"/>
      <c r="BA792" s="209"/>
      <c r="BB792" s="209"/>
      <c r="BC792" s="209"/>
      <c r="BD792" s="209"/>
      <c r="BE792" s="209"/>
      <c r="BF792" s="209"/>
      <c r="BG792" s="209"/>
      <c r="BH792" s="209"/>
      <c r="BI792" s="209"/>
      <c r="BJ792" s="209"/>
      <c r="BK792" s="209"/>
      <c r="BL792" s="209"/>
    </row>
    <row r="793" spans="1:64" ht="13.5" customHeight="1">
      <c r="A793" s="462"/>
      <c r="B793" s="462"/>
      <c r="C793" s="462"/>
      <c r="D793" s="462"/>
      <c r="E793" s="462"/>
      <c r="F793" s="462"/>
      <c r="G793" s="209"/>
      <c r="H793" s="462"/>
      <c r="I793" s="209"/>
      <c r="J793" s="209"/>
      <c r="K793" s="209"/>
      <c r="L793" s="209"/>
      <c r="M793" s="209"/>
      <c r="N793" s="209"/>
      <c r="O793" s="209"/>
      <c r="P793" s="462"/>
      <c r="Q793" s="209"/>
      <c r="R793" s="209"/>
      <c r="S793" s="209"/>
      <c r="T793" s="209"/>
      <c r="U793" s="209"/>
      <c r="V793" s="209"/>
      <c r="W793" s="209"/>
      <c r="X793" s="209"/>
      <c r="Y793" s="209"/>
      <c r="Z793" s="209"/>
      <c r="AA793" s="209"/>
      <c r="AB793" s="209"/>
      <c r="AC793" s="209"/>
      <c r="AD793" s="209"/>
      <c r="AE793" s="209"/>
      <c r="AF793" s="209"/>
      <c r="AG793" s="209"/>
      <c r="AH793" s="209"/>
      <c r="AI793" s="209"/>
      <c r="AJ793" s="209"/>
      <c r="AK793" s="209"/>
      <c r="AL793" s="462"/>
      <c r="AM793" s="462"/>
      <c r="AN793" s="462"/>
      <c r="AO793" s="209"/>
      <c r="AP793" s="209"/>
      <c r="AQ793" s="209"/>
      <c r="AR793" s="209"/>
      <c r="AS793" s="209"/>
      <c r="AT793" s="209"/>
      <c r="AU793" s="209"/>
      <c r="AV793" s="209"/>
      <c r="AW793" s="209"/>
      <c r="AX793" s="209"/>
      <c r="AY793" s="209"/>
      <c r="AZ793" s="209"/>
      <c r="BA793" s="209"/>
      <c r="BB793" s="209"/>
      <c r="BC793" s="209"/>
      <c r="BD793" s="209"/>
      <c r="BE793" s="209"/>
      <c r="BF793" s="209"/>
      <c r="BG793" s="209"/>
      <c r="BH793" s="209"/>
      <c r="BI793" s="209"/>
      <c r="BJ793" s="209"/>
      <c r="BK793" s="209"/>
      <c r="BL793" s="209"/>
    </row>
    <row r="794" spans="1:64" ht="13.5" customHeight="1">
      <c r="A794" s="462"/>
      <c r="B794" s="462"/>
      <c r="C794" s="462"/>
      <c r="D794" s="462"/>
      <c r="E794" s="462"/>
      <c r="F794" s="462"/>
      <c r="G794" s="209"/>
      <c r="H794" s="462"/>
      <c r="I794" s="209"/>
      <c r="J794" s="209"/>
      <c r="K794" s="209"/>
      <c r="L794" s="209"/>
      <c r="M794" s="209"/>
      <c r="N794" s="209"/>
      <c r="O794" s="209"/>
      <c r="P794" s="462"/>
      <c r="Q794" s="209"/>
      <c r="R794" s="209"/>
      <c r="S794" s="209"/>
      <c r="T794" s="209"/>
      <c r="U794" s="209"/>
      <c r="V794" s="209"/>
      <c r="W794" s="209"/>
      <c r="X794" s="209"/>
      <c r="Y794" s="209"/>
      <c r="Z794" s="209"/>
      <c r="AA794" s="209"/>
      <c r="AB794" s="209"/>
      <c r="AC794" s="209"/>
      <c r="AD794" s="209"/>
      <c r="AE794" s="209"/>
      <c r="AF794" s="209"/>
      <c r="AG794" s="209"/>
      <c r="AH794" s="209"/>
      <c r="AI794" s="209"/>
      <c r="AJ794" s="209"/>
      <c r="AK794" s="209"/>
      <c r="AL794" s="462"/>
      <c r="AM794" s="462"/>
      <c r="AN794" s="462"/>
      <c r="AO794" s="209"/>
      <c r="AP794" s="209"/>
      <c r="AQ794" s="209"/>
      <c r="AR794" s="209"/>
      <c r="AS794" s="209"/>
      <c r="AT794" s="209"/>
      <c r="AU794" s="209"/>
      <c r="AV794" s="209"/>
      <c r="AW794" s="209"/>
      <c r="AX794" s="209"/>
      <c r="AY794" s="209"/>
      <c r="AZ794" s="209"/>
      <c r="BA794" s="209"/>
      <c r="BB794" s="209"/>
      <c r="BC794" s="209"/>
      <c r="BD794" s="209"/>
      <c r="BE794" s="209"/>
      <c r="BF794" s="209"/>
      <c r="BG794" s="209"/>
      <c r="BH794" s="209"/>
      <c r="BI794" s="209"/>
      <c r="BJ794" s="209"/>
      <c r="BK794" s="209"/>
      <c r="BL794" s="209"/>
    </row>
    <row r="795" spans="1:64" ht="13.5" customHeight="1">
      <c r="A795" s="462"/>
      <c r="B795" s="462"/>
      <c r="C795" s="462"/>
      <c r="D795" s="462"/>
      <c r="E795" s="462"/>
      <c r="F795" s="462"/>
      <c r="G795" s="209"/>
      <c r="H795" s="462"/>
      <c r="I795" s="209"/>
      <c r="J795" s="209"/>
      <c r="K795" s="209"/>
      <c r="L795" s="209"/>
      <c r="M795" s="209"/>
      <c r="N795" s="209"/>
      <c r="O795" s="209"/>
      <c r="P795" s="462"/>
      <c r="Q795" s="209"/>
      <c r="R795" s="209"/>
      <c r="S795" s="209"/>
      <c r="T795" s="209"/>
      <c r="U795" s="209"/>
      <c r="V795" s="209"/>
      <c r="W795" s="209"/>
      <c r="X795" s="209"/>
      <c r="Y795" s="209"/>
      <c r="Z795" s="209"/>
      <c r="AA795" s="209"/>
      <c r="AB795" s="209"/>
      <c r="AC795" s="209"/>
      <c r="AD795" s="209"/>
      <c r="AE795" s="209"/>
      <c r="AF795" s="209"/>
      <c r="AG795" s="209"/>
      <c r="AH795" s="209"/>
      <c r="AI795" s="209"/>
      <c r="AJ795" s="209"/>
      <c r="AK795" s="209"/>
      <c r="AL795" s="462"/>
      <c r="AM795" s="462"/>
      <c r="AN795" s="462"/>
      <c r="AO795" s="209"/>
      <c r="AP795" s="209"/>
      <c r="AQ795" s="209"/>
      <c r="AR795" s="209"/>
      <c r="AS795" s="209"/>
      <c r="AT795" s="209"/>
      <c r="AU795" s="209"/>
      <c r="AV795" s="209"/>
      <c r="AW795" s="209"/>
      <c r="AX795" s="209"/>
      <c r="AY795" s="209"/>
      <c r="AZ795" s="209"/>
      <c r="BA795" s="209"/>
      <c r="BB795" s="209"/>
      <c r="BC795" s="209"/>
      <c r="BD795" s="209"/>
      <c r="BE795" s="209"/>
      <c r="BF795" s="209"/>
      <c r="BG795" s="209"/>
      <c r="BH795" s="209"/>
      <c r="BI795" s="209"/>
      <c r="BJ795" s="209"/>
      <c r="BK795" s="209"/>
      <c r="BL795" s="209"/>
    </row>
    <row r="796" spans="1:64" ht="13.5" customHeight="1">
      <c r="A796" s="462"/>
      <c r="B796" s="462"/>
      <c r="C796" s="462"/>
      <c r="D796" s="462"/>
      <c r="E796" s="462"/>
      <c r="F796" s="462"/>
      <c r="G796" s="209"/>
      <c r="H796" s="462"/>
      <c r="I796" s="209"/>
      <c r="J796" s="209"/>
      <c r="K796" s="209"/>
      <c r="L796" s="209"/>
      <c r="M796" s="209"/>
      <c r="N796" s="209"/>
      <c r="O796" s="209"/>
      <c r="P796" s="462"/>
      <c r="Q796" s="209"/>
      <c r="R796" s="209"/>
      <c r="S796" s="209"/>
      <c r="T796" s="209"/>
      <c r="U796" s="209"/>
      <c r="V796" s="209"/>
      <c r="W796" s="209"/>
      <c r="X796" s="209"/>
      <c r="Y796" s="209"/>
      <c r="Z796" s="209"/>
      <c r="AA796" s="209"/>
      <c r="AB796" s="209"/>
      <c r="AC796" s="209"/>
      <c r="AD796" s="209"/>
      <c r="AE796" s="209"/>
      <c r="AF796" s="209"/>
      <c r="AG796" s="209"/>
      <c r="AH796" s="209"/>
      <c r="AI796" s="209"/>
      <c r="AJ796" s="209"/>
      <c r="AK796" s="209"/>
      <c r="AL796" s="462"/>
      <c r="AM796" s="462"/>
      <c r="AN796" s="462"/>
      <c r="AO796" s="209"/>
      <c r="AP796" s="209"/>
      <c r="AQ796" s="209"/>
      <c r="AR796" s="209"/>
      <c r="AS796" s="209"/>
      <c r="AT796" s="209"/>
      <c r="AU796" s="209"/>
      <c r="AV796" s="209"/>
      <c r="AW796" s="209"/>
      <c r="AX796" s="209"/>
      <c r="AY796" s="209"/>
      <c r="AZ796" s="209"/>
      <c r="BA796" s="209"/>
      <c r="BB796" s="209"/>
      <c r="BC796" s="209"/>
      <c r="BD796" s="209"/>
      <c r="BE796" s="209"/>
      <c r="BF796" s="209"/>
      <c r="BG796" s="209"/>
      <c r="BH796" s="209"/>
      <c r="BI796" s="209"/>
      <c r="BJ796" s="209"/>
      <c r="BK796" s="209"/>
      <c r="BL796" s="209"/>
    </row>
    <row r="797" spans="1:64" ht="13.5" customHeight="1">
      <c r="A797" s="462"/>
      <c r="B797" s="462"/>
      <c r="C797" s="462"/>
      <c r="D797" s="462"/>
      <c r="E797" s="462"/>
      <c r="F797" s="462"/>
      <c r="G797" s="209"/>
      <c r="H797" s="462"/>
      <c r="I797" s="209"/>
      <c r="J797" s="209"/>
      <c r="K797" s="209"/>
      <c r="L797" s="209"/>
      <c r="M797" s="209"/>
      <c r="N797" s="209"/>
      <c r="O797" s="209"/>
      <c r="P797" s="462"/>
      <c r="Q797" s="209"/>
      <c r="R797" s="209"/>
      <c r="S797" s="209"/>
      <c r="T797" s="209"/>
      <c r="U797" s="209"/>
      <c r="V797" s="209"/>
      <c r="W797" s="209"/>
      <c r="X797" s="209"/>
      <c r="Y797" s="209"/>
      <c r="Z797" s="209"/>
      <c r="AA797" s="209"/>
      <c r="AB797" s="209"/>
      <c r="AC797" s="209"/>
      <c r="AD797" s="209"/>
      <c r="AE797" s="209"/>
      <c r="AF797" s="209"/>
      <c r="AG797" s="209"/>
      <c r="AH797" s="209"/>
      <c r="AI797" s="209"/>
      <c r="AJ797" s="209"/>
      <c r="AK797" s="209"/>
      <c r="AL797" s="462"/>
      <c r="AM797" s="462"/>
      <c r="AN797" s="462"/>
      <c r="AO797" s="209"/>
      <c r="AP797" s="209"/>
      <c r="AQ797" s="209"/>
      <c r="AR797" s="209"/>
      <c r="AS797" s="209"/>
      <c r="AT797" s="209"/>
      <c r="AU797" s="209"/>
      <c r="AV797" s="209"/>
      <c r="AW797" s="209"/>
      <c r="AX797" s="209"/>
      <c r="AY797" s="209"/>
      <c r="AZ797" s="209"/>
      <c r="BA797" s="209"/>
      <c r="BB797" s="209"/>
      <c r="BC797" s="209"/>
      <c r="BD797" s="209"/>
      <c r="BE797" s="209"/>
      <c r="BF797" s="209"/>
      <c r="BG797" s="209"/>
      <c r="BH797" s="209"/>
      <c r="BI797" s="209"/>
      <c r="BJ797" s="209"/>
      <c r="BK797" s="209"/>
      <c r="BL797" s="209"/>
    </row>
    <row r="798" spans="1:64" ht="13.5" customHeight="1">
      <c r="A798" s="462"/>
      <c r="B798" s="462"/>
      <c r="C798" s="462"/>
      <c r="D798" s="462"/>
      <c r="E798" s="462"/>
      <c r="F798" s="462"/>
      <c r="G798" s="209"/>
      <c r="H798" s="462"/>
      <c r="I798" s="209"/>
      <c r="J798" s="209"/>
      <c r="K798" s="209"/>
      <c r="L798" s="209"/>
      <c r="M798" s="209"/>
      <c r="N798" s="209"/>
      <c r="O798" s="209"/>
      <c r="P798" s="462"/>
      <c r="Q798" s="209"/>
      <c r="R798" s="209"/>
      <c r="S798" s="209"/>
      <c r="T798" s="209"/>
      <c r="U798" s="209"/>
      <c r="V798" s="209"/>
      <c r="W798" s="209"/>
      <c r="X798" s="209"/>
      <c r="Y798" s="209"/>
      <c r="Z798" s="209"/>
      <c r="AA798" s="209"/>
      <c r="AB798" s="209"/>
      <c r="AC798" s="209"/>
      <c r="AD798" s="209"/>
      <c r="AE798" s="209"/>
      <c r="AF798" s="209"/>
      <c r="AG798" s="209"/>
      <c r="AH798" s="209"/>
      <c r="AI798" s="209"/>
      <c r="AJ798" s="209"/>
      <c r="AK798" s="209"/>
      <c r="AL798" s="462"/>
      <c r="AM798" s="462"/>
      <c r="AN798" s="462"/>
      <c r="AO798" s="209"/>
      <c r="AP798" s="209"/>
      <c r="AQ798" s="209"/>
      <c r="AR798" s="209"/>
      <c r="AS798" s="209"/>
      <c r="AT798" s="209"/>
      <c r="AU798" s="209"/>
      <c r="AV798" s="209"/>
      <c r="AW798" s="209"/>
      <c r="AX798" s="209"/>
      <c r="AY798" s="209"/>
      <c r="AZ798" s="209"/>
      <c r="BA798" s="209"/>
      <c r="BB798" s="209"/>
      <c r="BC798" s="209"/>
      <c r="BD798" s="209"/>
      <c r="BE798" s="209"/>
      <c r="BF798" s="209"/>
      <c r="BG798" s="209"/>
      <c r="BH798" s="209"/>
      <c r="BI798" s="209"/>
      <c r="BJ798" s="209"/>
      <c r="BK798" s="209"/>
      <c r="BL798" s="209"/>
    </row>
    <row r="799" spans="1:64" ht="13.5" customHeight="1">
      <c r="A799" s="462"/>
      <c r="B799" s="462"/>
      <c r="C799" s="462"/>
      <c r="D799" s="462"/>
      <c r="E799" s="462"/>
      <c r="F799" s="462"/>
      <c r="G799" s="209"/>
      <c r="H799" s="462"/>
      <c r="I799" s="209"/>
      <c r="J799" s="209"/>
      <c r="K799" s="209"/>
      <c r="L799" s="209"/>
      <c r="M799" s="209"/>
      <c r="N799" s="209"/>
      <c r="O799" s="209"/>
      <c r="P799" s="462"/>
      <c r="Q799" s="209"/>
      <c r="R799" s="209"/>
      <c r="S799" s="209"/>
      <c r="T799" s="209"/>
      <c r="U799" s="209"/>
      <c r="V799" s="209"/>
      <c r="W799" s="209"/>
      <c r="X799" s="209"/>
      <c r="Y799" s="209"/>
      <c r="Z799" s="209"/>
      <c r="AA799" s="209"/>
      <c r="AB799" s="209"/>
      <c r="AC799" s="209"/>
      <c r="AD799" s="209"/>
      <c r="AE799" s="209"/>
      <c r="AF799" s="209"/>
      <c r="AG799" s="209"/>
      <c r="AH799" s="209"/>
      <c r="AI799" s="209"/>
      <c r="AJ799" s="209"/>
      <c r="AK799" s="209"/>
      <c r="AL799" s="462"/>
      <c r="AM799" s="462"/>
      <c r="AN799" s="462"/>
      <c r="AO799" s="209"/>
      <c r="AP799" s="209"/>
      <c r="AQ799" s="209"/>
      <c r="AR799" s="209"/>
      <c r="AS799" s="209"/>
      <c r="AT799" s="209"/>
      <c r="AU799" s="209"/>
      <c r="AV799" s="209"/>
      <c r="AW799" s="209"/>
      <c r="AX799" s="209"/>
      <c r="AY799" s="209"/>
      <c r="AZ799" s="209"/>
      <c r="BA799" s="209"/>
      <c r="BB799" s="209"/>
      <c r="BC799" s="209"/>
      <c r="BD799" s="209"/>
      <c r="BE799" s="209"/>
      <c r="BF799" s="209"/>
      <c r="BG799" s="209"/>
      <c r="BH799" s="209"/>
      <c r="BI799" s="209"/>
      <c r="BJ799" s="209"/>
      <c r="BK799" s="209"/>
      <c r="BL799" s="209"/>
    </row>
    <row r="800" spans="1:64" ht="13.5" customHeight="1">
      <c r="A800" s="462"/>
      <c r="B800" s="462"/>
      <c r="C800" s="462"/>
      <c r="D800" s="462"/>
      <c r="E800" s="462"/>
      <c r="F800" s="462"/>
      <c r="G800" s="209"/>
      <c r="H800" s="462"/>
      <c r="I800" s="209"/>
      <c r="J800" s="209"/>
      <c r="K800" s="209"/>
      <c r="L800" s="209"/>
      <c r="M800" s="209"/>
      <c r="N800" s="209"/>
      <c r="O800" s="209"/>
      <c r="P800" s="462"/>
      <c r="Q800" s="209"/>
      <c r="R800" s="209"/>
      <c r="S800" s="209"/>
      <c r="T800" s="209"/>
      <c r="U800" s="209"/>
      <c r="V800" s="209"/>
      <c r="W800" s="209"/>
      <c r="X800" s="209"/>
      <c r="Y800" s="209"/>
      <c r="Z800" s="209"/>
      <c r="AA800" s="209"/>
      <c r="AB800" s="209"/>
      <c r="AC800" s="209"/>
      <c r="AD800" s="209"/>
      <c r="AE800" s="209"/>
      <c r="AF800" s="209"/>
      <c r="AG800" s="209"/>
      <c r="AH800" s="209"/>
      <c r="AI800" s="209"/>
      <c r="AJ800" s="209"/>
      <c r="AK800" s="209"/>
      <c r="AL800" s="462"/>
      <c r="AM800" s="462"/>
      <c r="AN800" s="462"/>
      <c r="AO800" s="209"/>
      <c r="AP800" s="209"/>
      <c r="AQ800" s="209"/>
      <c r="AR800" s="209"/>
      <c r="AS800" s="209"/>
      <c r="AT800" s="209"/>
      <c r="AU800" s="209"/>
      <c r="AV800" s="209"/>
      <c r="AW800" s="209"/>
      <c r="AX800" s="209"/>
      <c r="AY800" s="209"/>
      <c r="AZ800" s="209"/>
      <c r="BA800" s="209"/>
      <c r="BB800" s="209"/>
      <c r="BC800" s="209"/>
      <c r="BD800" s="209"/>
      <c r="BE800" s="209"/>
      <c r="BF800" s="209"/>
      <c r="BG800" s="209"/>
      <c r="BH800" s="209"/>
      <c r="BI800" s="209"/>
      <c r="BJ800" s="209"/>
      <c r="BK800" s="209"/>
      <c r="BL800" s="209"/>
    </row>
    <row r="801" spans="1:64" ht="13.5" customHeight="1">
      <c r="A801" s="462"/>
      <c r="B801" s="462"/>
      <c r="C801" s="462"/>
      <c r="D801" s="462"/>
      <c r="E801" s="462"/>
      <c r="F801" s="462"/>
      <c r="G801" s="209"/>
      <c r="H801" s="462"/>
      <c r="I801" s="209"/>
      <c r="J801" s="209"/>
      <c r="K801" s="209"/>
      <c r="L801" s="209"/>
      <c r="M801" s="209"/>
      <c r="N801" s="209"/>
      <c r="O801" s="209"/>
      <c r="P801" s="462"/>
      <c r="Q801" s="209"/>
      <c r="R801" s="209"/>
      <c r="S801" s="209"/>
      <c r="T801" s="209"/>
      <c r="U801" s="209"/>
      <c r="V801" s="209"/>
      <c r="W801" s="209"/>
      <c r="X801" s="209"/>
      <c r="Y801" s="209"/>
      <c r="Z801" s="209"/>
      <c r="AA801" s="209"/>
      <c r="AB801" s="209"/>
      <c r="AC801" s="209"/>
      <c r="AD801" s="209"/>
      <c r="AE801" s="209"/>
      <c r="AF801" s="209"/>
      <c r="AG801" s="209"/>
      <c r="AH801" s="209"/>
      <c r="AI801" s="209"/>
      <c r="AJ801" s="209"/>
      <c r="AK801" s="209"/>
      <c r="AL801" s="462"/>
      <c r="AM801" s="462"/>
      <c r="AN801" s="462"/>
      <c r="AO801" s="209"/>
      <c r="AP801" s="209"/>
      <c r="AQ801" s="209"/>
      <c r="AR801" s="209"/>
      <c r="AS801" s="209"/>
      <c r="AT801" s="209"/>
      <c r="AU801" s="209"/>
      <c r="AV801" s="209"/>
      <c r="AW801" s="209"/>
      <c r="AX801" s="209"/>
      <c r="AY801" s="209"/>
      <c r="AZ801" s="209"/>
      <c r="BA801" s="209"/>
      <c r="BB801" s="209"/>
      <c r="BC801" s="209"/>
      <c r="BD801" s="209"/>
      <c r="BE801" s="209"/>
      <c r="BF801" s="209"/>
      <c r="BG801" s="209"/>
      <c r="BH801" s="209"/>
      <c r="BI801" s="209"/>
      <c r="BJ801" s="209"/>
      <c r="BK801" s="209"/>
      <c r="BL801" s="209"/>
    </row>
    <row r="802" spans="1:64" ht="13.5" customHeight="1">
      <c r="A802" s="462"/>
      <c r="B802" s="462"/>
      <c r="C802" s="462"/>
      <c r="D802" s="462"/>
      <c r="E802" s="462"/>
      <c r="F802" s="462"/>
      <c r="G802" s="209"/>
      <c r="H802" s="462"/>
      <c r="I802" s="209"/>
      <c r="J802" s="209"/>
      <c r="K802" s="209"/>
      <c r="L802" s="209"/>
      <c r="M802" s="209"/>
      <c r="N802" s="209"/>
      <c r="O802" s="209"/>
      <c r="P802" s="462"/>
      <c r="Q802" s="209"/>
      <c r="R802" s="209"/>
      <c r="S802" s="209"/>
      <c r="T802" s="209"/>
      <c r="U802" s="209"/>
      <c r="V802" s="209"/>
      <c r="W802" s="209"/>
      <c r="X802" s="209"/>
      <c r="Y802" s="209"/>
      <c r="Z802" s="209"/>
      <c r="AA802" s="209"/>
      <c r="AB802" s="209"/>
      <c r="AC802" s="209"/>
      <c r="AD802" s="209"/>
      <c r="AE802" s="209"/>
      <c r="AF802" s="209"/>
      <c r="AG802" s="209"/>
      <c r="AH802" s="209"/>
      <c r="AI802" s="209"/>
      <c r="AJ802" s="209"/>
      <c r="AK802" s="209"/>
      <c r="AL802" s="462"/>
      <c r="AM802" s="462"/>
      <c r="AN802" s="462"/>
      <c r="AO802" s="209"/>
      <c r="AP802" s="209"/>
      <c r="AQ802" s="209"/>
      <c r="AR802" s="209"/>
      <c r="AS802" s="209"/>
      <c r="AT802" s="209"/>
      <c r="AU802" s="209"/>
      <c r="AV802" s="209"/>
      <c r="AW802" s="209"/>
      <c r="AX802" s="209"/>
      <c r="AY802" s="209"/>
      <c r="AZ802" s="209"/>
      <c r="BA802" s="209"/>
      <c r="BB802" s="209"/>
      <c r="BC802" s="209"/>
      <c r="BD802" s="209"/>
      <c r="BE802" s="209"/>
      <c r="BF802" s="209"/>
      <c r="BG802" s="209"/>
      <c r="BH802" s="209"/>
      <c r="BI802" s="209"/>
      <c r="BJ802" s="209"/>
      <c r="BK802" s="209"/>
      <c r="BL802" s="209"/>
    </row>
    <row r="803" spans="1:64" ht="13.5" customHeight="1">
      <c r="A803" s="462"/>
      <c r="B803" s="462"/>
      <c r="C803" s="462"/>
      <c r="D803" s="462"/>
      <c r="E803" s="462"/>
      <c r="F803" s="462"/>
      <c r="G803" s="209"/>
      <c r="H803" s="462"/>
      <c r="I803" s="209"/>
      <c r="J803" s="209"/>
      <c r="K803" s="209"/>
      <c r="L803" s="209"/>
      <c r="M803" s="209"/>
      <c r="N803" s="209"/>
      <c r="O803" s="209"/>
      <c r="P803" s="462"/>
      <c r="Q803" s="209"/>
      <c r="R803" s="209"/>
      <c r="S803" s="209"/>
      <c r="T803" s="209"/>
      <c r="U803" s="209"/>
      <c r="V803" s="209"/>
      <c r="W803" s="209"/>
      <c r="X803" s="209"/>
      <c r="Y803" s="209"/>
      <c r="Z803" s="209"/>
      <c r="AA803" s="209"/>
      <c r="AB803" s="209"/>
      <c r="AC803" s="209"/>
      <c r="AD803" s="209"/>
      <c r="AE803" s="209"/>
      <c r="AF803" s="209"/>
      <c r="AG803" s="209"/>
      <c r="AH803" s="209"/>
      <c r="AI803" s="209"/>
      <c r="AJ803" s="209"/>
      <c r="AK803" s="209"/>
      <c r="AL803" s="462"/>
      <c r="AM803" s="462"/>
      <c r="AN803" s="462"/>
      <c r="AO803" s="209"/>
      <c r="AP803" s="209"/>
      <c r="AQ803" s="209"/>
      <c r="AR803" s="209"/>
      <c r="AS803" s="209"/>
      <c r="AT803" s="209"/>
      <c r="AU803" s="209"/>
      <c r="AV803" s="209"/>
      <c r="AW803" s="209"/>
      <c r="AX803" s="209"/>
      <c r="AY803" s="209"/>
      <c r="AZ803" s="209"/>
      <c r="BA803" s="209"/>
      <c r="BB803" s="209"/>
      <c r="BC803" s="209"/>
      <c r="BD803" s="209"/>
      <c r="BE803" s="209"/>
      <c r="BF803" s="209"/>
      <c r="BG803" s="209"/>
      <c r="BH803" s="209"/>
      <c r="BI803" s="209"/>
      <c r="BJ803" s="209"/>
      <c r="BK803" s="209"/>
      <c r="BL803" s="209"/>
    </row>
    <row r="804" spans="1:64" ht="13.5" customHeight="1">
      <c r="A804" s="462"/>
      <c r="B804" s="462"/>
      <c r="C804" s="462"/>
      <c r="D804" s="462"/>
      <c r="E804" s="462"/>
      <c r="F804" s="462"/>
      <c r="G804" s="209"/>
      <c r="H804" s="462"/>
      <c r="I804" s="209"/>
      <c r="J804" s="209"/>
      <c r="K804" s="209"/>
      <c r="L804" s="209"/>
      <c r="M804" s="209"/>
      <c r="N804" s="209"/>
      <c r="O804" s="209"/>
      <c r="P804" s="462"/>
      <c r="Q804" s="209"/>
      <c r="R804" s="209"/>
      <c r="S804" s="209"/>
      <c r="T804" s="209"/>
      <c r="U804" s="209"/>
      <c r="V804" s="209"/>
      <c r="W804" s="209"/>
      <c r="X804" s="209"/>
      <c r="Y804" s="209"/>
      <c r="Z804" s="209"/>
      <c r="AA804" s="209"/>
      <c r="AB804" s="209"/>
      <c r="AC804" s="209"/>
      <c r="AD804" s="209"/>
      <c r="AE804" s="209"/>
      <c r="AF804" s="209"/>
      <c r="AG804" s="209"/>
      <c r="AH804" s="209"/>
      <c r="AI804" s="209"/>
      <c r="AJ804" s="209"/>
      <c r="AK804" s="209"/>
      <c r="AL804" s="462"/>
      <c r="AM804" s="462"/>
      <c r="AN804" s="462"/>
      <c r="AO804" s="209"/>
      <c r="AP804" s="209"/>
      <c r="AQ804" s="209"/>
      <c r="AR804" s="209"/>
      <c r="AS804" s="209"/>
      <c r="AT804" s="209"/>
      <c r="AU804" s="209"/>
      <c r="AV804" s="209"/>
      <c r="AW804" s="209"/>
      <c r="AX804" s="209"/>
      <c r="AY804" s="209"/>
      <c r="AZ804" s="209"/>
      <c r="BA804" s="209"/>
      <c r="BB804" s="209"/>
      <c r="BC804" s="209"/>
      <c r="BD804" s="209"/>
      <c r="BE804" s="209"/>
      <c r="BF804" s="209"/>
      <c r="BG804" s="209"/>
      <c r="BH804" s="209"/>
      <c r="BI804" s="209"/>
      <c r="BJ804" s="209"/>
      <c r="BK804" s="209"/>
      <c r="BL804" s="209"/>
    </row>
    <row r="805" spans="1:64" ht="13.5" customHeight="1">
      <c r="A805" s="462"/>
      <c r="B805" s="462"/>
      <c r="C805" s="462"/>
      <c r="D805" s="462"/>
      <c r="E805" s="462"/>
      <c r="F805" s="462"/>
      <c r="G805" s="209"/>
      <c r="H805" s="462"/>
      <c r="I805" s="209"/>
      <c r="J805" s="209"/>
      <c r="K805" s="209"/>
      <c r="L805" s="209"/>
      <c r="M805" s="209"/>
      <c r="N805" s="209"/>
      <c r="O805" s="209"/>
      <c r="P805" s="462"/>
      <c r="Q805" s="209"/>
      <c r="R805" s="209"/>
      <c r="S805" s="209"/>
      <c r="T805" s="209"/>
      <c r="U805" s="209"/>
      <c r="V805" s="209"/>
      <c r="W805" s="209"/>
      <c r="X805" s="209"/>
      <c r="Y805" s="209"/>
      <c r="Z805" s="209"/>
      <c r="AA805" s="209"/>
      <c r="AB805" s="209"/>
      <c r="AC805" s="209"/>
      <c r="AD805" s="209"/>
      <c r="AE805" s="209"/>
      <c r="AF805" s="209"/>
      <c r="AG805" s="209"/>
      <c r="AH805" s="209"/>
      <c r="AI805" s="209"/>
      <c r="AJ805" s="209"/>
      <c r="AK805" s="209"/>
      <c r="AL805" s="462"/>
      <c r="AM805" s="462"/>
      <c r="AN805" s="462"/>
      <c r="AO805" s="209"/>
      <c r="AP805" s="209"/>
      <c r="AQ805" s="209"/>
      <c r="AR805" s="209"/>
      <c r="AS805" s="209"/>
      <c r="AT805" s="209"/>
      <c r="AU805" s="209"/>
      <c r="AV805" s="209"/>
      <c r="AW805" s="209"/>
      <c r="AX805" s="209"/>
      <c r="AY805" s="209"/>
      <c r="AZ805" s="209"/>
      <c r="BA805" s="209"/>
      <c r="BB805" s="209"/>
      <c r="BC805" s="209"/>
      <c r="BD805" s="209"/>
      <c r="BE805" s="209"/>
      <c r="BF805" s="209"/>
      <c r="BG805" s="209"/>
      <c r="BH805" s="209"/>
      <c r="BI805" s="209"/>
      <c r="BJ805" s="209"/>
      <c r="BK805" s="209"/>
      <c r="BL805" s="209"/>
    </row>
    <row r="806" spans="1:64" ht="13.5" customHeight="1">
      <c r="A806" s="462"/>
      <c r="B806" s="462"/>
      <c r="C806" s="462"/>
      <c r="D806" s="462"/>
      <c r="E806" s="462"/>
      <c r="F806" s="462"/>
      <c r="G806" s="209"/>
      <c r="H806" s="462"/>
      <c r="I806" s="209"/>
      <c r="J806" s="209"/>
      <c r="K806" s="209"/>
      <c r="L806" s="209"/>
      <c r="M806" s="209"/>
      <c r="N806" s="209"/>
      <c r="O806" s="209"/>
      <c r="P806" s="462"/>
      <c r="Q806" s="209"/>
      <c r="R806" s="209"/>
      <c r="S806" s="209"/>
      <c r="T806" s="209"/>
      <c r="U806" s="209"/>
      <c r="V806" s="209"/>
      <c r="W806" s="209"/>
      <c r="X806" s="209"/>
      <c r="Y806" s="209"/>
      <c r="Z806" s="209"/>
      <c r="AA806" s="209"/>
      <c r="AB806" s="209"/>
      <c r="AC806" s="209"/>
      <c r="AD806" s="209"/>
      <c r="AE806" s="209"/>
      <c r="AF806" s="209"/>
      <c r="AG806" s="209"/>
      <c r="AH806" s="209"/>
      <c r="AI806" s="209"/>
      <c r="AJ806" s="209"/>
      <c r="AK806" s="209"/>
      <c r="AL806" s="462"/>
      <c r="AM806" s="462"/>
      <c r="AN806" s="462"/>
      <c r="AO806" s="209"/>
      <c r="AP806" s="209"/>
      <c r="AQ806" s="209"/>
      <c r="AR806" s="209"/>
      <c r="AS806" s="209"/>
      <c r="AT806" s="209"/>
      <c r="AU806" s="209"/>
      <c r="AV806" s="209"/>
      <c r="AW806" s="209"/>
      <c r="AX806" s="209"/>
      <c r="AY806" s="209"/>
      <c r="AZ806" s="209"/>
      <c r="BA806" s="209"/>
      <c r="BB806" s="209"/>
      <c r="BC806" s="209"/>
      <c r="BD806" s="209"/>
      <c r="BE806" s="209"/>
      <c r="BF806" s="209"/>
      <c r="BG806" s="209"/>
      <c r="BH806" s="209"/>
      <c r="BI806" s="209"/>
      <c r="BJ806" s="209"/>
      <c r="BK806" s="209"/>
      <c r="BL806" s="209"/>
    </row>
    <row r="807" spans="1:64" ht="13.5" customHeight="1">
      <c r="A807" s="462"/>
      <c r="B807" s="462"/>
      <c r="C807" s="462"/>
      <c r="D807" s="462"/>
      <c r="E807" s="462"/>
      <c r="F807" s="462"/>
      <c r="G807" s="209"/>
      <c r="H807" s="462"/>
      <c r="I807" s="209"/>
      <c r="J807" s="209"/>
      <c r="K807" s="209"/>
      <c r="L807" s="209"/>
      <c r="M807" s="209"/>
      <c r="N807" s="209"/>
      <c r="O807" s="209"/>
      <c r="P807" s="462"/>
      <c r="Q807" s="209"/>
      <c r="R807" s="209"/>
      <c r="S807" s="209"/>
      <c r="T807" s="209"/>
      <c r="U807" s="209"/>
      <c r="V807" s="209"/>
      <c r="W807" s="209"/>
      <c r="X807" s="209"/>
      <c r="Y807" s="209"/>
      <c r="Z807" s="209"/>
      <c r="AA807" s="209"/>
      <c r="AB807" s="209"/>
      <c r="AC807" s="209"/>
      <c r="AD807" s="209"/>
      <c r="AE807" s="209"/>
      <c r="AF807" s="209"/>
      <c r="AG807" s="209"/>
      <c r="AH807" s="209"/>
      <c r="AI807" s="209"/>
      <c r="AJ807" s="209"/>
      <c r="AK807" s="209"/>
      <c r="AL807" s="462"/>
      <c r="AM807" s="462"/>
      <c r="AN807" s="462"/>
      <c r="AO807" s="209"/>
      <c r="AP807" s="209"/>
      <c r="AQ807" s="209"/>
      <c r="AR807" s="209"/>
      <c r="AS807" s="209"/>
      <c r="AT807" s="209"/>
      <c r="AU807" s="209"/>
      <c r="AV807" s="209"/>
      <c r="AW807" s="209"/>
      <c r="AX807" s="209"/>
      <c r="AY807" s="209"/>
      <c r="AZ807" s="209"/>
      <c r="BA807" s="209"/>
      <c r="BB807" s="209"/>
      <c r="BC807" s="209"/>
      <c r="BD807" s="209"/>
      <c r="BE807" s="209"/>
      <c r="BF807" s="209"/>
      <c r="BG807" s="209"/>
      <c r="BH807" s="209"/>
      <c r="BI807" s="209"/>
      <c r="BJ807" s="209"/>
      <c r="BK807" s="209"/>
      <c r="BL807" s="209"/>
    </row>
    <row r="808" spans="1:64" ht="13.5" customHeight="1">
      <c r="A808" s="462"/>
      <c r="B808" s="462"/>
      <c r="C808" s="462"/>
      <c r="D808" s="462"/>
      <c r="E808" s="462"/>
      <c r="F808" s="462"/>
      <c r="G808" s="209"/>
      <c r="H808" s="462"/>
      <c r="I808" s="209"/>
      <c r="J808" s="209"/>
      <c r="K808" s="209"/>
      <c r="L808" s="209"/>
      <c r="M808" s="209"/>
      <c r="N808" s="209"/>
      <c r="O808" s="209"/>
      <c r="P808" s="462"/>
      <c r="Q808" s="209"/>
      <c r="R808" s="209"/>
      <c r="S808" s="209"/>
      <c r="T808" s="209"/>
      <c r="U808" s="209"/>
      <c r="V808" s="209"/>
      <c r="W808" s="209"/>
      <c r="X808" s="209"/>
      <c r="Y808" s="209"/>
      <c r="Z808" s="209"/>
      <c r="AA808" s="209"/>
      <c r="AB808" s="209"/>
      <c r="AC808" s="209"/>
      <c r="AD808" s="209"/>
      <c r="AE808" s="209"/>
      <c r="AF808" s="209"/>
      <c r="AG808" s="209"/>
      <c r="AH808" s="209"/>
      <c r="AI808" s="209"/>
      <c r="AJ808" s="209"/>
      <c r="AK808" s="209"/>
      <c r="AL808" s="462"/>
      <c r="AM808" s="462"/>
      <c r="AN808" s="462"/>
      <c r="AO808" s="209"/>
      <c r="AP808" s="209"/>
      <c r="AQ808" s="209"/>
      <c r="AR808" s="209"/>
      <c r="AS808" s="209"/>
      <c r="AT808" s="209"/>
      <c r="AU808" s="209"/>
      <c r="AV808" s="209"/>
      <c r="AW808" s="209"/>
      <c r="AX808" s="209"/>
      <c r="AY808" s="209"/>
      <c r="AZ808" s="209"/>
      <c r="BA808" s="209"/>
      <c r="BB808" s="209"/>
      <c r="BC808" s="209"/>
      <c r="BD808" s="209"/>
      <c r="BE808" s="209"/>
      <c r="BF808" s="209"/>
      <c r="BG808" s="209"/>
      <c r="BH808" s="209"/>
      <c r="BI808" s="209"/>
      <c r="BJ808" s="209"/>
      <c r="BK808" s="209"/>
      <c r="BL808" s="209"/>
    </row>
    <row r="809" spans="1:64" ht="13.5" customHeight="1">
      <c r="A809" s="462"/>
      <c r="B809" s="462"/>
      <c r="C809" s="462"/>
      <c r="D809" s="462"/>
      <c r="E809" s="462"/>
      <c r="F809" s="462"/>
      <c r="G809" s="209"/>
      <c r="H809" s="462"/>
      <c r="I809" s="209"/>
      <c r="J809" s="209"/>
      <c r="K809" s="209"/>
      <c r="L809" s="209"/>
      <c r="M809" s="209"/>
      <c r="N809" s="209"/>
      <c r="O809" s="209"/>
      <c r="P809" s="462"/>
      <c r="Q809" s="209"/>
      <c r="R809" s="209"/>
      <c r="S809" s="209"/>
      <c r="T809" s="209"/>
      <c r="U809" s="209"/>
      <c r="V809" s="209"/>
      <c r="W809" s="209"/>
      <c r="X809" s="209"/>
      <c r="Y809" s="209"/>
      <c r="Z809" s="209"/>
      <c r="AA809" s="209"/>
      <c r="AB809" s="209"/>
      <c r="AC809" s="209"/>
      <c r="AD809" s="209"/>
      <c r="AE809" s="209"/>
      <c r="AF809" s="209"/>
      <c r="AG809" s="209"/>
      <c r="AH809" s="209"/>
      <c r="AI809" s="209"/>
      <c r="AJ809" s="209"/>
      <c r="AK809" s="209"/>
      <c r="AL809" s="462"/>
      <c r="AM809" s="462"/>
      <c r="AN809" s="462"/>
      <c r="AO809" s="209"/>
      <c r="AP809" s="209"/>
      <c r="AQ809" s="209"/>
      <c r="AR809" s="209"/>
      <c r="AS809" s="209"/>
      <c r="AT809" s="209"/>
      <c r="AU809" s="209"/>
      <c r="AV809" s="209"/>
      <c r="AW809" s="209"/>
      <c r="AX809" s="209"/>
      <c r="AY809" s="209"/>
      <c r="AZ809" s="209"/>
      <c r="BA809" s="209"/>
      <c r="BB809" s="209"/>
      <c r="BC809" s="209"/>
      <c r="BD809" s="209"/>
      <c r="BE809" s="209"/>
      <c r="BF809" s="209"/>
      <c r="BG809" s="209"/>
      <c r="BH809" s="209"/>
      <c r="BI809" s="209"/>
      <c r="BJ809" s="209"/>
      <c r="BK809" s="209"/>
      <c r="BL809" s="209"/>
    </row>
    <row r="810" spans="1:64" ht="13.5" customHeight="1">
      <c r="A810" s="462"/>
      <c r="B810" s="462"/>
      <c r="C810" s="462"/>
      <c r="D810" s="462"/>
      <c r="E810" s="462"/>
      <c r="F810" s="462"/>
      <c r="G810" s="209"/>
      <c r="H810" s="462"/>
      <c r="I810" s="209"/>
      <c r="J810" s="209"/>
      <c r="K810" s="209"/>
      <c r="L810" s="209"/>
      <c r="M810" s="209"/>
      <c r="N810" s="209"/>
      <c r="O810" s="209"/>
      <c r="P810" s="462"/>
      <c r="Q810" s="209"/>
      <c r="R810" s="209"/>
      <c r="S810" s="209"/>
      <c r="T810" s="209"/>
      <c r="U810" s="209"/>
      <c r="V810" s="209"/>
      <c r="W810" s="209"/>
      <c r="X810" s="209"/>
      <c r="Y810" s="209"/>
      <c r="Z810" s="209"/>
      <c r="AA810" s="209"/>
      <c r="AB810" s="209"/>
      <c r="AC810" s="209"/>
      <c r="AD810" s="209"/>
      <c r="AE810" s="209"/>
      <c r="AF810" s="209"/>
      <c r="AG810" s="209"/>
      <c r="AH810" s="209"/>
      <c r="AI810" s="209"/>
      <c r="AJ810" s="209"/>
      <c r="AK810" s="209"/>
      <c r="AL810" s="462"/>
      <c r="AM810" s="462"/>
      <c r="AN810" s="462"/>
      <c r="AO810" s="209"/>
      <c r="AP810" s="209"/>
      <c r="AQ810" s="209"/>
      <c r="AR810" s="209"/>
      <c r="AS810" s="209"/>
      <c r="AT810" s="209"/>
      <c r="AU810" s="209"/>
      <c r="AV810" s="209"/>
      <c r="AW810" s="209"/>
      <c r="AX810" s="209"/>
      <c r="AY810" s="209"/>
      <c r="AZ810" s="209"/>
      <c r="BA810" s="209"/>
      <c r="BB810" s="209"/>
      <c r="BC810" s="209"/>
      <c r="BD810" s="209"/>
      <c r="BE810" s="209"/>
      <c r="BF810" s="209"/>
      <c r="BG810" s="209"/>
      <c r="BH810" s="209"/>
      <c r="BI810" s="209"/>
      <c r="BJ810" s="209"/>
      <c r="BK810" s="209"/>
      <c r="BL810" s="209"/>
    </row>
    <row r="811" spans="1:64" ht="13.5" customHeight="1">
      <c r="A811" s="462"/>
      <c r="B811" s="462"/>
      <c r="C811" s="462"/>
      <c r="D811" s="462"/>
      <c r="E811" s="462"/>
      <c r="F811" s="462"/>
      <c r="G811" s="209"/>
      <c r="H811" s="462"/>
      <c r="I811" s="209"/>
      <c r="J811" s="209"/>
      <c r="K811" s="209"/>
      <c r="L811" s="209"/>
      <c r="M811" s="209"/>
      <c r="N811" s="209"/>
      <c r="O811" s="209"/>
      <c r="P811" s="462"/>
      <c r="Q811" s="209"/>
      <c r="R811" s="209"/>
      <c r="S811" s="209"/>
      <c r="T811" s="209"/>
      <c r="U811" s="209"/>
      <c r="V811" s="209"/>
      <c r="W811" s="209"/>
      <c r="X811" s="209"/>
      <c r="Y811" s="209"/>
      <c r="Z811" s="209"/>
      <c r="AA811" s="209"/>
      <c r="AB811" s="209"/>
      <c r="AC811" s="209"/>
      <c r="AD811" s="209"/>
      <c r="AE811" s="209"/>
      <c r="AF811" s="209"/>
      <c r="AG811" s="209"/>
      <c r="AH811" s="209"/>
      <c r="AI811" s="209"/>
      <c r="AJ811" s="209"/>
      <c r="AK811" s="209"/>
      <c r="AL811" s="462"/>
      <c r="AM811" s="462"/>
      <c r="AN811" s="462"/>
      <c r="AO811" s="209"/>
      <c r="AP811" s="209"/>
      <c r="AQ811" s="209"/>
      <c r="AR811" s="209"/>
      <c r="AS811" s="209"/>
      <c r="AT811" s="209"/>
      <c r="AU811" s="209"/>
      <c r="AV811" s="209"/>
      <c r="AW811" s="209"/>
      <c r="AX811" s="209"/>
      <c r="AY811" s="209"/>
      <c r="AZ811" s="209"/>
      <c r="BA811" s="209"/>
      <c r="BB811" s="209"/>
      <c r="BC811" s="209"/>
      <c r="BD811" s="209"/>
      <c r="BE811" s="209"/>
      <c r="BF811" s="209"/>
      <c r="BG811" s="209"/>
      <c r="BH811" s="209"/>
      <c r="BI811" s="209"/>
      <c r="BJ811" s="209"/>
      <c r="BK811" s="209"/>
      <c r="BL811" s="209"/>
    </row>
    <row r="812" spans="1:64" ht="13.5" customHeight="1">
      <c r="A812" s="462"/>
      <c r="B812" s="462"/>
      <c r="C812" s="462"/>
      <c r="D812" s="462"/>
      <c r="E812" s="462"/>
      <c r="F812" s="462"/>
      <c r="G812" s="209"/>
      <c r="H812" s="462"/>
      <c r="I812" s="209"/>
      <c r="J812" s="209"/>
      <c r="K812" s="209"/>
      <c r="L812" s="209"/>
      <c r="M812" s="209"/>
      <c r="N812" s="209"/>
      <c r="O812" s="209"/>
      <c r="P812" s="462"/>
      <c r="Q812" s="209"/>
      <c r="R812" s="209"/>
      <c r="S812" s="209"/>
      <c r="T812" s="209"/>
      <c r="U812" s="209"/>
      <c r="V812" s="209"/>
      <c r="W812" s="209"/>
      <c r="X812" s="209"/>
      <c r="Y812" s="209"/>
      <c r="Z812" s="209"/>
      <c r="AA812" s="209"/>
      <c r="AB812" s="209"/>
      <c r="AC812" s="209"/>
      <c r="AD812" s="209"/>
      <c r="AE812" s="209"/>
      <c r="AF812" s="209"/>
      <c r="AG812" s="209"/>
      <c r="AH812" s="209"/>
      <c r="AI812" s="209"/>
      <c r="AJ812" s="209"/>
      <c r="AK812" s="209"/>
      <c r="AL812" s="462"/>
      <c r="AM812" s="462"/>
      <c r="AN812" s="462"/>
      <c r="AO812" s="209"/>
      <c r="AP812" s="209"/>
      <c r="AQ812" s="209"/>
      <c r="AR812" s="209"/>
      <c r="AS812" s="209"/>
      <c r="AT812" s="209"/>
      <c r="AU812" s="209"/>
      <c r="AV812" s="209"/>
      <c r="AW812" s="209"/>
      <c r="AX812" s="209"/>
      <c r="AY812" s="209"/>
      <c r="AZ812" s="209"/>
      <c r="BA812" s="209"/>
      <c r="BB812" s="209"/>
      <c r="BC812" s="209"/>
      <c r="BD812" s="209"/>
      <c r="BE812" s="209"/>
      <c r="BF812" s="209"/>
      <c r="BG812" s="209"/>
      <c r="BH812" s="209"/>
      <c r="BI812" s="209"/>
      <c r="BJ812" s="209"/>
      <c r="BK812" s="209"/>
      <c r="BL812" s="209"/>
    </row>
    <row r="813" spans="1:64" ht="13.5" customHeight="1">
      <c r="A813" s="462"/>
      <c r="B813" s="462"/>
      <c r="C813" s="462"/>
      <c r="D813" s="462"/>
      <c r="E813" s="462"/>
      <c r="F813" s="462"/>
      <c r="G813" s="209"/>
      <c r="H813" s="462"/>
      <c r="I813" s="209"/>
      <c r="J813" s="209"/>
      <c r="K813" s="209"/>
      <c r="L813" s="209"/>
      <c r="M813" s="209"/>
      <c r="N813" s="209"/>
      <c r="O813" s="209"/>
      <c r="P813" s="462"/>
      <c r="Q813" s="209"/>
      <c r="R813" s="209"/>
      <c r="S813" s="209"/>
      <c r="T813" s="209"/>
      <c r="U813" s="209"/>
      <c r="V813" s="209"/>
      <c r="W813" s="209"/>
      <c r="X813" s="209"/>
      <c r="Y813" s="209"/>
      <c r="Z813" s="209"/>
      <c r="AA813" s="209"/>
      <c r="AB813" s="209"/>
      <c r="AC813" s="209"/>
      <c r="AD813" s="209"/>
      <c r="AE813" s="209"/>
      <c r="AF813" s="209"/>
      <c r="AG813" s="209"/>
      <c r="AH813" s="209"/>
      <c r="AI813" s="209"/>
      <c r="AJ813" s="209"/>
      <c r="AK813" s="209"/>
      <c r="AL813" s="462"/>
      <c r="AM813" s="462"/>
      <c r="AN813" s="462"/>
      <c r="AO813" s="209"/>
      <c r="AP813" s="209"/>
      <c r="AQ813" s="209"/>
      <c r="AR813" s="209"/>
      <c r="AS813" s="209"/>
      <c r="AT813" s="209"/>
      <c r="AU813" s="209"/>
      <c r="AV813" s="209"/>
      <c r="AW813" s="209"/>
      <c r="AX813" s="209"/>
      <c r="AY813" s="209"/>
      <c r="AZ813" s="209"/>
      <c r="BA813" s="209"/>
      <c r="BB813" s="209"/>
      <c r="BC813" s="209"/>
      <c r="BD813" s="209"/>
      <c r="BE813" s="209"/>
      <c r="BF813" s="209"/>
      <c r="BG813" s="209"/>
      <c r="BH813" s="209"/>
      <c r="BI813" s="209"/>
      <c r="BJ813" s="209"/>
      <c r="BK813" s="209"/>
      <c r="BL813" s="209"/>
    </row>
    <row r="814" spans="1:64" ht="13.5" customHeight="1">
      <c r="A814" s="462"/>
      <c r="B814" s="462"/>
      <c r="C814" s="462"/>
      <c r="D814" s="462"/>
      <c r="E814" s="462"/>
      <c r="F814" s="462"/>
      <c r="G814" s="209"/>
      <c r="H814" s="462"/>
      <c r="I814" s="209"/>
      <c r="J814" s="209"/>
      <c r="K814" s="209"/>
      <c r="L814" s="209"/>
      <c r="M814" s="209"/>
      <c r="N814" s="209"/>
      <c r="O814" s="209"/>
      <c r="P814" s="462"/>
      <c r="Q814" s="209"/>
      <c r="R814" s="209"/>
      <c r="S814" s="209"/>
      <c r="T814" s="209"/>
      <c r="U814" s="209"/>
      <c r="V814" s="209"/>
      <c r="W814" s="209"/>
      <c r="X814" s="209"/>
      <c r="Y814" s="209"/>
      <c r="Z814" s="209"/>
      <c r="AA814" s="209"/>
      <c r="AB814" s="209"/>
      <c r="AC814" s="209"/>
      <c r="AD814" s="209"/>
      <c r="AE814" s="209"/>
      <c r="AF814" s="209"/>
      <c r="AG814" s="209"/>
      <c r="AH814" s="209"/>
      <c r="AI814" s="209"/>
      <c r="AJ814" s="209"/>
      <c r="AK814" s="209"/>
      <c r="AL814" s="462"/>
      <c r="AM814" s="462"/>
      <c r="AN814" s="462"/>
      <c r="AO814" s="209"/>
      <c r="AP814" s="209"/>
      <c r="AQ814" s="209"/>
      <c r="AR814" s="209"/>
      <c r="AS814" s="209"/>
      <c r="AT814" s="209"/>
      <c r="AU814" s="209"/>
      <c r="AV814" s="209"/>
      <c r="AW814" s="209"/>
      <c r="AX814" s="209"/>
      <c r="AY814" s="209"/>
      <c r="AZ814" s="209"/>
      <c r="BA814" s="209"/>
      <c r="BB814" s="209"/>
      <c r="BC814" s="209"/>
      <c r="BD814" s="209"/>
      <c r="BE814" s="209"/>
      <c r="BF814" s="209"/>
      <c r="BG814" s="209"/>
      <c r="BH814" s="209"/>
      <c r="BI814" s="209"/>
      <c r="BJ814" s="209"/>
      <c r="BK814" s="209"/>
      <c r="BL814" s="209"/>
    </row>
    <row r="815" spans="1:64" ht="13.5" customHeight="1">
      <c r="A815" s="462"/>
      <c r="B815" s="462"/>
      <c r="C815" s="462"/>
      <c r="D815" s="462"/>
      <c r="E815" s="462"/>
      <c r="F815" s="462"/>
      <c r="G815" s="209"/>
      <c r="H815" s="462"/>
      <c r="I815" s="209"/>
      <c r="J815" s="209"/>
      <c r="K815" s="209"/>
      <c r="L815" s="209"/>
      <c r="M815" s="209"/>
      <c r="N815" s="209"/>
      <c r="O815" s="209"/>
      <c r="P815" s="462"/>
      <c r="Q815" s="209"/>
      <c r="R815" s="209"/>
      <c r="S815" s="209"/>
      <c r="T815" s="209"/>
      <c r="U815" s="209"/>
      <c r="V815" s="209"/>
      <c r="W815" s="209"/>
      <c r="X815" s="209"/>
      <c r="Y815" s="209"/>
      <c r="Z815" s="209"/>
      <c r="AA815" s="209"/>
      <c r="AB815" s="209"/>
      <c r="AC815" s="209"/>
      <c r="AD815" s="209"/>
      <c r="AE815" s="209"/>
      <c r="AF815" s="209"/>
      <c r="AG815" s="209"/>
      <c r="AH815" s="209"/>
      <c r="AI815" s="209"/>
      <c r="AJ815" s="209"/>
      <c r="AK815" s="209"/>
      <c r="AL815" s="462"/>
      <c r="AM815" s="462"/>
      <c r="AN815" s="462"/>
      <c r="AO815" s="209"/>
      <c r="AP815" s="209"/>
      <c r="AQ815" s="209"/>
      <c r="AR815" s="209"/>
      <c r="AS815" s="209"/>
      <c r="AT815" s="209"/>
      <c r="AU815" s="209"/>
      <c r="AV815" s="209"/>
      <c r="AW815" s="209"/>
      <c r="AX815" s="209"/>
      <c r="AY815" s="209"/>
      <c r="AZ815" s="209"/>
      <c r="BA815" s="209"/>
      <c r="BB815" s="209"/>
      <c r="BC815" s="209"/>
      <c r="BD815" s="209"/>
      <c r="BE815" s="209"/>
      <c r="BF815" s="209"/>
      <c r="BG815" s="209"/>
      <c r="BH815" s="209"/>
      <c r="BI815" s="209"/>
      <c r="BJ815" s="209"/>
      <c r="BK815" s="209"/>
      <c r="BL815" s="209"/>
    </row>
    <row r="816" spans="1:64" ht="13.5" customHeight="1">
      <c r="A816" s="462"/>
      <c r="B816" s="462"/>
      <c r="C816" s="462"/>
      <c r="D816" s="462"/>
      <c r="E816" s="462"/>
      <c r="F816" s="462"/>
      <c r="G816" s="209"/>
      <c r="H816" s="462"/>
      <c r="I816" s="209"/>
      <c r="J816" s="209"/>
      <c r="K816" s="209"/>
      <c r="L816" s="209"/>
      <c r="M816" s="209"/>
      <c r="N816" s="209"/>
      <c r="O816" s="209"/>
      <c r="P816" s="462"/>
      <c r="Q816" s="209"/>
      <c r="R816" s="209"/>
      <c r="S816" s="209"/>
      <c r="T816" s="209"/>
      <c r="U816" s="209"/>
      <c r="V816" s="209"/>
      <c r="W816" s="209"/>
      <c r="X816" s="209"/>
      <c r="Y816" s="209"/>
      <c r="Z816" s="209"/>
      <c r="AA816" s="209"/>
      <c r="AB816" s="209"/>
      <c r="AC816" s="209"/>
      <c r="AD816" s="209"/>
      <c r="AE816" s="209"/>
      <c r="AF816" s="209"/>
      <c r="AG816" s="209"/>
      <c r="AH816" s="209"/>
      <c r="AI816" s="209"/>
      <c r="AJ816" s="209"/>
      <c r="AK816" s="209"/>
      <c r="AL816" s="462"/>
      <c r="AM816" s="462"/>
      <c r="AN816" s="462"/>
      <c r="AO816" s="209"/>
      <c r="AP816" s="209"/>
      <c r="AQ816" s="209"/>
      <c r="AR816" s="209"/>
      <c r="AS816" s="209"/>
      <c r="AT816" s="209"/>
      <c r="AU816" s="209"/>
      <c r="AV816" s="209"/>
      <c r="AW816" s="209"/>
      <c r="AX816" s="209"/>
      <c r="AY816" s="209"/>
      <c r="AZ816" s="209"/>
      <c r="BA816" s="209"/>
      <c r="BB816" s="209"/>
      <c r="BC816" s="209"/>
      <c r="BD816" s="209"/>
      <c r="BE816" s="209"/>
      <c r="BF816" s="209"/>
      <c r="BG816" s="209"/>
      <c r="BH816" s="209"/>
      <c r="BI816" s="209"/>
      <c r="BJ816" s="209"/>
      <c r="BK816" s="209"/>
      <c r="BL816" s="209"/>
    </row>
    <row r="817" spans="1:64" ht="13.5" customHeight="1">
      <c r="A817" s="462"/>
      <c r="B817" s="462"/>
      <c r="C817" s="462"/>
      <c r="D817" s="462"/>
      <c r="E817" s="462"/>
      <c r="F817" s="462"/>
      <c r="G817" s="209"/>
      <c r="H817" s="462"/>
      <c r="I817" s="209"/>
      <c r="J817" s="209"/>
      <c r="K817" s="209"/>
      <c r="L817" s="209"/>
      <c r="M817" s="209"/>
      <c r="N817" s="209"/>
      <c r="O817" s="209"/>
      <c r="P817" s="462"/>
      <c r="Q817" s="209"/>
      <c r="R817" s="209"/>
      <c r="S817" s="209"/>
      <c r="T817" s="209"/>
      <c r="U817" s="209"/>
      <c r="V817" s="209"/>
      <c r="W817" s="209"/>
      <c r="X817" s="209"/>
      <c r="Y817" s="209"/>
      <c r="Z817" s="209"/>
      <c r="AA817" s="209"/>
      <c r="AB817" s="209"/>
      <c r="AC817" s="209"/>
      <c r="AD817" s="209"/>
      <c r="AE817" s="209"/>
      <c r="AF817" s="209"/>
      <c r="AG817" s="209"/>
      <c r="AH817" s="209"/>
      <c r="AI817" s="209"/>
      <c r="AJ817" s="209"/>
      <c r="AK817" s="209"/>
      <c r="AL817" s="462"/>
      <c r="AM817" s="462"/>
      <c r="AN817" s="462"/>
      <c r="AO817" s="209"/>
      <c r="AP817" s="209"/>
      <c r="AQ817" s="209"/>
      <c r="AR817" s="209"/>
      <c r="AS817" s="209"/>
      <c r="AT817" s="209"/>
      <c r="AU817" s="209"/>
      <c r="AV817" s="209"/>
      <c r="AW817" s="209"/>
      <c r="AX817" s="209"/>
      <c r="AY817" s="209"/>
      <c r="AZ817" s="209"/>
      <c r="BA817" s="209"/>
      <c r="BB817" s="209"/>
      <c r="BC817" s="209"/>
      <c r="BD817" s="209"/>
      <c r="BE817" s="209"/>
      <c r="BF817" s="209"/>
      <c r="BG817" s="209"/>
      <c r="BH817" s="209"/>
      <c r="BI817" s="209"/>
      <c r="BJ817" s="209"/>
      <c r="BK817" s="209"/>
      <c r="BL817" s="209"/>
    </row>
    <row r="818" spans="1:64" ht="13.5" customHeight="1">
      <c r="A818" s="462"/>
      <c r="B818" s="462"/>
      <c r="C818" s="462"/>
      <c r="D818" s="462"/>
      <c r="E818" s="462"/>
      <c r="F818" s="462"/>
      <c r="G818" s="209"/>
      <c r="H818" s="462"/>
      <c r="I818" s="209"/>
      <c r="J818" s="209"/>
      <c r="K818" s="209"/>
      <c r="L818" s="209"/>
      <c r="M818" s="209"/>
      <c r="N818" s="209"/>
      <c r="O818" s="209"/>
      <c r="P818" s="462"/>
      <c r="Q818" s="209"/>
      <c r="R818" s="209"/>
      <c r="S818" s="209"/>
      <c r="T818" s="209"/>
      <c r="U818" s="209"/>
      <c r="V818" s="209"/>
      <c r="W818" s="209"/>
      <c r="X818" s="209"/>
      <c r="Y818" s="209"/>
      <c r="Z818" s="209"/>
      <c r="AA818" s="209"/>
      <c r="AB818" s="209"/>
      <c r="AC818" s="209"/>
      <c r="AD818" s="209"/>
      <c r="AE818" s="209"/>
      <c r="AF818" s="209"/>
      <c r="AG818" s="209"/>
      <c r="AH818" s="209"/>
      <c r="AI818" s="209"/>
      <c r="AJ818" s="209"/>
      <c r="AK818" s="209"/>
      <c r="AL818" s="462"/>
      <c r="AM818" s="462"/>
      <c r="AN818" s="462"/>
      <c r="AO818" s="209"/>
      <c r="AP818" s="209"/>
      <c r="AQ818" s="209"/>
      <c r="AR818" s="209"/>
      <c r="AS818" s="209"/>
      <c r="AT818" s="209"/>
      <c r="AU818" s="209"/>
      <c r="AV818" s="209"/>
      <c r="AW818" s="209"/>
      <c r="AX818" s="209"/>
      <c r="AY818" s="209"/>
      <c r="AZ818" s="209"/>
      <c r="BA818" s="209"/>
      <c r="BB818" s="209"/>
      <c r="BC818" s="209"/>
      <c r="BD818" s="209"/>
      <c r="BE818" s="209"/>
      <c r="BF818" s="209"/>
      <c r="BG818" s="209"/>
      <c r="BH818" s="209"/>
      <c r="BI818" s="209"/>
      <c r="BJ818" s="209"/>
      <c r="BK818" s="209"/>
      <c r="BL818" s="209"/>
    </row>
    <row r="819" spans="1:64" ht="13.5" customHeight="1">
      <c r="A819" s="462"/>
      <c r="B819" s="462"/>
      <c r="C819" s="462"/>
      <c r="D819" s="462"/>
      <c r="E819" s="462"/>
      <c r="F819" s="462"/>
      <c r="G819" s="209"/>
      <c r="H819" s="462"/>
      <c r="I819" s="209"/>
      <c r="J819" s="209"/>
      <c r="K819" s="209"/>
      <c r="L819" s="209"/>
      <c r="M819" s="209"/>
      <c r="N819" s="209"/>
      <c r="O819" s="209"/>
      <c r="P819" s="462"/>
      <c r="Q819" s="209"/>
      <c r="R819" s="209"/>
      <c r="S819" s="209"/>
      <c r="T819" s="209"/>
      <c r="U819" s="209"/>
      <c r="V819" s="209"/>
      <c r="W819" s="209"/>
      <c r="X819" s="209"/>
      <c r="Y819" s="209"/>
      <c r="Z819" s="209"/>
      <c r="AA819" s="209"/>
      <c r="AB819" s="209"/>
      <c r="AC819" s="209"/>
      <c r="AD819" s="209"/>
      <c r="AE819" s="209"/>
      <c r="AF819" s="209"/>
      <c r="AG819" s="209"/>
      <c r="AH819" s="209"/>
      <c r="AI819" s="209"/>
      <c r="AJ819" s="209"/>
      <c r="AK819" s="209"/>
      <c r="AL819" s="462"/>
      <c r="AM819" s="462"/>
      <c r="AN819" s="462"/>
      <c r="AO819" s="209"/>
      <c r="AP819" s="209"/>
      <c r="AQ819" s="209"/>
      <c r="AR819" s="209"/>
      <c r="AS819" s="209"/>
      <c r="AT819" s="209"/>
      <c r="AU819" s="209"/>
      <c r="AV819" s="209"/>
      <c r="AW819" s="209"/>
      <c r="AX819" s="209"/>
      <c r="AY819" s="209"/>
      <c r="AZ819" s="209"/>
      <c r="BA819" s="209"/>
      <c r="BB819" s="209"/>
      <c r="BC819" s="209"/>
      <c r="BD819" s="209"/>
      <c r="BE819" s="209"/>
      <c r="BF819" s="209"/>
      <c r="BG819" s="209"/>
      <c r="BH819" s="209"/>
      <c r="BI819" s="209"/>
      <c r="BJ819" s="209"/>
      <c r="BK819" s="209"/>
      <c r="BL819" s="209"/>
    </row>
    <row r="820" spans="1:64" ht="13.5" customHeight="1">
      <c r="A820" s="462"/>
      <c r="B820" s="462"/>
      <c r="C820" s="462"/>
      <c r="D820" s="462"/>
      <c r="E820" s="462"/>
      <c r="F820" s="462"/>
      <c r="G820" s="209"/>
      <c r="H820" s="462"/>
      <c r="I820" s="209"/>
      <c r="J820" s="209"/>
      <c r="K820" s="209"/>
      <c r="L820" s="209"/>
      <c r="M820" s="209"/>
      <c r="N820" s="209"/>
      <c r="O820" s="209"/>
      <c r="P820" s="462"/>
      <c r="Q820" s="209"/>
      <c r="R820" s="209"/>
      <c r="S820" s="209"/>
      <c r="T820" s="209"/>
      <c r="U820" s="209"/>
      <c r="V820" s="209"/>
      <c r="W820" s="209"/>
      <c r="X820" s="209"/>
      <c r="Y820" s="209"/>
      <c r="Z820" s="209"/>
      <c r="AA820" s="209"/>
      <c r="AB820" s="209"/>
      <c r="AC820" s="209"/>
      <c r="AD820" s="209"/>
      <c r="AE820" s="209"/>
      <c r="AF820" s="209"/>
      <c r="AG820" s="209"/>
      <c r="AH820" s="209"/>
      <c r="AI820" s="209"/>
      <c r="AJ820" s="209"/>
      <c r="AK820" s="209"/>
      <c r="AL820" s="462"/>
      <c r="AM820" s="462"/>
      <c r="AN820" s="462"/>
      <c r="AO820" s="209"/>
      <c r="AP820" s="209"/>
      <c r="AQ820" s="209"/>
      <c r="AR820" s="209"/>
      <c r="AS820" s="209"/>
      <c r="AT820" s="209"/>
      <c r="AU820" s="209"/>
      <c r="AV820" s="209"/>
      <c r="AW820" s="209"/>
      <c r="AX820" s="209"/>
      <c r="AY820" s="209"/>
      <c r="AZ820" s="209"/>
      <c r="BA820" s="209"/>
      <c r="BB820" s="209"/>
      <c r="BC820" s="209"/>
      <c r="BD820" s="209"/>
      <c r="BE820" s="209"/>
      <c r="BF820" s="209"/>
      <c r="BG820" s="209"/>
      <c r="BH820" s="209"/>
      <c r="BI820" s="209"/>
      <c r="BJ820" s="209"/>
      <c r="BK820" s="209"/>
      <c r="BL820" s="209"/>
    </row>
    <row r="821" spans="1:64" ht="13.5" customHeight="1">
      <c r="A821" s="462"/>
      <c r="B821" s="462"/>
      <c r="C821" s="462"/>
      <c r="D821" s="462"/>
      <c r="E821" s="462"/>
      <c r="F821" s="462"/>
      <c r="G821" s="209"/>
      <c r="H821" s="462"/>
      <c r="I821" s="209"/>
      <c r="J821" s="209"/>
      <c r="K821" s="209"/>
      <c r="L821" s="209"/>
      <c r="M821" s="209"/>
      <c r="N821" s="209"/>
      <c r="O821" s="209"/>
      <c r="P821" s="462"/>
      <c r="Q821" s="209"/>
      <c r="R821" s="209"/>
      <c r="S821" s="209"/>
      <c r="T821" s="209"/>
      <c r="U821" s="209"/>
      <c r="V821" s="209"/>
      <c r="W821" s="209"/>
      <c r="X821" s="209"/>
      <c r="Y821" s="209"/>
      <c r="Z821" s="209"/>
      <c r="AA821" s="209"/>
      <c r="AB821" s="209"/>
      <c r="AC821" s="209"/>
      <c r="AD821" s="209"/>
      <c r="AE821" s="209"/>
      <c r="AF821" s="209"/>
      <c r="AG821" s="209"/>
      <c r="AH821" s="209"/>
      <c r="AI821" s="209"/>
      <c r="AJ821" s="209"/>
      <c r="AK821" s="209"/>
      <c r="AL821" s="462"/>
      <c r="AM821" s="462"/>
      <c r="AN821" s="462"/>
      <c r="AO821" s="209"/>
      <c r="AP821" s="209"/>
      <c r="AQ821" s="209"/>
      <c r="AR821" s="209"/>
      <c r="AS821" s="209"/>
      <c r="AT821" s="209"/>
      <c r="AU821" s="209"/>
      <c r="AV821" s="209"/>
      <c r="AW821" s="209"/>
      <c r="AX821" s="209"/>
      <c r="AY821" s="209"/>
      <c r="AZ821" s="209"/>
      <c r="BA821" s="209"/>
      <c r="BB821" s="209"/>
      <c r="BC821" s="209"/>
      <c r="BD821" s="209"/>
      <c r="BE821" s="209"/>
      <c r="BF821" s="209"/>
      <c r="BG821" s="209"/>
      <c r="BH821" s="209"/>
      <c r="BI821" s="209"/>
      <c r="BJ821" s="209"/>
      <c r="BK821" s="209"/>
      <c r="BL821" s="209"/>
    </row>
    <row r="822" spans="1:64" ht="13.5" customHeight="1">
      <c r="A822" s="462"/>
      <c r="B822" s="462"/>
      <c r="C822" s="462"/>
      <c r="D822" s="462"/>
      <c r="E822" s="462"/>
      <c r="F822" s="462"/>
      <c r="G822" s="209"/>
      <c r="H822" s="462"/>
      <c r="I822" s="209"/>
      <c r="J822" s="209"/>
      <c r="K822" s="209"/>
      <c r="L822" s="209"/>
      <c r="M822" s="209"/>
      <c r="N822" s="209"/>
      <c r="O822" s="209"/>
      <c r="P822" s="462"/>
      <c r="Q822" s="209"/>
      <c r="R822" s="209"/>
      <c r="S822" s="209"/>
      <c r="T822" s="209"/>
      <c r="U822" s="209"/>
      <c r="V822" s="209"/>
      <c r="W822" s="209"/>
      <c r="X822" s="209"/>
      <c r="Y822" s="209"/>
      <c r="Z822" s="209"/>
      <c r="AA822" s="209"/>
      <c r="AB822" s="209"/>
      <c r="AC822" s="209"/>
      <c r="AD822" s="209"/>
      <c r="AE822" s="209"/>
      <c r="AF822" s="209"/>
      <c r="AG822" s="209"/>
      <c r="AH822" s="209"/>
      <c r="AI822" s="209"/>
      <c r="AJ822" s="209"/>
      <c r="AK822" s="209"/>
      <c r="AL822" s="462"/>
      <c r="AM822" s="462"/>
      <c r="AN822" s="462"/>
      <c r="AO822" s="209"/>
      <c r="AP822" s="209"/>
      <c r="AQ822" s="209"/>
      <c r="AR822" s="209"/>
      <c r="AS822" s="209"/>
      <c r="AT822" s="209"/>
      <c r="AU822" s="209"/>
      <c r="AV822" s="209"/>
      <c r="AW822" s="209"/>
      <c r="AX822" s="209"/>
      <c r="AY822" s="209"/>
      <c r="AZ822" s="209"/>
      <c r="BA822" s="209"/>
      <c r="BB822" s="209"/>
      <c r="BC822" s="209"/>
      <c r="BD822" s="209"/>
      <c r="BE822" s="209"/>
      <c r="BF822" s="209"/>
      <c r="BG822" s="209"/>
      <c r="BH822" s="209"/>
      <c r="BI822" s="209"/>
      <c r="BJ822" s="209"/>
      <c r="BK822" s="209"/>
      <c r="BL822" s="209"/>
    </row>
    <row r="823" spans="1:64" ht="13.5" customHeight="1">
      <c r="A823" s="462"/>
      <c r="B823" s="462"/>
      <c r="C823" s="462"/>
      <c r="D823" s="462"/>
      <c r="E823" s="462"/>
      <c r="F823" s="462"/>
      <c r="G823" s="209"/>
      <c r="H823" s="462"/>
      <c r="I823" s="209"/>
      <c r="J823" s="209"/>
      <c r="K823" s="209"/>
      <c r="L823" s="209"/>
      <c r="M823" s="209"/>
      <c r="N823" s="209"/>
      <c r="O823" s="209"/>
      <c r="P823" s="462"/>
      <c r="Q823" s="209"/>
      <c r="R823" s="209"/>
      <c r="S823" s="209"/>
      <c r="T823" s="209"/>
      <c r="U823" s="209"/>
      <c r="V823" s="209"/>
      <c r="W823" s="209"/>
      <c r="X823" s="209"/>
      <c r="Y823" s="209"/>
      <c r="Z823" s="209"/>
      <c r="AA823" s="209"/>
      <c r="AB823" s="209"/>
      <c r="AC823" s="209"/>
      <c r="AD823" s="209"/>
      <c r="AE823" s="209"/>
      <c r="AF823" s="209"/>
      <c r="AG823" s="209"/>
      <c r="AH823" s="209"/>
      <c r="AI823" s="209"/>
      <c r="AJ823" s="209"/>
      <c r="AK823" s="209"/>
      <c r="AL823" s="462"/>
      <c r="AM823" s="462"/>
      <c r="AN823" s="462"/>
      <c r="AO823" s="209"/>
      <c r="AP823" s="209"/>
      <c r="AQ823" s="209"/>
      <c r="AR823" s="209"/>
      <c r="AS823" s="209"/>
      <c r="AT823" s="209"/>
      <c r="AU823" s="209"/>
      <c r="AV823" s="209"/>
      <c r="AW823" s="209"/>
      <c r="AX823" s="209"/>
      <c r="AY823" s="209"/>
      <c r="AZ823" s="209"/>
      <c r="BA823" s="209"/>
      <c r="BB823" s="209"/>
      <c r="BC823" s="209"/>
      <c r="BD823" s="209"/>
      <c r="BE823" s="209"/>
      <c r="BF823" s="209"/>
      <c r="BG823" s="209"/>
      <c r="BH823" s="209"/>
      <c r="BI823" s="209"/>
      <c r="BJ823" s="209"/>
      <c r="BK823" s="209"/>
      <c r="BL823" s="209"/>
    </row>
    <row r="824" spans="1:64" ht="13.5" customHeight="1">
      <c r="A824" s="462"/>
      <c r="B824" s="462"/>
      <c r="C824" s="462"/>
      <c r="D824" s="462"/>
      <c r="E824" s="462"/>
      <c r="F824" s="462"/>
      <c r="G824" s="209"/>
      <c r="H824" s="462"/>
      <c r="I824" s="209"/>
      <c r="J824" s="209"/>
      <c r="K824" s="209"/>
      <c r="L824" s="209"/>
      <c r="M824" s="209"/>
      <c r="N824" s="209"/>
      <c r="O824" s="209"/>
      <c r="P824" s="462"/>
      <c r="Q824" s="209"/>
      <c r="R824" s="209"/>
      <c r="S824" s="209"/>
      <c r="T824" s="209"/>
      <c r="U824" s="209"/>
      <c r="V824" s="209"/>
      <c r="W824" s="209"/>
      <c r="X824" s="209"/>
      <c r="Y824" s="209"/>
      <c r="Z824" s="209"/>
      <c r="AA824" s="209"/>
      <c r="AB824" s="209"/>
      <c r="AC824" s="209"/>
      <c r="AD824" s="209"/>
      <c r="AE824" s="209"/>
      <c r="AF824" s="209"/>
      <c r="AG824" s="209"/>
      <c r="AH824" s="209"/>
      <c r="AI824" s="209"/>
      <c r="AJ824" s="209"/>
      <c r="AK824" s="209"/>
      <c r="AL824" s="462"/>
      <c r="AM824" s="462"/>
      <c r="AN824" s="462"/>
      <c r="AO824" s="209"/>
      <c r="AP824" s="209"/>
      <c r="AQ824" s="209"/>
      <c r="AR824" s="209"/>
      <c r="AS824" s="209"/>
      <c r="AT824" s="209"/>
      <c r="AU824" s="209"/>
      <c r="AV824" s="209"/>
      <c r="AW824" s="209"/>
      <c r="AX824" s="209"/>
      <c r="AY824" s="209"/>
      <c r="AZ824" s="209"/>
      <c r="BA824" s="209"/>
      <c r="BB824" s="209"/>
      <c r="BC824" s="209"/>
      <c r="BD824" s="209"/>
      <c r="BE824" s="209"/>
      <c r="BF824" s="209"/>
      <c r="BG824" s="209"/>
      <c r="BH824" s="209"/>
      <c r="BI824" s="209"/>
      <c r="BJ824" s="209"/>
      <c r="BK824" s="209"/>
      <c r="BL824" s="209"/>
    </row>
    <row r="825" spans="1:64" ht="13.5" customHeight="1">
      <c r="A825" s="462"/>
      <c r="B825" s="462"/>
      <c r="C825" s="462"/>
      <c r="D825" s="462"/>
      <c r="E825" s="462"/>
      <c r="F825" s="462"/>
      <c r="G825" s="209"/>
      <c r="H825" s="462"/>
      <c r="I825" s="209"/>
      <c r="J825" s="209"/>
      <c r="K825" s="209"/>
      <c r="L825" s="209"/>
      <c r="M825" s="209"/>
      <c r="N825" s="209"/>
      <c r="O825" s="209"/>
      <c r="P825" s="462"/>
      <c r="Q825" s="209"/>
      <c r="R825" s="209"/>
      <c r="S825" s="209"/>
      <c r="T825" s="209"/>
      <c r="U825" s="209"/>
      <c r="V825" s="209"/>
      <c r="W825" s="209"/>
      <c r="X825" s="209"/>
      <c r="Y825" s="209"/>
      <c r="Z825" s="209"/>
      <c r="AA825" s="209"/>
      <c r="AB825" s="209"/>
      <c r="AC825" s="209"/>
      <c r="AD825" s="209"/>
      <c r="AE825" s="209"/>
      <c r="AF825" s="209"/>
      <c r="AG825" s="209"/>
      <c r="AH825" s="209"/>
      <c r="AI825" s="209"/>
      <c r="AJ825" s="209"/>
      <c r="AK825" s="209"/>
      <c r="AL825" s="462"/>
      <c r="AM825" s="462"/>
      <c r="AN825" s="462"/>
      <c r="AO825" s="209"/>
      <c r="AP825" s="209"/>
      <c r="AQ825" s="209"/>
      <c r="AR825" s="209"/>
      <c r="AS825" s="209"/>
      <c r="AT825" s="209"/>
      <c r="AU825" s="209"/>
      <c r="AV825" s="209"/>
      <c r="AW825" s="209"/>
      <c r="AX825" s="209"/>
      <c r="AY825" s="209"/>
      <c r="AZ825" s="209"/>
      <c r="BA825" s="209"/>
      <c r="BB825" s="209"/>
      <c r="BC825" s="209"/>
      <c r="BD825" s="209"/>
      <c r="BE825" s="209"/>
      <c r="BF825" s="209"/>
      <c r="BG825" s="209"/>
      <c r="BH825" s="209"/>
      <c r="BI825" s="209"/>
      <c r="BJ825" s="209"/>
      <c r="BK825" s="209"/>
      <c r="BL825" s="209"/>
    </row>
    <row r="826" spans="1:64" ht="13.5" customHeight="1">
      <c r="A826" s="462"/>
      <c r="B826" s="462"/>
      <c r="C826" s="462"/>
      <c r="D826" s="462"/>
      <c r="E826" s="462"/>
      <c r="F826" s="462"/>
      <c r="G826" s="209"/>
      <c r="H826" s="462"/>
      <c r="I826" s="209"/>
      <c r="J826" s="209"/>
      <c r="K826" s="209"/>
      <c r="L826" s="209"/>
      <c r="M826" s="209"/>
      <c r="N826" s="209"/>
      <c r="O826" s="209"/>
      <c r="P826" s="462"/>
      <c r="Q826" s="209"/>
      <c r="R826" s="209"/>
      <c r="S826" s="209"/>
      <c r="T826" s="209"/>
      <c r="U826" s="209"/>
      <c r="V826" s="209"/>
      <c r="W826" s="209"/>
      <c r="X826" s="209"/>
      <c r="Y826" s="209"/>
      <c r="Z826" s="209"/>
      <c r="AA826" s="209"/>
      <c r="AB826" s="209"/>
      <c r="AC826" s="209"/>
      <c r="AD826" s="209"/>
      <c r="AE826" s="209"/>
      <c r="AF826" s="209"/>
      <c r="AG826" s="209"/>
      <c r="AH826" s="209"/>
      <c r="AI826" s="209"/>
      <c r="AJ826" s="209"/>
      <c r="AK826" s="209"/>
      <c r="AL826" s="462"/>
      <c r="AM826" s="462"/>
      <c r="AN826" s="462"/>
      <c r="AO826" s="209"/>
      <c r="AP826" s="209"/>
      <c r="AQ826" s="209"/>
      <c r="AR826" s="209"/>
      <c r="AS826" s="209"/>
      <c r="AT826" s="209"/>
      <c r="AU826" s="209"/>
      <c r="AV826" s="209"/>
      <c r="AW826" s="209"/>
      <c r="AX826" s="209"/>
      <c r="AY826" s="209"/>
      <c r="AZ826" s="209"/>
      <c r="BA826" s="209"/>
      <c r="BB826" s="209"/>
      <c r="BC826" s="209"/>
      <c r="BD826" s="209"/>
      <c r="BE826" s="209"/>
      <c r="BF826" s="209"/>
      <c r="BG826" s="209"/>
      <c r="BH826" s="209"/>
      <c r="BI826" s="209"/>
      <c r="BJ826" s="209"/>
      <c r="BK826" s="209"/>
      <c r="BL826" s="209"/>
    </row>
    <row r="827" spans="1:64" ht="13.5" customHeight="1">
      <c r="A827" s="462"/>
      <c r="B827" s="462"/>
      <c r="C827" s="462"/>
      <c r="D827" s="462"/>
      <c r="E827" s="462"/>
      <c r="F827" s="462"/>
      <c r="G827" s="209"/>
      <c r="H827" s="462"/>
      <c r="I827" s="209"/>
      <c r="J827" s="209"/>
      <c r="K827" s="209"/>
      <c r="L827" s="209"/>
      <c r="M827" s="209"/>
      <c r="N827" s="209"/>
      <c r="O827" s="209"/>
      <c r="P827" s="462"/>
      <c r="Q827" s="209"/>
      <c r="R827" s="209"/>
      <c r="S827" s="209"/>
      <c r="T827" s="209"/>
      <c r="U827" s="209"/>
      <c r="V827" s="209"/>
      <c r="W827" s="209"/>
      <c r="X827" s="209"/>
      <c r="Y827" s="209"/>
      <c r="Z827" s="209"/>
      <c r="AA827" s="209"/>
      <c r="AB827" s="209"/>
      <c r="AC827" s="209"/>
      <c r="AD827" s="209"/>
      <c r="AE827" s="209"/>
      <c r="AF827" s="209"/>
      <c r="AG827" s="209"/>
      <c r="AH827" s="209"/>
      <c r="AI827" s="209"/>
      <c r="AJ827" s="209"/>
      <c r="AK827" s="209"/>
      <c r="AL827" s="462"/>
      <c r="AM827" s="462"/>
      <c r="AN827" s="462"/>
      <c r="AO827" s="209"/>
      <c r="AP827" s="209"/>
      <c r="AQ827" s="209"/>
      <c r="AR827" s="209"/>
      <c r="AS827" s="209"/>
      <c r="AT827" s="209"/>
      <c r="AU827" s="209"/>
      <c r="AV827" s="209"/>
      <c r="AW827" s="209"/>
      <c r="AX827" s="209"/>
      <c r="AY827" s="209"/>
      <c r="AZ827" s="209"/>
      <c r="BA827" s="209"/>
      <c r="BB827" s="209"/>
      <c r="BC827" s="209"/>
      <c r="BD827" s="209"/>
      <c r="BE827" s="209"/>
      <c r="BF827" s="209"/>
      <c r="BG827" s="209"/>
      <c r="BH827" s="209"/>
      <c r="BI827" s="209"/>
      <c r="BJ827" s="209"/>
      <c r="BK827" s="209"/>
      <c r="BL827" s="209"/>
    </row>
    <row r="828" spans="1:64" ht="13.5" customHeight="1">
      <c r="A828" s="462"/>
      <c r="B828" s="462"/>
      <c r="C828" s="462"/>
      <c r="D828" s="462"/>
      <c r="E828" s="462"/>
      <c r="F828" s="462"/>
      <c r="G828" s="209"/>
      <c r="H828" s="462"/>
      <c r="I828" s="209"/>
      <c r="J828" s="209"/>
      <c r="K828" s="209"/>
      <c r="L828" s="209"/>
      <c r="M828" s="209"/>
      <c r="N828" s="209"/>
      <c r="O828" s="209"/>
      <c r="P828" s="462"/>
      <c r="Q828" s="209"/>
      <c r="R828" s="209"/>
      <c r="S828" s="209"/>
      <c r="T828" s="209"/>
      <c r="U828" s="209"/>
      <c r="V828" s="209"/>
      <c r="W828" s="209"/>
      <c r="X828" s="209"/>
      <c r="Y828" s="209"/>
      <c r="Z828" s="209"/>
      <c r="AA828" s="209"/>
      <c r="AB828" s="209"/>
      <c r="AC828" s="209"/>
      <c r="AD828" s="209"/>
      <c r="AE828" s="209"/>
      <c r="AF828" s="209"/>
      <c r="AG828" s="209"/>
      <c r="AH828" s="209"/>
      <c r="AI828" s="209"/>
      <c r="AJ828" s="209"/>
      <c r="AK828" s="209"/>
      <c r="AL828" s="462"/>
      <c r="AM828" s="462"/>
      <c r="AN828" s="462"/>
      <c r="AO828" s="209"/>
      <c r="AP828" s="209"/>
      <c r="AQ828" s="209"/>
      <c r="AR828" s="209"/>
      <c r="AS828" s="209"/>
      <c r="AT828" s="209"/>
      <c r="AU828" s="209"/>
      <c r="AV828" s="209"/>
      <c r="AW828" s="209"/>
      <c r="AX828" s="209"/>
      <c r="AY828" s="209"/>
      <c r="AZ828" s="209"/>
      <c r="BA828" s="209"/>
      <c r="BB828" s="209"/>
      <c r="BC828" s="209"/>
      <c r="BD828" s="209"/>
      <c r="BE828" s="209"/>
      <c r="BF828" s="209"/>
      <c r="BG828" s="209"/>
      <c r="BH828" s="209"/>
      <c r="BI828" s="209"/>
      <c r="BJ828" s="209"/>
      <c r="BK828" s="209"/>
      <c r="BL828" s="209"/>
    </row>
    <row r="829" spans="1:64" ht="13.5" customHeight="1">
      <c r="A829" s="462"/>
      <c r="B829" s="462"/>
      <c r="C829" s="462"/>
      <c r="D829" s="462"/>
      <c r="E829" s="462"/>
      <c r="F829" s="462"/>
      <c r="G829" s="209"/>
      <c r="H829" s="462"/>
      <c r="I829" s="209"/>
      <c r="J829" s="209"/>
      <c r="K829" s="209"/>
      <c r="L829" s="209"/>
      <c r="M829" s="209"/>
      <c r="N829" s="209"/>
      <c r="O829" s="209"/>
      <c r="P829" s="462"/>
      <c r="Q829" s="209"/>
      <c r="R829" s="209"/>
      <c r="S829" s="209"/>
      <c r="T829" s="209"/>
      <c r="U829" s="209"/>
      <c r="V829" s="209"/>
      <c r="W829" s="209"/>
      <c r="X829" s="209"/>
      <c r="Y829" s="209"/>
      <c r="Z829" s="209"/>
      <c r="AA829" s="209"/>
      <c r="AB829" s="209"/>
      <c r="AC829" s="209"/>
      <c r="AD829" s="209"/>
      <c r="AE829" s="209"/>
      <c r="AF829" s="209"/>
      <c r="AG829" s="209"/>
      <c r="AH829" s="209"/>
      <c r="AI829" s="209"/>
      <c r="AJ829" s="209"/>
      <c r="AK829" s="209"/>
      <c r="AL829" s="462"/>
      <c r="AM829" s="462"/>
      <c r="AN829" s="462"/>
      <c r="AO829" s="209"/>
      <c r="AP829" s="209"/>
      <c r="AQ829" s="209"/>
      <c r="AR829" s="209"/>
      <c r="AS829" s="209"/>
      <c r="AT829" s="209"/>
      <c r="AU829" s="209"/>
      <c r="AV829" s="209"/>
      <c r="AW829" s="209"/>
      <c r="AX829" s="209"/>
      <c r="AY829" s="209"/>
      <c r="AZ829" s="209"/>
      <c r="BA829" s="209"/>
      <c r="BB829" s="209"/>
      <c r="BC829" s="209"/>
      <c r="BD829" s="209"/>
      <c r="BE829" s="209"/>
      <c r="BF829" s="209"/>
      <c r="BG829" s="209"/>
      <c r="BH829" s="209"/>
      <c r="BI829" s="209"/>
      <c r="BJ829" s="209"/>
      <c r="BK829" s="209"/>
      <c r="BL829" s="209"/>
    </row>
    <row r="830" spans="1:64" ht="13.5" customHeight="1">
      <c r="A830" s="462"/>
      <c r="B830" s="462"/>
      <c r="C830" s="462"/>
      <c r="D830" s="462"/>
      <c r="E830" s="462"/>
      <c r="F830" s="462"/>
      <c r="G830" s="209"/>
      <c r="H830" s="462"/>
      <c r="I830" s="209"/>
      <c r="J830" s="209"/>
      <c r="K830" s="209"/>
      <c r="L830" s="209"/>
      <c r="M830" s="209"/>
      <c r="N830" s="209"/>
      <c r="O830" s="209"/>
      <c r="P830" s="462"/>
      <c r="Q830" s="209"/>
      <c r="R830" s="209"/>
      <c r="S830" s="209"/>
      <c r="T830" s="209"/>
      <c r="U830" s="209"/>
      <c r="V830" s="209"/>
      <c r="W830" s="209"/>
      <c r="X830" s="209"/>
      <c r="Y830" s="209"/>
      <c r="Z830" s="209"/>
      <c r="AA830" s="209"/>
      <c r="AB830" s="209"/>
      <c r="AC830" s="209"/>
      <c r="AD830" s="209"/>
      <c r="AE830" s="209"/>
      <c r="AF830" s="209"/>
      <c r="AG830" s="209"/>
      <c r="AH830" s="209"/>
      <c r="AI830" s="209"/>
      <c r="AJ830" s="209"/>
      <c r="AK830" s="209"/>
      <c r="AL830" s="462"/>
      <c r="AM830" s="462"/>
      <c r="AN830" s="462"/>
      <c r="AO830" s="209"/>
      <c r="AP830" s="209"/>
      <c r="AQ830" s="209"/>
      <c r="AR830" s="209"/>
      <c r="AS830" s="209"/>
      <c r="AT830" s="209"/>
      <c r="AU830" s="209"/>
      <c r="AV830" s="209"/>
      <c r="AW830" s="209"/>
      <c r="AX830" s="209"/>
      <c r="AY830" s="209"/>
      <c r="AZ830" s="209"/>
      <c r="BA830" s="209"/>
      <c r="BB830" s="209"/>
      <c r="BC830" s="209"/>
      <c r="BD830" s="209"/>
      <c r="BE830" s="209"/>
      <c r="BF830" s="209"/>
      <c r="BG830" s="209"/>
      <c r="BH830" s="209"/>
      <c r="BI830" s="209"/>
      <c r="BJ830" s="209"/>
      <c r="BK830" s="209"/>
      <c r="BL830" s="209"/>
    </row>
    <row r="831" spans="1:64" ht="13.5" customHeight="1">
      <c r="A831" s="462"/>
      <c r="B831" s="462"/>
      <c r="C831" s="462"/>
      <c r="D831" s="462"/>
      <c r="E831" s="462"/>
      <c r="F831" s="462"/>
      <c r="G831" s="209"/>
      <c r="H831" s="462"/>
      <c r="I831" s="209"/>
      <c r="J831" s="209"/>
      <c r="K831" s="209"/>
      <c r="L831" s="209"/>
      <c r="M831" s="209"/>
      <c r="N831" s="209"/>
      <c r="O831" s="209"/>
      <c r="P831" s="462"/>
      <c r="Q831" s="209"/>
      <c r="R831" s="209"/>
      <c r="S831" s="209"/>
      <c r="T831" s="209"/>
      <c r="U831" s="209"/>
      <c r="V831" s="209"/>
      <c r="W831" s="209"/>
      <c r="X831" s="209"/>
      <c r="Y831" s="209"/>
      <c r="Z831" s="209"/>
      <c r="AA831" s="209"/>
      <c r="AB831" s="209"/>
      <c r="AC831" s="209"/>
      <c r="AD831" s="209"/>
      <c r="AE831" s="209"/>
      <c r="AF831" s="209"/>
      <c r="AG831" s="209"/>
      <c r="AH831" s="209"/>
      <c r="AI831" s="209"/>
      <c r="AJ831" s="209"/>
      <c r="AK831" s="209"/>
      <c r="AL831" s="462"/>
      <c r="AM831" s="462"/>
      <c r="AN831" s="462"/>
      <c r="AO831" s="209"/>
      <c r="AP831" s="209"/>
      <c r="AQ831" s="209"/>
      <c r="AR831" s="209"/>
      <c r="AS831" s="209"/>
      <c r="AT831" s="209"/>
      <c r="AU831" s="209"/>
      <c r="AV831" s="209"/>
      <c r="AW831" s="209"/>
      <c r="AX831" s="209"/>
      <c r="AY831" s="209"/>
      <c r="AZ831" s="209"/>
      <c r="BA831" s="209"/>
      <c r="BB831" s="209"/>
      <c r="BC831" s="209"/>
      <c r="BD831" s="209"/>
      <c r="BE831" s="209"/>
      <c r="BF831" s="209"/>
      <c r="BG831" s="209"/>
      <c r="BH831" s="209"/>
      <c r="BI831" s="209"/>
      <c r="BJ831" s="209"/>
      <c r="BK831" s="209"/>
      <c r="BL831" s="209"/>
    </row>
    <row r="832" spans="1:64" ht="13.5" customHeight="1">
      <c r="A832" s="462"/>
      <c r="B832" s="462"/>
      <c r="C832" s="462"/>
      <c r="D832" s="462"/>
      <c r="E832" s="462"/>
      <c r="F832" s="462"/>
      <c r="G832" s="209"/>
      <c r="H832" s="462"/>
      <c r="I832" s="209"/>
      <c r="J832" s="209"/>
      <c r="K832" s="209"/>
      <c r="L832" s="209"/>
      <c r="M832" s="209"/>
      <c r="N832" s="209"/>
      <c r="O832" s="209"/>
      <c r="P832" s="462"/>
      <c r="Q832" s="209"/>
      <c r="R832" s="209"/>
      <c r="S832" s="209"/>
      <c r="T832" s="209"/>
      <c r="U832" s="209"/>
      <c r="V832" s="209"/>
      <c r="W832" s="209"/>
      <c r="X832" s="209"/>
      <c r="Y832" s="209"/>
      <c r="Z832" s="209"/>
      <c r="AA832" s="209"/>
      <c r="AB832" s="209"/>
      <c r="AC832" s="209"/>
      <c r="AD832" s="209"/>
      <c r="AE832" s="209"/>
      <c r="AF832" s="209"/>
      <c r="AG832" s="209"/>
      <c r="AH832" s="209"/>
      <c r="AI832" s="209"/>
      <c r="AJ832" s="209"/>
      <c r="AK832" s="209"/>
      <c r="AL832" s="462"/>
      <c r="AM832" s="462"/>
      <c r="AN832" s="462"/>
      <c r="AO832" s="209"/>
      <c r="AP832" s="209"/>
      <c r="AQ832" s="209"/>
      <c r="AR832" s="209"/>
      <c r="AS832" s="209"/>
      <c r="AT832" s="209"/>
      <c r="AU832" s="209"/>
      <c r="AV832" s="209"/>
      <c r="AW832" s="209"/>
      <c r="AX832" s="209"/>
      <c r="AY832" s="209"/>
      <c r="AZ832" s="209"/>
      <c r="BA832" s="209"/>
      <c r="BB832" s="209"/>
      <c r="BC832" s="209"/>
      <c r="BD832" s="209"/>
      <c r="BE832" s="209"/>
      <c r="BF832" s="209"/>
      <c r="BG832" s="209"/>
      <c r="BH832" s="209"/>
      <c r="BI832" s="209"/>
      <c r="BJ832" s="209"/>
      <c r="BK832" s="209"/>
      <c r="BL832" s="209"/>
    </row>
    <row r="833" spans="1:64" ht="13.5" customHeight="1">
      <c r="A833" s="462"/>
      <c r="B833" s="462"/>
      <c r="C833" s="462"/>
      <c r="D833" s="462"/>
      <c r="E833" s="462"/>
      <c r="F833" s="462"/>
      <c r="G833" s="209"/>
      <c r="H833" s="462"/>
      <c r="I833" s="209"/>
      <c r="J833" s="209"/>
      <c r="K833" s="209"/>
      <c r="L833" s="209"/>
      <c r="M833" s="209"/>
      <c r="N833" s="209"/>
      <c r="O833" s="209"/>
      <c r="P833" s="462"/>
      <c r="Q833" s="209"/>
      <c r="R833" s="209"/>
      <c r="S833" s="209"/>
      <c r="T833" s="209"/>
      <c r="U833" s="209"/>
      <c r="V833" s="209"/>
      <c r="W833" s="209"/>
      <c r="X833" s="209"/>
      <c r="Y833" s="209"/>
      <c r="Z833" s="209"/>
      <c r="AA833" s="209"/>
      <c r="AB833" s="209"/>
      <c r="AC833" s="209"/>
      <c r="AD833" s="209"/>
      <c r="AE833" s="209"/>
      <c r="AF833" s="209"/>
      <c r="AG833" s="209"/>
      <c r="AH833" s="209"/>
      <c r="AI833" s="209"/>
      <c r="AJ833" s="209"/>
      <c r="AK833" s="209"/>
      <c r="AL833" s="462"/>
      <c r="AM833" s="462"/>
      <c r="AN833" s="462"/>
      <c r="AO833" s="209"/>
      <c r="AP833" s="209"/>
      <c r="AQ833" s="209"/>
      <c r="AR833" s="209"/>
      <c r="AS833" s="209"/>
      <c r="AT833" s="209"/>
      <c r="AU833" s="209"/>
      <c r="AV833" s="209"/>
      <c r="AW833" s="209"/>
      <c r="AX833" s="209"/>
      <c r="AY833" s="209"/>
      <c r="AZ833" s="209"/>
      <c r="BA833" s="209"/>
      <c r="BB833" s="209"/>
      <c r="BC833" s="209"/>
      <c r="BD833" s="209"/>
      <c r="BE833" s="209"/>
      <c r="BF833" s="209"/>
      <c r="BG833" s="209"/>
      <c r="BH833" s="209"/>
      <c r="BI833" s="209"/>
      <c r="BJ833" s="209"/>
      <c r="BK833" s="209"/>
      <c r="BL833" s="209"/>
    </row>
    <row r="834" spans="1:64" ht="13.5" customHeight="1">
      <c r="A834" s="462"/>
      <c r="B834" s="462"/>
      <c r="C834" s="462"/>
      <c r="D834" s="462"/>
      <c r="E834" s="462"/>
      <c r="F834" s="462"/>
      <c r="G834" s="209"/>
      <c r="H834" s="462"/>
      <c r="I834" s="209"/>
      <c r="J834" s="209"/>
      <c r="K834" s="209"/>
      <c r="L834" s="209"/>
      <c r="M834" s="209"/>
      <c r="N834" s="209"/>
      <c r="O834" s="209"/>
      <c r="P834" s="462"/>
      <c r="Q834" s="209"/>
      <c r="R834" s="209"/>
      <c r="S834" s="209"/>
      <c r="T834" s="209"/>
      <c r="U834" s="209"/>
      <c r="V834" s="209"/>
      <c r="W834" s="209"/>
      <c r="X834" s="209"/>
      <c r="Y834" s="209"/>
      <c r="Z834" s="209"/>
      <c r="AA834" s="209"/>
      <c r="AB834" s="209"/>
      <c r="AC834" s="209"/>
      <c r="AD834" s="209"/>
      <c r="AE834" s="209"/>
      <c r="AF834" s="209"/>
      <c r="AG834" s="209"/>
      <c r="AH834" s="209"/>
      <c r="AI834" s="209"/>
      <c r="AJ834" s="209"/>
      <c r="AK834" s="209"/>
      <c r="AL834" s="462"/>
      <c r="AM834" s="462"/>
      <c r="AN834" s="462"/>
      <c r="AO834" s="209"/>
      <c r="AP834" s="209"/>
      <c r="AQ834" s="209"/>
      <c r="AR834" s="209"/>
      <c r="AS834" s="209"/>
      <c r="AT834" s="209"/>
      <c r="AU834" s="209"/>
      <c r="AV834" s="209"/>
      <c r="AW834" s="209"/>
      <c r="AX834" s="209"/>
      <c r="AY834" s="209"/>
      <c r="AZ834" s="209"/>
      <c r="BA834" s="209"/>
      <c r="BB834" s="209"/>
      <c r="BC834" s="209"/>
      <c r="BD834" s="209"/>
      <c r="BE834" s="209"/>
      <c r="BF834" s="209"/>
      <c r="BG834" s="209"/>
      <c r="BH834" s="209"/>
      <c r="BI834" s="209"/>
      <c r="BJ834" s="209"/>
      <c r="BK834" s="209"/>
      <c r="BL834" s="209"/>
    </row>
    <row r="835" spans="1:64" ht="13.5" customHeight="1">
      <c r="A835" s="462"/>
      <c r="B835" s="462"/>
      <c r="C835" s="462"/>
      <c r="D835" s="462"/>
      <c r="E835" s="462"/>
      <c r="F835" s="462"/>
      <c r="G835" s="209"/>
      <c r="H835" s="462"/>
      <c r="I835" s="209"/>
      <c r="J835" s="209"/>
      <c r="K835" s="209"/>
      <c r="L835" s="209"/>
      <c r="M835" s="209"/>
      <c r="N835" s="209"/>
      <c r="O835" s="209"/>
      <c r="P835" s="462"/>
      <c r="Q835" s="209"/>
      <c r="R835" s="209"/>
      <c r="S835" s="209"/>
      <c r="T835" s="209"/>
      <c r="U835" s="209"/>
      <c r="V835" s="209"/>
      <c r="W835" s="209"/>
      <c r="X835" s="209"/>
      <c r="Y835" s="209"/>
      <c r="Z835" s="209"/>
      <c r="AA835" s="209"/>
      <c r="AB835" s="209"/>
      <c r="AC835" s="209"/>
      <c r="AD835" s="209"/>
      <c r="AE835" s="209"/>
      <c r="AF835" s="209"/>
      <c r="AG835" s="209"/>
      <c r="AH835" s="209"/>
      <c r="AI835" s="209"/>
      <c r="AJ835" s="209"/>
      <c r="AK835" s="209"/>
      <c r="AL835" s="462"/>
      <c r="AM835" s="462"/>
      <c r="AN835" s="462"/>
      <c r="AO835" s="209"/>
      <c r="AP835" s="209"/>
      <c r="AQ835" s="209"/>
      <c r="AR835" s="209"/>
      <c r="AS835" s="209"/>
      <c r="AT835" s="209"/>
      <c r="AU835" s="209"/>
      <c r="AV835" s="209"/>
      <c r="AW835" s="209"/>
      <c r="AX835" s="209"/>
      <c r="AY835" s="209"/>
      <c r="AZ835" s="209"/>
      <c r="BA835" s="209"/>
      <c r="BB835" s="209"/>
      <c r="BC835" s="209"/>
      <c r="BD835" s="209"/>
      <c r="BE835" s="209"/>
      <c r="BF835" s="209"/>
      <c r="BG835" s="209"/>
      <c r="BH835" s="209"/>
      <c r="BI835" s="209"/>
      <c r="BJ835" s="209"/>
      <c r="BK835" s="209"/>
      <c r="BL835" s="209"/>
    </row>
    <row r="836" spans="1:64" ht="13.5" customHeight="1">
      <c r="A836" s="462"/>
      <c r="B836" s="462"/>
      <c r="C836" s="462"/>
      <c r="D836" s="462"/>
      <c r="E836" s="462"/>
      <c r="F836" s="462"/>
      <c r="G836" s="209"/>
      <c r="H836" s="462"/>
      <c r="I836" s="209"/>
      <c r="J836" s="209"/>
      <c r="K836" s="209"/>
      <c r="L836" s="209"/>
      <c r="M836" s="209"/>
      <c r="N836" s="209"/>
      <c r="O836" s="209"/>
      <c r="P836" s="462"/>
      <c r="Q836" s="209"/>
      <c r="R836" s="209"/>
      <c r="S836" s="209"/>
      <c r="T836" s="209"/>
      <c r="U836" s="209"/>
      <c r="V836" s="209"/>
      <c r="W836" s="209"/>
      <c r="X836" s="209"/>
      <c r="Y836" s="209"/>
      <c r="Z836" s="209"/>
      <c r="AA836" s="209"/>
      <c r="AB836" s="209"/>
      <c r="AC836" s="209"/>
      <c r="AD836" s="209"/>
      <c r="AE836" s="209"/>
      <c r="AF836" s="209"/>
      <c r="AG836" s="209"/>
      <c r="AH836" s="209"/>
      <c r="AI836" s="209"/>
      <c r="AJ836" s="209"/>
      <c r="AK836" s="209"/>
      <c r="AL836" s="462"/>
      <c r="AM836" s="462"/>
      <c r="AN836" s="462"/>
      <c r="AO836" s="209"/>
      <c r="AP836" s="209"/>
      <c r="AQ836" s="209"/>
      <c r="AR836" s="209"/>
      <c r="AS836" s="209"/>
      <c r="AT836" s="209"/>
      <c r="AU836" s="209"/>
      <c r="AV836" s="209"/>
      <c r="AW836" s="209"/>
      <c r="AX836" s="209"/>
      <c r="AY836" s="209"/>
      <c r="AZ836" s="209"/>
      <c r="BA836" s="209"/>
      <c r="BB836" s="209"/>
      <c r="BC836" s="209"/>
      <c r="BD836" s="209"/>
      <c r="BE836" s="209"/>
      <c r="BF836" s="209"/>
      <c r="BG836" s="209"/>
      <c r="BH836" s="209"/>
      <c r="BI836" s="209"/>
      <c r="BJ836" s="209"/>
      <c r="BK836" s="209"/>
      <c r="BL836" s="209"/>
    </row>
    <row r="837" spans="1:64" ht="13.5" customHeight="1">
      <c r="A837" s="462"/>
      <c r="B837" s="462"/>
      <c r="C837" s="462"/>
      <c r="D837" s="462"/>
      <c r="E837" s="462"/>
      <c r="F837" s="462"/>
      <c r="G837" s="209"/>
      <c r="H837" s="462"/>
      <c r="I837" s="209"/>
      <c r="J837" s="209"/>
      <c r="K837" s="209"/>
      <c r="L837" s="209"/>
      <c r="M837" s="209"/>
      <c r="N837" s="209"/>
      <c r="O837" s="209"/>
      <c r="P837" s="462"/>
      <c r="Q837" s="209"/>
      <c r="R837" s="209"/>
      <c r="S837" s="209"/>
      <c r="T837" s="209"/>
      <c r="U837" s="209"/>
      <c r="V837" s="209"/>
      <c r="W837" s="209"/>
      <c r="X837" s="209"/>
      <c r="Y837" s="209"/>
      <c r="Z837" s="209"/>
      <c r="AA837" s="209"/>
      <c r="AB837" s="209"/>
      <c r="AC837" s="209"/>
      <c r="AD837" s="209"/>
      <c r="AE837" s="209"/>
      <c r="AF837" s="209"/>
      <c r="AG837" s="209"/>
      <c r="AH837" s="209"/>
      <c r="AI837" s="209"/>
      <c r="AJ837" s="209"/>
      <c r="AK837" s="209"/>
      <c r="AL837" s="462"/>
      <c r="AM837" s="462"/>
      <c r="AN837" s="462"/>
      <c r="AO837" s="209"/>
      <c r="AP837" s="209"/>
      <c r="AQ837" s="209"/>
      <c r="AR837" s="209"/>
      <c r="AS837" s="209"/>
      <c r="AT837" s="209"/>
      <c r="AU837" s="209"/>
      <c r="AV837" s="209"/>
      <c r="AW837" s="209"/>
      <c r="AX837" s="209"/>
      <c r="AY837" s="209"/>
      <c r="AZ837" s="209"/>
      <c r="BA837" s="209"/>
      <c r="BB837" s="209"/>
      <c r="BC837" s="209"/>
      <c r="BD837" s="209"/>
      <c r="BE837" s="209"/>
      <c r="BF837" s="209"/>
      <c r="BG837" s="209"/>
      <c r="BH837" s="209"/>
      <c r="BI837" s="209"/>
      <c r="BJ837" s="209"/>
      <c r="BK837" s="209"/>
      <c r="BL837" s="209"/>
    </row>
    <row r="838" spans="1:64" ht="13.5" customHeight="1">
      <c r="A838" s="462"/>
      <c r="B838" s="462"/>
      <c r="C838" s="462"/>
      <c r="D838" s="462"/>
      <c r="E838" s="462"/>
      <c r="F838" s="462"/>
      <c r="G838" s="209"/>
      <c r="H838" s="462"/>
      <c r="I838" s="209"/>
      <c r="J838" s="209"/>
      <c r="K838" s="209"/>
      <c r="L838" s="209"/>
      <c r="M838" s="209"/>
      <c r="N838" s="209"/>
      <c r="O838" s="209"/>
      <c r="P838" s="462"/>
      <c r="Q838" s="209"/>
      <c r="R838" s="209"/>
      <c r="S838" s="209"/>
      <c r="T838" s="209"/>
      <c r="U838" s="209"/>
      <c r="V838" s="209"/>
      <c r="W838" s="209"/>
      <c r="X838" s="209"/>
      <c r="Y838" s="209"/>
      <c r="Z838" s="209"/>
      <c r="AA838" s="209"/>
      <c r="AB838" s="209"/>
      <c r="AC838" s="209"/>
      <c r="AD838" s="209"/>
      <c r="AE838" s="209"/>
      <c r="AF838" s="209"/>
      <c r="AG838" s="209"/>
      <c r="AH838" s="209"/>
      <c r="AI838" s="209"/>
      <c r="AJ838" s="209"/>
      <c r="AK838" s="209"/>
      <c r="AL838" s="462"/>
      <c r="AM838" s="462"/>
      <c r="AN838" s="462"/>
      <c r="AO838" s="209"/>
      <c r="AP838" s="209"/>
      <c r="AQ838" s="209"/>
      <c r="AR838" s="209"/>
      <c r="AS838" s="209"/>
      <c r="AT838" s="209"/>
      <c r="AU838" s="209"/>
      <c r="AV838" s="209"/>
      <c r="AW838" s="209"/>
      <c r="AX838" s="209"/>
      <c r="AY838" s="209"/>
      <c r="AZ838" s="209"/>
      <c r="BA838" s="209"/>
      <c r="BB838" s="209"/>
      <c r="BC838" s="209"/>
      <c r="BD838" s="209"/>
      <c r="BE838" s="209"/>
      <c r="BF838" s="209"/>
      <c r="BG838" s="209"/>
      <c r="BH838" s="209"/>
      <c r="BI838" s="209"/>
      <c r="BJ838" s="209"/>
      <c r="BK838" s="209"/>
      <c r="BL838" s="209"/>
    </row>
    <row r="839" spans="1:64" ht="13.5" customHeight="1">
      <c r="A839" s="462"/>
      <c r="B839" s="462"/>
      <c r="C839" s="462"/>
      <c r="D839" s="462"/>
      <c r="E839" s="462"/>
      <c r="F839" s="462"/>
      <c r="G839" s="209"/>
      <c r="H839" s="462"/>
      <c r="I839" s="209"/>
      <c r="J839" s="209"/>
      <c r="K839" s="209"/>
      <c r="L839" s="209"/>
      <c r="M839" s="209"/>
      <c r="N839" s="209"/>
      <c r="O839" s="209"/>
      <c r="P839" s="462"/>
      <c r="Q839" s="209"/>
      <c r="R839" s="209"/>
      <c r="S839" s="209"/>
      <c r="T839" s="209"/>
      <c r="U839" s="209"/>
      <c r="V839" s="209"/>
      <c r="W839" s="209"/>
      <c r="X839" s="209"/>
      <c r="Y839" s="209"/>
      <c r="Z839" s="209"/>
      <c r="AA839" s="209"/>
      <c r="AB839" s="209"/>
      <c r="AC839" s="209"/>
      <c r="AD839" s="209"/>
      <c r="AE839" s="209"/>
      <c r="AF839" s="209"/>
      <c r="AG839" s="209"/>
      <c r="AH839" s="209"/>
      <c r="AI839" s="209"/>
      <c r="AJ839" s="209"/>
      <c r="AK839" s="209"/>
      <c r="AL839" s="462"/>
      <c r="AM839" s="462"/>
      <c r="AN839" s="462"/>
      <c r="AO839" s="209"/>
      <c r="AP839" s="209"/>
      <c r="AQ839" s="209"/>
      <c r="AR839" s="209"/>
      <c r="AS839" s="209"/>
      <c r="AT839" s="209"/>
      <c r="AU839" s="209"/>
      <c r="AV839" s="209"/>
      <c r="AW839" s="209"/>
      <c r="AX839" s="209"/>
      <c r="AY839" s="209"/>
      <c r="AZ839" s="209"/>
      <c r="BA839" s="209"/>
      <c r="BB839" s="209"/>
      <c r="BC839" s="209"/>
      <c r="BD839" s="209"/>
      <c r="BE839" s="209"/>
      <c r="BF839" s="209"/>
      <c r="BG839" s="209"/>
      <c r="BH839" s="209"/>
      <c r="BI839" s="209"/>
      <c r="BJ839" s="209"/>
      <c r="BK839" s="209"/>
      <c r="BL839" s="209"/>
    </row>
    <row r="840" spans="1:64" ht="13.5" customHeight="1">
      <c r="A840" s="462"/>
      <c r="B840" s="462"/>
      <c r="C840" s="462"/>
      <c r="D840" s="462"/>
      <c r="E840" s="462"/>
      <c r="F840" s="462"/>
      <c r="G840" s="209"/>
      <c r="H840" s="462"/>
      <c r="I840" s="209"/>
      <c r="J840" s="209"/>
      <c r="K840" s="209"/>
      <c r="L840" s="209"/>
      <c r="M840" s="209"/>
      <c r="N840" s="209"/>
      <c r="O840" s="209"/>
      <c r="P840" s="462"/>
      <c r="Q840" s="209"/>
      <c r="R840" s="209"/>
      <c r="S840" s="209"/>
      <c r="T840" s="209"/>
      <c r="U840" s="209"/>
      <c r="V840" s="209"/>
      <c r="W840" s="209"/>
      <c r="X840" s="209"/>
      <c r="Y840" s="209"/>
      <c r="Z840" s="209"/>
      <c r="AA840" s="209"/>
      <c r="AB840" s="209"/>
      <c r="AC840" s="209"/>
      <c r="AD840" s="209"/>
      <c r="AE840" s="209"/>
      <c r="AF840" s="209"/>
      <c r="AG840" s="209"/>
      <c r="AH840" s="209"/>
      <c r="AI840" s="209"/>
      <c r="AJ840" s="209"/>
      <c r="AK840" s="209"/>
      <c r="AL840" s="462"/>
      <c r="AM840" s="462"/>
      <c r="AN840" s="462"/>
      <c r="AO840" s="209"/>
      <c r="AP840" s="209"/>
      <c r="AQ840" s="209"/>
      <c r="AR840" s="209"/>
      <c r="AS840" s="209"/>
      <c r="AT840" s="209"/>
      <c r="AU840" s="209"/>
      <c r="AV840" s="209"/>
      <c r="AW840" s="209"/>
      <c r="AX840" s="209"/>
      <c r="AY840" s="209"/>
      <c r="AZ840" s="209"/>
      <c r="BA840" s="209"/>
      <c r="BB840" s="209"/>
      <c r="BC840" s="209"/>
      <c r="BD840" s="209"/>
      <c r="BE840" s="209"/>
      <c r="BF840" s="209"/>
      <c r="BG840" s="209"/>
      <c r="BH840" s="209"/>
      <c r="BI840" s="209"/>
      <c r="BJ840" s="209"/>
      <c r="BK840" s="209"/>
      <c r="BL840" s="209"/>
    </row>
    <row r="841" spans="1:64" ht="13.5" customHeight="1">
      <c r="A841" s="462"/>
      <c r="B841" s="462"/>
      <c r="C841" s="462"/>
      <c r="D841" s="462"/>
      <c r="E841" s="462"/>
      <c r="F841" s="462"/>
      <c r="G841" s="209"/>
      <c r="H841" s="462"/>
      <c r="I841" s="209"/>
      <c r="J841" s="209"/>
      <c r="K841" s="209"/>
      <c r="L841" s="209"/>
      <c r="M841" s="209"/>
      <c r="N841" s="209"/>
      <c r="O841" s="209"/>
      <c r="P841" s="462"/>
      <c r="Q841" s="209"/>
      <c r="R841" s="209"/>
      <c r="S841" s="209"/>
      <c r="T841" s="209"/>
      <c r="U841" s="209"/>
      <c r="V841" s="209"/>
      <c r="W841" s="209"/>
      <c r="X841" s="209"/>
      <c r="Y841" s="209"/>
      <c r="Z841" s="209"/>
      <c r="AA841" s="209"/>
      <c r="AB841" s="209"/>
      <c r="AC841" s="209"/>
      <c r="AD841" s="209"/>
      <c r="AE841" s="209"/>
      <c r="AF841" s="209"/>
      <c r="AG841" s="209"/>
      <c r="AH841" s="209"/>
      <c r="AI841" s="209"/>
      <c r="AJ841" s="209"/>
      <c r="AK841" s="209"/>
      <c r="AL841" s="462"/>
      <c r="AM841" s="462"/>
      <c r="AN841" s="462"/>
      <c r="AO841" s="209"/>
      <c r="AP841" s="209"/>
      <c r="AQ841" s="209"/>
      <c r="AR841" s="209"/>
      <c r="AS841" s="209"/>
      <c r="AT841" s="209"/>
      <c r="AU841" s="209"/>
      <c r="AV841" s="209"/>
      <c r="AW841" s="209"/>
      <c r="AX841" s="209"/>
      <c r="AY841" s="209"/>
      <c r="AZ841" s="209"/>
      <c r="BA841" s="209"/>
      <c r="BB841" s="209"/>
      <c r="BC841" s="209"/>
      <c r="BD841" s="209"/>
      <c r="BE841" s="209"/>
      <c r="BF841" s="209"/>
      <c r="BG841" s="209"/>
      <c r="BH841" s="209"/>
      <c r="BI841" s="209"/>
      <c r="BJ841" s="209"/>
      <c r="BK841" s="209"/>
      <c r="BL841" s="209"/>
    </row>
    <row r="842" spans="1:64" ht="13.5" customHeight="1">
      <c r="A842" s="462"/>
      <c r="B842" s="462"/>
      <c r="C842" s="462"/>
      <c r="D842" s="462"/>
      <c r="E842" s="462"/>
      <c r="F842" s="462"/>
      <c r="G842" s="209"/>
      <c r="H842" s="462"/>
      <c r="I842" s="209"/>
      <c r="J842" s="209"/>
      <c r="K842" s="209"/>
      <c r="L842" s="209"/>
      <c r="M842" s="209"/>
      <c r="N842" s="209"/>
      <c r="O842" s="209"/>
      <c r="P842" s="462"/>
      <c r="Q842" s="209"/>
      <c r="R842" s="209"/>
      <c r="S842" s="209"/>
      <c r="T842" s="209"/>
      <c r="U842" s="209"/>
      <c r="V842" s="209"/>
      <c r="W842" s="209"/>
      <c r="X842" s="209"/>
      <c r="Y842" s="209"/>
      <c r="Z842" s="209"/>
      <c r="AA842" s="209"/>
      <c r="AB842" s="209"/>
      <c r="AC842" s="209"/>
      <c r="AD842" s="209"/>
      <c r="AE842" s="209"/>
      <c r="AF842" s="209"/>
      <c r="AG842" s="209"/>
      <c r="AH842" s="209"/>
      <c r="AI842" s="209"/>
      <c r="AJ842" s="209"/>
      <c r="AK842" s="209"/>
      <c r="AL842" s="462"/>
      <c r="AM842" s="462"/>
      <c r="AN842" s="462"/>
      <c r="AO842" s="209"/>
      <c r="AP842" s="209"/>
      <c r="AQ842" s="209"/>
      <c r="AR842" s="209"/>
      <c r="AS842" s="209"/>
      <c r="AT842" s="209"/>
      <c r="AU842" s="209"/>
      <c r="AV842" s="209"/>
      <c r="AW842" s="209"/>
      <c r="AX842" s="209"/>
      <c r="AY842" s="209"/>
      <c r="AZ842" s="209"/>
      <c r="BA842" s="209"/>
      <c r="BB842" s="209"/>
      <c r="BC842" s="209"/>
      <c r="BD842" s="209"/>
      <c r="BE842" s="209"/>
      <c r="BF842" s="209"/>
      <c r="BG842" s="209"/>
      <c r="BH842" s="209"/>
      <c r="BI842" s="209"/>
      <c r="BJ842" s="209"/>
      <c r="BK842" s="209"/>
      <c r="BL842" s="209"/>
    </row>
    <row r="843" spans="1:64" ht="13.5" customHeight="1">
      <c r="A843" s="462"/>
      <c r="B843" s="462"/>
      <c r="C843" s="462"/>
      <c r="D843" s="462"/>
      <c r="E843" s="462"/>
      <c r="F843" s="462"/>
      <c r="G843" s="209"/>
      <c r="H843" s="462"/>
      <c r="I843" s="209"/>
      <c r="J843" s="209"/>
      <c r="K843" s="209"/>
      <c r="L843" s="209"/>
      <c r="M843" s="209"/>
      <c r="N843" s="209"/>
      <c r="O843" s="209"/>
      <c r="P843" s="462"/>
      <c r="Q843" s="209"/>
      <c r="R843" s="209"/>
      <c r="S843" s="209"/>
      <c r="T843" s="209"/>
      <c r="U843" s="209"/>
      <c r="V843" s="209"/>
      <c r="W843" s="209"/>
      <c r="X843" s="209"/>
      <c r="Y843" s="209"/>
      <c r="Z843" s="209"/>
      <c r="AA843" s="209"/>
      <c r="AB843" s="209"/>
      <c r="AC843" s="209"/>
      <c r="AD843" s="209"/>
      <c r="AE843" s="209"/>
      <c r="AF843" s="209"/>
      <c r="AG843" s="209"/>
      <c r="AH843" s="209"/>
      <c r="AI843" s="209"/>
      <c r="AJ843" s="209"/>
      <c r="AK843" s="209"/>
      <c r="AL843" s="462"/>
      <c r="AM843" s="462"/>
      <c r="AN843" s="462"/>
      <c r="AO843" s="209"/>
      <c r="AP843" s="209"/>
      <c r="AQ843" s="209"/>
      <c r="AR843" s="209"/>
      <c r="AS843" s="209"/>
      <c r="AT843" s="209"/>
      <c r="AU843" s="209"/>
      <c r="AV843" s="209"/>
      <c r="AW843" s="209"/>
      <c r="AX843" s="209"/>
      <c r="AY843" s="209"/>
      <c r="AZ843" s="209"/>
      <c r="BA843" s="209"/>
      <c r="BB843" s="209"/>
      <c r="BC843" s="209"/>
      <c r="BD843" s="209"/>
      <c r="BE843" s="209"/>
      <c r="BF843" s="209"/>
      <c r="BG843" s="209"/>
      <c r="BH843" s="209"/>
      <c r="BI843" s="209"/>
      <c r="BJ843" s="209"/>
      <c r="BK843" s="209"/>
      <c r="BL843" s="209"/>
    </row>
    <row r="844" spans="1:64" ht="13.5" customHeight="1">
      <c r="A844" s="462"/>
      <c r="B844" s="462"/>
      <c r="C844" s="462"/>
      <c r="D844" s="462"/>
      <c r="E844" s="462"/>
      <c r="F844" s="462"/>
      <c r="G844" s="209"/>
      <c r="H844" s="462"/>
      <c r="I844" s="209"/>
      <c r="J844" s="209"/>
      <c r="K844" s="209"/>
      <c r="L844" s="209"/>
      <c r="M844" s="209"/>
      <c r="N844" s="209"/>
      <c r="O844" s="209"/>
      <c r="P844" s="462"/>
      <c r="Q844" s="209"/>
      <c r="R844" s="209"/>
      <c r="S844" s="209"/>
      <c r="T844" s="209"/>
      <c r="U844" s="209"/>
      <c r="V844" s="209"/>
      <c r="W844" s="209"/>
      <c r="X844" s="209"/>
      <c r="Y844" s="209"/>
      <c r="Z844" s="209"/>
      <c r="AA844" s="209"/>
      <c r="AB844" s="209"/>
      <c r="AC844" s="209"/>
      <c r="AD844" s="209"/>
      <c r="AE844" s="209"/>
      <c r="AF844" s="209"/>
      <c r="AG844" s="209"/>
      <c r="AH844" s="209"/>
      <c r="AI844" s="209"/>
      <c r="AJ844" s="209"/>
      <c r="AK844" s="209"/>
      <c r="AL844" s="462"/>
      <c r="AM844" s="462"/>
      <c r="AN844" s="462"/>
      <c r="AO844" s="209"/>
      <c r="AP844" s="209"/>
      <c r="AQ844" s="209"/>
      <c r="AR844" s="209"/>
      <c r="AS844" s="209"/>
      <c r="AT844" s="209"/>
      <c r="AU844" s="209"/>
      <c r="AV844" s="209"/>
      <c r="AW844" s="209"/>
      <c r="AX844" s="209"/>
      <c r="AY844" s="209"/>
      <c r="AZ844" s="209"/>
      <c r="BA844" s="209"/>
      <c r="BB844" s="209"/>
      <c r="BC844" s="209"/>
      <c r="BD844" s="209"/>
      <c r="BE844" s="209"/>
      <c r="BF844" s="209"/>
      <c r="BG844" s="209"/>
      <c r="BH844" s="209"/>
      <c r="BI844" s="209"/>
      <c r="BJ844" s="209"/>
      <c r="BK844" s="209"/>
      <c r="BL844" s="209"/>
    </row>
    <row r="845" spans="1:64" ht="13.5" customHeight="1">
      <c r="A845" s="462"/>
      <c r="B845" s="462"/>
      <c r="C845" s="462"/>
      <c r="D845" s="462"/>
      <c r="E845" s="462"/>
      <c r="F845" s="462"/>
      <c r="G845" s="209"/>
      <c r="H845" s="462"/>
      <c r="I845" s="209"/>
      <c r="J845" s="209"/>
      <c r="K845" s="209"/>
      <c r="L845" s="209"/>
      <c r="M845" s="209"/>
      <c r="N845" s="209"/>
      <c r="O845" s="209"/>
      <c r="P845" s="462"/>
      <c r="Q845" s="209"/>
      <c r="R845" s="209"/>
      <c r="S845" s="209"/>
      <c r="T845" s="209"/>
      <c r="U845" s="209"/>
      <c r="V845" s="209"/>
      <c r="W845" s="209"/>
      <c r="X845" s="209"/>
      <c r="Y845" s="209"/>
      <c r="Z845" s="209"/>
      <c r="AA845" s="209"/>
      <c r="AB845" s="209"/>
      <c r="AC845" s="209"/>
      <c r="AD845" s="209"/>
      <c r="AE845" s="209"/>
      <c r="AF845" s="209"/>
      <c r="AG845" s="209"/>
      <c r="AH845" s="209"/>
      <c r="AI845" s="209"/>
      <c r="AJ845" s="209"/>
      <c r="AK845" s="209"/>
      <c r="AL845" s="462"/>
      <c r="AM845" s="462"/>
      <c r="AN845" s="462"/>
      <c r="AO845" s="209"/>
      <c r="AP845" s="209"/>
      <c r="AQ845" s="209"/>
      <c r="AR845" s="209"/>
      <c r="AS845" s="209"/>
      <c r="AT845" s="209"/>
      <c r="AU845" s="209"/>
      <c r="AV845" s="209"/>
      <c r="AW845" s="209"/>
      <c r="AX845" s="209"/>
      <c r="AY845" s="209"/>
      <c r="AZ845" s="209"/>
      <c r="BA845" s="209"/>
      <c r="BB845" s="209"/>
      <c r="BC845" s="209"/>
      <c r="BD845" s="209"/>
      <c r="BE845" s="209"/>
      <c r="BF845" s="209"/>
      <c r="BG845" s="209"/>
      <c r="BH845" s="209"/>
      <c r="BI845" s="209"/>
      <c r="BJ845" s="209"/>
      <c r="BK845" s="209"/>
      <c r="BL845" s="209"/>
    </row>
    <row r="846" spans="1:64" ht="13.5" customHeight="1">
      <c r="A846" s="462"/>
      <c r="B846" s="462"/>
      <c r="C846" s="462"/>
      <c r="D846" s="462"/>
      <c r="E846" s="462"/>
      <c r="F846" s="462"/>
      <c r="G846" s="209"/>
      <c r="H846" s="462"/>
      <c r="I846" s="209"/>
      <c r="J846" s="209"/>
      <c r="K846" s="209"/>
      <c r="L846" s="209"/>
      <c r="M846" s="209"/>
      <c r="N846" s="209"/>
      <c r="O846" s="209"/>
      <c r="P846" s="462"/>
      <c r="Q846" s="209"/>
      <c r="R846" s="209"/>
      <c r="S846" s="209"/>
      <c r="T846" s="209"/>
      <c r="U846" s="209"/>
      <c r="V846" s="209"/>
      <c r="W846" s="209"/>
      <c r="X846" s="209"/>
      <c r="Y846" s="209"/>
      <c r="Z846" s="209"/>
      <c r="AA846" s="209"/>
      <c r="AB846" s="209"/>
      <c r="AC846" s="209"/>
      <c r="AD846" s="209"/>
      <c r="AE846" s="209"/>
      <c r="AF846" s="209"/>
      <c r="AG846" s="209"/>
      <c r="AH846" s="209"/>
      <c r="AI846" s="209"/>
      <c r="AJ846" s="209"/>
      <c r="AK846" s="209"/>
      <c r="AL846" s="462"/>
      <c r="AM846" s="462"/>
      <c r="AN846" s="462"/>
      <c r="AO846" s="209"/>
      <c r="AP846" s="209"/>
      <c r="AQ846" s="209"/>
      <c r="AR846" s="209"/>
      <c r="AS846" s="209"/>
      <c r="AT846" s="209"/>
      <c r="AU846" s="209"/>
      <c r="AV846" s="209"/>
      <c r="AW846" s="209"/>
      <c r="AX846" s="209"/>
      <c r="AY846" s="209"/>
      <c r="AZ846" s="209"/>
      <c r="BA846" s="209"/>
      <c r="BB846" s="209"/>
      <c r="BC846" s="209"/>
      <c r="BD846" s="209"/>
      <c r="BE846" s="209"/>
      <c r="BF846" s="209"/>
      <c r="BG846" s="209"/>
      <c r="BH846" s="209"/>
      <c r="BI846" s="209"/>
      <c r="BJ846" s="209"/>
      <c r="BK846" s="209"/>
      <c r="BL846" s="209"/>
    </row>
    <row r="847" spans="1:64" ht="13.5" customHeight="1">
      <c r="A847" s="462"/>
      <c r="B847" s="462"/>
      <c r="C847" s="462"/>
      <c r="D847" s="462"/>
      <c r="E847" s="462"/>
      <c r="F847" s="462"/>
      <c r="G847" s="209"/>
      <c r="H847" s="462"/>
      <c r="I847" s="209"/>
      <c r="J847" s="209"/>
      <c r="K847" s="209"/>
      <c r="L847" s="209"/>
      <c r="M847" s="209"/>
      <c r="N847" s="209"/>
      <c r="O847" s="209"/>
      <c r="P847" s="462"/>
      <c r="Q847" s="209"/>
      <c r="R847" s="209"/>
      <c r="S847" s="209"/>
      <c r="T847" s="209"/>
      <c r="U847" s="209"/>
      <c r="V847" s="209"/>
      <c r="W847" s="209"/>
      <c r="X847" s="209"/>
      <c r="Y847" s="209"/>
      <c r="Z847" s="209"/>
      <c r="AA847" s="209"/>
      <c r="AB847" s="209"/>
      <c r="AC847" s="209"/>
      <c r="AD847" s="209"/>
      <c r="AE847" s="209"/>
      <c r="AF847" s="209"/>
      <c r="AG847" s="209"/>
      <c r="AH847" s="209"/>
      <c r="AI847" s="209"/>
      <c r="AJ847" s="209"/>
      <c r="AK847" s="209"/>
      <c r="AL847" s="462"/>
      <c r="AM847" s="462"/>
      <c r="AN847" s="462"/>
      <c r="AO847" s="209"/>
      <c r="AP847" s="209"/>
      <c r="AQ847" s="209"/>
      <c r="AR847" s="209"/>
      <c r="AS847" s="209"/>
      <c r="AT847" s="209"/>
      <c r="AU847" s="209"/>
      <c r="AV847" s="209"/>
      <c r="AW847" s="209"/>
      <c r="AX847" s="209"/>
      <c r="AY847" s="209"/>
      <c r="AZ847" s="209"/>
      <c r="BA847" s="209"/>
      <c r="BB847" s="209"/>
      <c r="BC847" s="209"/>
      <c r="BD847" s="209"/>
      <c r="BE847" s="209"/>
      <c r="BF847" s="209"/>
      <c r="BG847" s="209"/>
      <c r="BH847" s="209"/>
      <c r="BI847" s="209"/>
      <c r="BJ847" s="209"/>
      <c r="BK847" s="209"/>
      <c r="BL847" s="209"/>
    </row>
    <row r="848" spans="1:64" ht="13.5" customHeight="1">
      <c r="A848" s="462"/>
      <c r="B848" s="462"/>
      <c r="C848" s="462"/>
      <c r="D848" s="462"/>
      <c r="E848" s="462"/>
      <c r="F848" s="462"/>
      <c r="G848" s="209"/>
      <c r="H848" s="462"/>
      <c r="I848" s="209"/>
      <c r="J848" s="209"/>
      <c r="K848" s="209"/>
      <c r="L848" s="209"/>
      <c r="M848" s="209"/>
      <c r="N848" s="209"/>
      <c r="O848" s="209"/>
      <c r="P848" s="462"/>
      <c r="Q848" s="209"/>
      <c r="R848" s="209"/>
      <c r="S848" s="209"/>
      <c r="T848" s="209"/>
      <c r="U848" s="209"/>
      <c r="V848" s="209"/>
      <c r="W848" s="209"/>
      <c r="X848" s="209"/>
      <c r="Y848" s="209"/>
      <c r="Z848" s="209"/>
      <c r="AA848" s="209"/>
      <c r="AB848" s="209"/>
      <c r="AC848" s="209"/>
      <c r="AD848" s="209"/>
      <c r="AE848" s="209"/>
      <c r="AF848" s="209"/>
      <c r="AG848" s="209"/>
      <c r="AH848" s="209"/>
      <c r="AI848" s="209"/>
      <c r="AJ848" s="209"/>
      <c r="AK848" s="209"/>
      <c r="AL848" s="462"/>
      <c r="AM848" s="462"/>
      <c r="AN848" s="462"/>
      <c r="AO848" s="209"/>
      <c r="AP848" s="209"/>
      <c r="AQ848" s="209"/>
      <c r="AR848" s="209"/>
      <c r="AS848" s="209"/>
      <c r="AT848" s="209"/>
      <c r="AU848" s="209"/>
      <c r="AV848" s="209"/>
      <c r="AW848" s="209"/>
      <c r="AX848" s="209"/>
      <c r="AY848" s="209"/>
      <c r="AZ848" s="209"/>
      <c r="BA848" s="209"/>
      <c r="BB848" s="209"/>
      <c r="BC848" s="209"/>
      <c r="BD848" s="209"/>
      <c r="BE848" s="209"/>
      <c r="BF848" s="209"/>
      <c r="BG848" s="209"/>
      <c r="BH848" s="209"/>
      <c r="BI848" s="209"/>
      <c r="BJ848" s="209"/>
      <c r="BK848" s="209"/>
      <c r="BL848" s="209"/>
    </row>
    <row r="849" spans="1:64" ht="13.5" customHeight="1">
      <c r="A849" s="462"/>
      <c r="B849" s="462"/>
      <c r="C849" s="462"/>
      <c r="D849" s="462"/>
      <c r="E849" s="462"/>
      <c r="F849" s="462"/>
      <c r="G849" s="209"/>
      <c r="H849" s="462"/>
      <c r="I849" s="209"/>
      <c r="J849" s="209"/>
      <c r="K849" s="209"/>
      <c r="L849" s="209"/>
      <c r="M849" s="209"/>
      <c r="N849" s="209"/>
      <c r="O849" s="209"/>
      <c r="P849" s="462"/>
      <c r="Q849" s="209"/>
      <c r="R849" s="209"/>
      <c r="S849" s="209"/>
      <c r="T849" s="209"/>
      <c r="U849" s="209"/>
      <c r="V849" s="209"/>
      <c r="W849" s="209"/>
      <c r="X849" s="209"/>
      <c r="Y849" s="209"/>
      <c r="Z849" s="209"/>
      <c r="AA849" s="209"/>
      <c r="AB849" s="209"/>
      <c r="AC849" s="209"/>
      <c r="AD849" s="209"/>
      <c r="AE849" s="209"/>
      <c r="AF849" s="209"/>
      <c r="AG849" s="209"/>
      <c r="AH849" s="209"/>
      <c r="AI849" s="209"/>
      <c r="AJ849" s="209"/>
      <c r="AK849" s="209"/>
      <c r="AL849" s="462"/>
      <c r="AM849" s="462"/>
      <c r="AN849" s="462"/>
      <c r="AO849" s="209"/>
      <c r="AP849" s="209"/>
      <c r="AQ849" s="209"/>
      <c r="AR849" s="209"/>
      <c r="AS849" s="209"/>
      <c r="AT849" s="209"/>
      <c r="AU849" s="209"/>
      <c r="AV849" s="209"/>
      <c r="AW849" s="209"/>
      <c r="AX849" s="209"/>
      <c r="AY849" s="209"/>
      <c r="AZ849" s="209"/>
      <c r="BA849" s="209"/>
      <c r="BB849" s="209"/>
      <c r="BC849" s="209"/>
      <c r="BD849" s="209"/>
      <c r="BE849" s="209"/>
      <c r="BF849" s="209"/>
      <c r="BG849" s="209"/>
      <c r="BH849" s="209"/>
      <c r="BI849" s="209"/>
      <c r="BJ849" s="209"/>
      <c r="BK849" s="209"/>
      <c r="BL849" s="209"/>
    </row>
    <row r="850" spans="1:64" ht="13.5" customHeight="1">
      <c r="A850" s="462"/>
      <c r="B850" s="462"/>
      <c r="C850" s="462"/>
      <c r="D850" s="462"/>
      <c r="E850" s="462"/>
      <c r="F850" s="462"/>
      <c r="G850" s="209"/>
      <c r="H850" s="462"/>
      <c r="I850" s="209"/>
      <c r="J850" s="209"/>
      <c r="K850" s="209"/>
      <c r="L850" s="209"/>
      <c r="M850" s="209"/>
      <c r="N850" s="209"/>
      <c r="O850" s="209"/>
      <c r="P850" s="462"/>
      <c r="Q850" s="209"/>
      <c r="R850" s="209"/>
      <c r="S850" s="209"/>
      <c r="T850" s="209"/>
      <c r="U850" s="209"/>
      <c r="V850" s="209"/>
      <c r="W850" s="209"/>
      <c r="X850" s="209"/>
      <c r="Y850" s="209"/>
      <c r="Z850" s="209"/>
      <c r="AA850" s="209"/>
      <c r="AB850" s="209"/>
      <c r="AC850" s="209"/>
      <c r="AD850" s="209"/>
      <c r="AE850" s="209"/>
      <c r="AF850" s="209"/>
      <c r="AG850" s="209"/>
      <c r="AH850" s="209"/>
      <c r="AI850" s="209"/>
      <c r="AJ850" s="209"/>
      <c r="AK850" s="209"/>
      <c r="AL850" s="462"/>
      <c r="AM850" s="462"/>
      <c r="AN850" s="462"/>
      <c r="AO850" s="209"/>
      <c r="AP850" s="209"/>
      <c r="AQ850" s="209"/>
      <c r="AR850" s="209"/>
      <c r="AS850" s="209"/>
      <c r="AT850" s="209"/>
      <c r="AU850" s="209"/>
      <c r="AV850" s="209"/>
      <c r="AW850" s="209"/>
      <c r="AX850" s="209"/>
      <c r="AY850" s="209"/>
      <c r="AZ850" s="209"/>
      <c r="BA850" s="209"/>
      <c r="BB850" s="209"/>
      <c r="BC850" s="209"/>
      <c r="BD850" s="209"/>
      <c r="BE850" s="209"/>
      <c r="BF850" s="209"/>
      <c r="BG850" s="209"/>
      <c r="BH850" s="209"/>
      <c r="BI850" s="209"/>
      <c r="BJ850" s="209"/>
      <c r="BK850" s="209"/>
      <c r="BL850" s="209"/>
    </row>
    <row r="851" spans="1:64" ht="13.5" customHeight="1">
      <c r="A851" s="462"/>
      <c r="B851" s="462"/>
      <c r="C851" s="462"/>
      <c r="D851" s="462"/>
      <c r="E851" s="462"/>
      <c r="F851" s="462"/>
      <c r="G851" s="209"/>
      <c r="H851" s="462"/>
      <c r="I851" s="209"/>
      <c r="J851" s="209"/>
      <c r="K851" s="209"/>
      <c r="L851" s="209"/>
      <c r="M851" s="209"/>
      <c r="N851" s="209"/>
      <c r="O851" s="209"/>
      <c r="P851" s="462"/>
      <c r="Q851" s="209"/>
      <c r="R851" s="209"/>
      <c r="S851" s="209"/>
      <c r="T851" s="209"/>
      <c r="U851" s="209"/>
      <c r="V851" s="209"/>
      <c r="W851" s="209"/>
      <c r="X851" s="209"/>
      <c r="Y851" s="209"/>
      <c r="Z851" s="209"/>
      <c r="AA851" s="209"/>
      <c r="AB851" s="209"/>
      <c r="AC851" s="209"/>
      <c r="AD851" s="209"/>
      <c r="AE851" s="209"/>
      <c r="AF851" s="209"/>
      <c r="AG851" s="209"/>
      <c r="AH851" s="209"/>
      <c r="AI851" s="209"/>
      <c r="AJ851" s="209"/>
      <c r="AK851" s="209"/>
      <c r="AL851" s="462"/>
      <c r="AM851" s="462"/>
      <c r="AN851" s="462"/>
      <c r="AO851" s="209"/>
      <c r="AP851" s="209"/>
      <c r="AQ851" s="209"/>
      <c r="AR851" s="209"/>
      <c r="AS851" s="209"/>
      <c r="AT851" s="209"/>
      <c r="AU851" s="209"/>
      <c r="AV851" s="209"/>
      <c r="AW851" s="209"/>
      <c r="AX851" s="209"/>
      <c r="AY851" s="209"/>
      <c r="AZ851" s="209"/>
      <c r="BA851" s="209"/>
      <c r="BB851" s="209"/>
      <c r="BC851" s="209"/>
      <c r="BD851" s="209"/>
      <c r="BE851" s="209"/>
      <c r="BF851" s="209"/>
      <c r="BG851" s="209"/>
      <c r="BH851" s="209"/>
      <c r="BI851" s="209"/>
      <c r="BJ851" s="209"/>
      <c r="BK851" s="209"/>
      <c r="BL851" s="209"/>
    </row>
    <row r="852" spans="1:64" ht="13.5" customHeight="1">
      <c r="A852" s="462"/>
      <c r="B852" s="462"/>
      <c r="C852" s="462"/>
      <c r="D852" s="462"/>
      <c r="E852" s="462"/>
      <c r="F852" s="462"/>
      <c r="G852" s="209"/>
      <c r="H852" s="462"/>
      <c r="I852" s="209"/>
      <c r="J852" s="209"/>
      <c r="K852" s="209"/>
      <c r="L852" s="209"/>
      <c r="M852" s="209"/>
      <c r="N852" s="209"/>
      <c r="O852" s="209"/>
      <c r="P852" s="462"/>
      <c r="Q852" s="209"/>
      <c r="R852" s="209"/>
      <c r="S852" s="209"/>
      <c r="T852" s="209"/>
      <c r="U852" s="209"/>
      <c r="V852" s="209"/>
      <c r="W852" s="209"/>
      <c r="X852" s="209"/>
      <c r="Y852" s="209"/>
      <c r="Z852" s="209"/>
      <c r="AA852" s="209"/>
      <c r="AB852" s="209"/>
      <c r="AC852" s="209"/>
      <c r="AD852" s="209"/>
      <c r="AE852" s="209"/>
      <c r="AF852" s="209"/>
      <c r="AG852" s="209"/>
      <c r="AH852" s="209"/>
      <c r="AI852" s="209"/>
      <c r="AJ852" s="209"/>
      <c r="AK852" s="209"/>
      <c r="AL852" s="462"/>
      <c r="AM852" s="462"/>
      <c r="AN852" s="462"/>
      <c r="AO852" s="209"/>
      <c r="AP852" s="209"/>
      <c r="AQ852" s="209"/>
      <c r="AR852" s="209"/>
      <c r="AS852" s="209"/>
      <c r="AT852" s="209"/>
      <c r="AU852" s="209"/>
      <c r="AV852" s="209"/>
      <c r="AW852" s="209"/>
      <c r="AX852" s="209"/>
      <c r="AY852" s="209"/>
      <c r="AZ852" s="209"/>
      <c r="BA852" s="209"/>
      <c r="BB852" s="209"/>
      <c r="BC852" s="209"/>
      <c r="BD852" s="209"/>
      <c r="BE852" s="209"/>
      <c r="BF852" s="209"/>
      <c r="BG852" s="209"/>
      <c r="BH852" s="209"/>
      <c r="BI852" s="209"/>
      <c r="BJ852" s="209"/>
      <c r="BK852" s="209"/>
      <c r="BL852" s="209"/>
    </row>
    <row r="853" spans="1:64" ht="13.5" customHeight="1">
      <c r="A853" s="462"/>
      <c r="B853" s="462"/>
      <c r="C853" s="462"/>
      <c r="D853" s="462"/>
      <c r="E853" s="462"/>
      <c r="F853" s="462"/>
      <c r="G853" s="209"/>
      <c r="H853" s="462"/>
      <c r="I853" s="209"/>
      <c r="J853" s="209"/>
      <c r="K853" s="209"/>
      <c r="L853" s="209"/>
      <c r="M853" s="209"/>
      <c r="N853" s="209"/>
      <c r="O853" s="209"/>
      <c r="P853" s="462"/>
      <c r="Q853" s="209"/>
      <c r="R853" s="209"/>
      <c r="S853" s="209"/>
      <c r="T853" s="209"/>
      <c r="U853" s="209"/>
      <c r="V853" s="209"/>
      <c r="W853" s="209"/>
      <c r="X853" s="209"/>
      <c r="Y853" s="209"/>
      <c r="Z853" s="209"/>
      <c r="AA853" s="209"/>
      <c r="AB853" s="209"/>
      <c r="AC853" s="209"/>
      <c r="AD853" s="209"/>
      <c r="AE853" s="209"/>
      <c r="AF853" s="209"/>
      <c r="AG853" s="209"/>
      <c r="AH853" s="209"/>
      <c r="AI853" s="209"/>
      <c r="AJ853" s="209"/>
      <c r="AK853" s="209"/>
      <c r="AL853" s="462"/>
      <c r="AM853" s="462"/>
      <c r="AN853" s="462"/>
      <c r="AO853" s="209"/>
      <c r="AP853" s="209"/>
      <c r="AQ853" s="209"/>
      <c r="AR853" s="209"/>
      <c r="AS853" s="209"/>
      <c r="AT853" s="209"/>
      <c r="AU853" s="209"/>
      <c r="AV853" s="209"/>
      <c r="AW853" s="209"/>
      <c r="AX853" s="209"/>
      <c r="AY853" s="209"/>
      <c r="AZ853" s="209"/>
      <c r="BA853" s="209"/>
      <c r="BB853" s="209"/>
      <c r="BC853" s="209"/>
      <c r="BD853" s="209"/>
      <c r="BE853" s="209"/>
      <c r="BF853" s="209"/>
      <c r="BG853" s="209"/>
      <c r="BH853" s="209"/>
      <c r="BI853" s="209"/>
      <c r="BJ853" s="209"/>
      <c r="BK853" s="209"/>
      <c r="BL853" s="209"/>
    </row>
    <row r="854" spans="1:64" ht="13.5" customHeight="1">
      <c r="A854" s="462"/>
      <c r="B854" s="462"/>
      <c r="C854" s="462"/>
      <c r="D854" s="462"/>
      <c r="E854" s="462"/>
      <c r="F854" s="462"/>
      <c r="G854" s="209"/>
      <c r="H854" s="462"/>
      <c r="I854" s="209"/>
      <c r="J854" s="209"/>
      <c r="K854" s="209"/>
      <c r="L854" s="209"/>
      <c r="M854" s="209"/>
      <c r="N854" s="209"/>
      <c r="O854" s="209"/>
      <c r="P854" s="462"/>
      <c r="Q854" s="209"/>
      <c r="R854" s="209"/>
      <c r="S854" s="209"/>
      <c r="T854" s="209"/>
      <c r="U854" s="209"/>
      <c r="V854" s="209"/>
      <c r="W854" s="209"/>
      <c r="X854" s="209"/>
      <c r="Y854" s="209"/>
      <c r="Z854" s="209"/>
      <c r="AA854" s="209"/>
      <c r="AB854" s="209"/>
      <c r="AC854" s="209"/>
      <c r="AD854" s="209"/>
      <c r="AE854" s="209"/>
      <c r="AF854" s="209"/>
      <c r="AG854" s="209"/>
      <c r="AH854" s="209"/>
      <c r="AI854" s="209"/>
      <c r="AJ854" s="209"/>
      <c r="AK854" s="209"/>
      <c r="AL854" s="462"/>
      <c r="AM854" s="462"/>
      <c r="AN854" s="462"/>
      <c r="AO854" s="209"/>
      <c r="AP854" s="209"/>
      <c r="AQ854" s="209"/>
      <c r="AR854" s="209"/>
      <c r="AS854" s="209"/>
      <c r="AT854" s="209"/>
      <c r="AU854" s="209"/>
      <c r="AV854" s="209"/>
      <c r="AW854" s="209"/>
      <c r="AX854" s="209"/>
      <c r="AY854" s="209"/>
      <c r="AZ854" s="209"/>
      <c r="BA854" s="209"/>
      <c r="BB854" s="209"/>
      <c r="BC854" s="209"/>
      <c r="BD854" s="209"/>
      <c r="BE854" s="209"/>
      <c r="BF854" s="209"/>
      <c r="BG854" s="209"/>
      <c r="BH854" s="209"/>
      <c r="BI854" s="209"/>
      <c r="BJ854" s="209"/>
      <c r="BK854" s="209"/>
      <c r="BL854" s="209"/>
    </row>
    <row r="855" spans="1:64" ht="13.5" customHeight="1">
      <c r="A855" s="462"/>
      <c r="B855" s="462"/>
      <c r="C855" s="462"/>
      <c r="D855" s="462"/>
      <c r="E855" s="462"/>
      <c r="F855" s="462"/>
      <c r="G855" s="209"/>
      <c r="H855" s="462"/>
      <c r="I855" s="209"/>
      <c r="J855" s="209"/>
      <c r="K855" s="209"/>
      <c r="L855" s="209"/>
      <c r="M855" s="209"/>
      <c r="N855" s="209"/>
      <c r="O855" s="209"/>
      <c r="P855" s="462"/>
      <c r="Q855" s="209"/>
      <c r="R855" s="209"/>
      <c r="S855" s="209"/>
      <c r="T855" s="209"/>
      <c r="U855" s="209"/>
      <c r="V855" s="209"/>
      <c r="W855" s="209"/>
      <c r="X855" s="209"/>
      <c r="Y855" s="209"/>
      <c r="Z855" s="209"/>
      <c r="AA855" s="209"/>
      <c r="AB855" s="209"/>
      <c r="AC855" s="209"/>
      <c r="AD855" s="209"/>
      <c r="AE855" s="209"/>
      <c r="AF855" s="209"/>
      <c r="AG855" s="209"/>
      <c r="AH855" s="209"/>
      <c r="AI855" s="209"/>
      <c r="AJ855" s="209"/>
      <c r="AK855" s="209"/>
      <c r="AL855" s="462"/>
      <c r="AM855" s="462"/>
      <c r="AN855" s="462"/>
      <c r="AO855" s="209"/>
      <c r="AP855" s="209"/>
      <c r="AQ855" s="209"/>
      <c r="AR855" s="209"/>
      <c r="AS855" s="209"/>
      <c r="AT855" s="209"/>
      <c r="AU855" s="209"/>
      <c r="AV855" s="209"/>
      <c r="AW855" s="209"/>
      <c r="AX855" s="209"/>
      <c r="AY855" s="209"/>
      <c r="AZ855" s="209"/>
      <c r="BA855" s="209"/>
      <c r="BB855" s="209"/>
      <c r="BC855" s="209"/>
      <c r="BD855" s="209"/>
      <c r="BE855" s="209"/>
      <c r="BF855" s="209"/>
      <c r="BG855" s="209"/>
      <c r="BH855" s="209"/>
      <c r="BI855" s="209"/>
      <c r="BJ855" s="209"/>
      <c r="BK855" s="209"/>
      <c r="BL855" s="209"/>
    </row>
    <row r="856" spans="1:64" ht="13.5" customHeight="1">
      <c r="A856" s="462"/>
      <c r="B856" s="462"/>
      <c r="C856" s="462"/>
      <c r="D856" s="462"/>
      <c r="E856" s="462"/>
      <c r="F856" s="462"/>
      <c r="G856" s="209"/>
      <c r="H856" s="462"/>
      <c r="I856" s="209"/>
      <c r="J856" s="209"/>
      <c r="K856" s="209"/>
      <c r="L856" s="209"/>
      <c r="M856" s="209"/>
      <c r="N856" s="209"/>
      <c r="O856" s="209"/>
      <c r="P856" s="462"/>
      <c r="Q856" s="209"/>
      <c r="R856" s="209"/>
      <c r="S856" s="209"/>
      <c r="T856" s="209"/>
      <c r="U856" s="209"/>
      <c r="V856" s="209"/>
      <c r="W856" s="209"/>
      <c r="X856" s="209"/>
      <c r="Y856" s="209"/>
      <c r="Z856" s="209"/>
      <c r="AA856" s="209"/>
      <c r="AB856" s="209"/>
      <c r="AC856" s="209"/>
      <c r="AD856" s="209"/>
      <c r="AE856" s="209"/>
      <c r="AF856" s="209"/>
      <c r="AG856" s="209"/>
      <c r="AH856" s="209"/>
      <c r="AI856" s="209"/>
      <c r="AJ856" s="209"/>
      <c r="AK856" s="209"/>
      <c r="AL856" s="462"/>
      <c r="AM856" s="462"/>
      <c r="AN856" s="462"/>
      <c r="AO856" s="209"/>
      <c r="AP856" s="209"/>
      <c r="AQ856" s="209"/>
      <c r="AR856" s="209"/>
      <c r="AS856" s="209"/>
      <c r="AT856" s="209"/>
      <c r="AU856" s="209"/>
      <c r="AV856" s="209"/>
      <c r="AW856" s="209"/>
      <c r="AX856" s="209"/>
      <c r="AY856" s="209"/>
      <c r="AZ856" s="209"/>
      <c r="BA856" s="209"/>
      <c r="BB856" s="209"/>
      <c r="BC856" s="209"/>
      <c r="BD856" s="209"/>
      <c r="BE856" s="209"/>
      <c r="BF856" s="209"/>
      <c r="BG856" s="209"/>
      <c r="BH856" s="209"/>
      <c r="BI856" s="209"/>
      <c r="BJ856" s="209"/>
      <c r="BK856" s="209"/>
      <c r="BL856" s="209"/>
    </row>
    <row r="857" spans="1:64" ht="13.5" customHeight="1">
      <c r="A857" s="462"/>
      <c r="B857" s="462"/>
      <c r="C857" s="462"/>
      <c r="D857" s="462"/>
      <c r="E857" s="462"/>
      <c r="F857" s="462"/>
      <c r="G857" s="209"/>
      <c r="H857" s="462"/>
      <c r="I857" s="209"/>
      <c r="J857" s="209"/>
      <c r="K857" s="209"/>
      <c r="L857" s="209"/>
      <c r="M857" s="209"/>
      <c r="N857" s="209"/>
      <c r="O857" s="209"/>
      <c r="P857" s="462"/>
      <c r="Q857" s="209"/>
      <c r="R857" s="209"/>
      <c r="S857" s="209"/>
      <c r="T857" s="209"/>
      <c r="U857" s="209"/>
      <c r="V857" s="209"/>
      <c r="W857" s="209"/>
      <c r="X857" s="209"/>
      <c r="Y857" s="209"/>
      <c r="Z857" s="209"/>
      <c r="AA857" s="209"/>
      <c r="AB857" s="209"/>
      <c r="AC857" s="209"/>
      <c r="AD857" s="209"/>
      <c r="AE857" s="209"/>
      <c r="AF857" s="209"/>
      <c r="AG857" s="209"/>
      <c r="AH857" s="209"/>
      <c r="AI857" s="209"/>
      <c r="AJ857" s="209"/>
      <c r="AK857" s="209"/>
      <c r="AL857" s="462"/>
      <c r="AM857" s="462"/>
      <c r="AN857" s="462"/>
      <c r="AO857" s="209"/>
      <c r="AP857" s="209"/>
      <c r="AQ857" s="209"/>
      <c r="AR857" s="209"/>
      <c r="AS857" s="209"/>
      <c r="AT857" s="209"/>
      <c r="AU857" s="209"/>
      <c r="AV857" s="209"/>
      <c r="AW857" s="209"/>
      <c r="AX857" s="209"/>
      <c r="AY857" s="209"/>
      <c r="AZ857" s="209"/>
      <c r="BA857" s="209"/>
      <c r="BB857" s="209"/>
      <c r="BC857" s="209"/>
      <c r="BD857" s="209"/>
      <c r="BE857" s="209"/>
      <c r="BF857" s="209"/>
      <c r="BG857" s="209"/>
      <c r="BH857" s="209"/>
      <c r="BI857" s="209"/>
      <c r="BJ857" s="209"/>
      <c r="BK857" s="209"/>
      <c r="BL857" s="209"/>
    </row>
    <row r="858" spans="1:64" ht="13.5" customHeight="1">
      <c r="A858" s="462"/>
      <c r="B858" s="462"/>
      <c r="C858" s="462"/>
      <c r="D858" s="462"/>
      <c r="E858" s="462"/>
      <c r="F858" s="462"/>
      <c r="G858" s="209"/>
      <c r="H858" s="462"/>
      <c r="I858" s="209"/>
      <c r="J858" s="209"/>
      <c r="K858" s="209"/>
      <c r="L858" s="209"/>
      <c r="M858" s="209"/>
      <c r="N858" s="209"/>
      <c r="O858" s="209"/>
      <c r="P858" s="462"/>
      <c r="Q858" s="209"/>
      <c r="R858" s="209"/>
      <c r="S858" s="209"/>
      <c r="T858" s="209"/>
      <c r="U858" s="209"/>
      <c r="V858" s="209"/>
      <c r="W858" s="209"/>
      <c r="X858" s="209"/>
      <c r="Y858" s="209"/>
      <c r="Z858" s="209"/>
      <c r="AA858" s="209"/>
      <c r="AB858" s="209"/>
      <c r="AC858" s="209"/>
      <c r="AD858" s="209"/>
      <c r="AE858" s="209"/>
      <c r="AF858" s="209"/>
      <c r="AG858" s="209"/>
      <c r="AH858" s="209"/>
      <c r="AI858" s="209"/>
      <c r="AJ858" s="209"/>
      <c r="AK858" s="209"/>
      <c r="AL858" s="462"/>
      <c r="AM858" s="462"/>
      <c r="AN858" s="462"/>
      <c r="AO858" s="209"/>
      <c r="AP858" s="209"/>
      <c r="AQ858" s="209"/>
      <c r="AR858" s="209"/>
      <c r="AS858" s="209"/>
      <c r="AT858" s="209"/>
      <c r="AU858" s="209"/>
      <c r="AV858" s="209"/>
      <c r="AW858" s="209"/>
      <c r="AX858" s="209"/>
      <c r="AY858" s="209"/>
      <c r="AZ858" s="209"/>
      <c r="BA858" s="209"/>
      <c r="BB858" s="209"/>
      <c r="BC858" s="209"/>
      <c r="BD858" s="209"/>
      <c r="BE858" s="209"/>
      <c r="BF858" s="209"/>
      <c r="BG858" s="209"/>
      <c r="BH858" s="209"/>
      <c r="BI858" s="209"/>
      <c r="BJ858" s="209"/>
      <c r="BK858" s="209"/>
      <c r="BL858" s="209"/>
    </row>
    <row r="859" spans="1:64" ht="13.5" customHeight="1">
      <c r="A859" s="462"/>
      <c r="B859" s="462"/>
      <c r="C859" s="462"/>
      <c r="D859" s="462"/>
      <c r="E859" s="462"/>
      <c r="F859" s="462"/>
      <c r="G859" s="209"/>
      <c r="H859" s="462"/>
      <c r="I859" s="209"/>
      <c r="J859" s="209"/>
      <c r="K859" s="209"/>
      <c r="L859" s="209"/>
      <c r="M859" s="209"/>
      <c r="N859" s="209"/>
      <c r="O859" s="209"/>
      <c r="P859" s="462"/>
      <c r="Q859" s="209"/>
      <c r="R859" s="209"/>
      <c r="S859" s="209"/>
      <c r="T859" s="209"/>
      <c r="U859" s="209"/>
      <c r="V859" s="209"/>
      <c r="W859" s="209"/>
      <c r="X859" s="209"/>
      <c r="Y859" s="209"/>
      <c r="Z859" s="209"/>
      <c r="AA859" s="209"/>
      <c r="AB859" s="209"/>
      <c r="AC859" s="209"/>
      <c r="AD859" s="209"/>
      <c r="AE859" s="209"/>
      <c r="AF859" s="209"/>
      <c r="AG859" s="209"/>
      <c r="AH859" s="209"/>
      <c r="AI859" s="209"/>
      <c r="AJ859" s="209"/>
      <c r="AK859" s="209"/>
      <c r="AL859" s="462"/>
      <c r="AM859" s="462"/>
      <c r="AN859" s="462"/>
      <c r="AO859" s="209"/>
      <c r="AP859" s="209"/>
      <c r="AQ859" s="209"/>
      <c r="AR859" s="209"/>
      <c r="AS859" s="209"/>
      <c r="AT859" s="209"/>
      <c r="AU859" s="209"/>
      <c r="AV859" s="209"/>
      <c r="AW859" s="209"/>
      <c r="AX859" s="209"/>
      <c r="AY859" s="209"/>
      <c r="AZ859" s="209"/>
      <c r="BA859" s="209"/>
      <c r="BB859" s="209"/>
      <c r="BC859" s="209"/>
      <c r="BD859" s="209"/>
      <c r="BE859" s="209"/>
      <c r="BF859" s="209"/>
      <c r="BG859" s="209"/>
      <c r="BH859" s="209"/>
      <c r="BI859" s="209"/>
      <c r="BJ859" s="209"/>
      <c r="BK859" s="209"/>
      <c r="BL859" s="209"/>
    </row>
    <row r="860" spans="1:64" ht="13.5" customHeight="1">
      <c r="A860" s="462"/>
      <c r="B860" s="462"/>
      <c r="C860" s="462"/>
      <c r="D860" s="462"/>
      <c r="E860" s="462"/>
      <c r="F860" s="462"/>
      <c r="G860" s="209"/>
      <c r="H860" s="462"/>
      <c r="I860" s="209"/>
      <c r="J860" s="209"/>
      <c r="K860" s="209"/>
      <c r="L860" s="209"/>
      <c r="M860" s="209"/>
      <c r="N860" s="209"/>
      <c r="O860" s="209"/>
      <c r="P860" s="462"/>
      <c r="Q860" s="209"/>
      <c r="R860" s="209"/>
      <c r="S860" s="209"/>
      <c r="T860" s="209"/>
      <c r="U860" s="209"/>
      <c r="V860" s="209"/>
      <c r="W860" s="209"/>
      <c r="X860" s="209"/>
      <c r="Y860" s="209"/>
      <c r="Z860" s="209"/>
      <c r="AA860" s="209"/>
      <c r="AB860" s="209"/>
      <c r="AC860" s="209"/>
      <c r="AD860" s="209"/>
      <c r="AE860" s="209"/>
      <c r="AF860" s="209"/>
      <c r="AG860" s="209"/>
      <c r="AH860" s="209"/>
      <c r="AI860" s="209"/>
      <c r="AJ860" s="209"/>
      <c r="AK860" s="209"/>
      <c r="AL860" s="462"/>
      <c r="AM860" s="462"/>
      <c r="AN860" s="462"/>
      <c r="AO860" s="209"/>
      <c r="AP860" s="209"/>
      <c r="AQ860" s="209"/>
      <c r="AR860" s="209"/>
      <c r="AS860" s="209"/>
      <c r="AT860" s="209"/>
      <c r="AU860" s="209"/>
      <c r="AV860" s="209"/>
      <c r="AW860" s="209"/>
      <c r="AX860" s="209"/>
      <c r="AY860" s="209"/>
      <c r="AZ860" s="209"/>
      <c r="BA860" s="209"/>
      <c r="BB860" s="209"/>
      <c r="BC860" s="209"/>
      <c r="BD860" s="209"/>
      <c r="BE860" s="209"/>
      <c r="BF860" s="209"/>
      <c r="BG860" s="209"/>
      <c r="BH860" s="209"/>
      <c r="BI860" s="209"/>
      <c r="BJ860" s="209"/>
      <c r="BK860" s="209"/>
      <c r="BL860" s="209"/>
    </row>
    <row r="861" spans="1:64" ht="13.5" customHeight="1">
      <c r="A861" s="462"/>
      <c r="B861" s="462"/>
      <c r="C861" s="462"/>
      <c r="D861" s="462"/>
      <c r="E861" s="462"/>
      <c r="F861" s="462"/>
      <c r="G861" s="209"/>
      <c r="H861" s="462"/>
      <c r="I861" s="209"/>
      <c r="J861" s="209"/>
      <c r="K861" s="209"/>
      <c r="L861" s="209"/>
      <c r="M861" s="209"/>
      <c r="N861" s="209"/>
      <c r="O861" s="209"/>
      <c r="P861" s="462"/>
      <c r="Q861" s="209"/>
      <c r="R861" s="209"/>
      <c r="S861" s="209"/>
      <c r="T861" s="209"/>
      <c r="U861" s="209"/>
      <c r="V861" s="209"/>
      <c r="W861" s="209"/>
      <c r="X861" s="209"/>
      <c r="Y861" s="209"/>
      <c r="Z861" s="209"/>
      <c r="AA861" s="209"/>
      <c r="AB861" s="209"/>
      <c r="AC861" s="209"/>
      <c r="AD861" s="209"/>
      <c r="AE861" s="209"/>
      <c r="AF861" s="209"/>
      <c r="AG861" s="209"/>
      <c r="AH861" s="209"/>
      <c r="AI861" s="209"/>
      <c r="AJ861" s="209"/>
      <c r="AK861" s="209"/>
      <c r="AL861" s="462"/>
      <c r="AM861" s="462"/>
      <c r="AN861" s="462"/>
      <c r="AO861" s="209"/>
      <c r="AP861" s="209"/>
      <c r="AQ861" s="209"/>
      <c r="AR861" s="209"/>
      <c r="AS861" s="209"/>
      <c r="AT861" s="209"/>
      <c r="AU861" s="209"/>
      <c r="AV861" s="209"/>
      <c r="AW861" s="209"/>
      <c r="AX861" s="209"/>
      <c r="AY861" s="209"/>
      <c r="AZ861" s="209"/>
      <c r="BA861" s="209"/>
      <c r="BB861" s="209"/>
      <c r="BC861" s="209"/>
      <c r="BD861" s="209"/>
      <c r="BE861" s="209"/>
      <c r="BF861" s="209"/>
      <c r="BG861" s="209"/>
      <c r="BH861" s="209"/>
      <c r="BI861" s="209"/>
      <c r="BJ861" s="209"/>
      <c r="BK861" s="209"/>
      <c r="BL861" s="209"/>
    </row>
    <row r="862" spans="1:64" ht="13.5" customHeight="1">
      <c r="A862" s="462"/>
      <c r="B862" s="462"/>
      <c r="C862" s="462"/>
      <c r="D862" s="462"/>
      <c r="E862" s="462"/>
      <c r="F862" s="462"/>
      <c r="G862" s="209"/>
      <c r="H862" s="462"/>
      <c r="I862" s="209"/>
      <c r="J862" s="209"/>
      <c r="K862" s="209"/>
      <c r="L862" s="209"/>
      <c r="M862" s="209"/>
      <c r="N862" s="209"/>
      <c r="O862" s="209"/>
      <c r="P862" s="462"/>
      <c r="Q862" s="209"/>
      <c r="R862" s="209"/>
      <c r="S862" s="209"/>
      <c r="T862" s="209"/>
      <c r="U862" s="209"/>
      <c r="V862" s="209"/>
      <c r="W862" s="209"/>
      <c r="X862" s="209"/>
      <c r="Y862" s="209"/>
      <c r="Z862" s="209"/>
      <c r="AA862" s="209"/>
      <c r="AB862" s="209"/>
      <c r="AC862" s="209"/>
      <c r="AD862" s="209"/>
      <c r="AE862" s="209"/>
      <c r="AF862" s="209"/>
      <c r="AG862" s="209"/>
      <c r="AH862" s="209"/>
      <c r="AI862" s="209"/>
      <c r="AJ862" s="209"/>
      <c r="AK862" s="209"/>
      <c r="AL862" s="462"/>
      <c r="AM862" s="462"/>
      <c r="AN862" s="462"/>
      <c r="AO862" s="209"/>
      <c r="AP862" s="209"/>
      <c r="AQ862" s="209"/>
      <c r="AR862" s="209"/>
      <c r="AS862" s="209"/>
      <c r="AT862" s="209"/>
      <c r="AU862" s="209"/>
      <c r="AV862" s="209"/>
      <c r="AW862" s="209"/>
      <c r="AX862" s="209"/>
      <c r="AY862" s="209"/>
      <c r="AZ862" s="209"/>
      <c r="BA862" s="209"/>
      <c r="BB862" s="209"/>
      <c r="BC862" s="209"/>
      <c r="BD862" s="209"/>
      <c r="BE862" s="209"/>
      <c r="BF862" s="209"/>
      <c r="BG862" s="209"/>
      <c r="BH862" s="209"/>
      <c r="BI862" s="209"/>
      <c r="BJ862" s="209"/>
      <c r="BK862" s="209"/>
      <c r="BL862" s="209"/>
    </row>
    <row r="863" spans="1:64" ht="13.5" customHeight="1">
      <c r="A863" s="462"/>
      <c r="B863" s="462"/>
      <c r="C863" s="462"/>
      <c r="D863" s="462"/>
      <c r="E863" s="462"/>
      <c r="F863" s="462"/>
      <c r="G863" s="209"/>
      <c r="H863" s="462"/>
      <c r="I863" s="209"/>
      <c r="J863" s="209"/>
      <c r="K863" s="209"/>
      <c r="L863" s="209"/>
      <c r="M863" s="209"/>
      <c r="N863" s="209"/>
      <c r="O863" s="209"/>
      <c r="P863" s="462"/>
      <c r="Q863" s="209"/>
      <c r="R863" s="209"/>
      <c r="S863" s="209"/>
      <c r="T863" s="209"/>
      <c r="U863" s="209"/>
      <c r="V863" s="209"/>
      <c r="W863" s="209"/>
      <c r="X863" s="209"/>
      <c r="Y863" s="209"/>
      <c r="Z863" s="209"/>
      <c r="AA863" s="209"/>
      <c r="AB863" s="209"/>
      <c r="AC863" s="209"/>
      <c r="AD863" s="209"/>
      <c r="AE863" s="209"/>
      <c r="AF863" s="209"/>
      <c r="AG863" s="209"/>
      <c r="AH863" s="209"/>
      <c r="AI863" s="209"/>
      <c r="AJ863" s="209"/>
      <c r="AK863" s="209"/>
      <c r="AL863" s="462"/>
      <c r="AM863" s="462"/>
      <c r="AN863" s="462"/>
      <c r="AO863" s="209"/>
      <c r="AP863" s="209"/>
      <c r="AQ863" s="209"/>
      <c r="AR863" s="209"/>
      <c r="AS863" s="209"/>
      <c r="AT863" s="209"/>
      <c r="AU863" s="209"/>
      <c r="AV863" s="209"/>
      <c r="AW863" s="209"/>
      <c r="AX863" s="209"/>
      <c r="AY863" s="209"/>
      <c r="AZ863" s="209"/>
      <c r="BA863" s="209"/>
      <c r="BB863" s="209"/>
      <c r="BC863" s="209"/>
      <c r="BD863" s="209"/>
      <c r="BE863" s="209"/>
      <c r="BF863" s="209"/>
      <c r="BG863" s="209"/>
      <c r="BH863" s="209"/>
      <c r="BI863" s="209"/>
      <c r="BJ863" s="209"/>
      <c r="BK863" s="209"/>
      <c r="BL863" s="209"/>
    </row>
    <row r="864" spans="1:64" ht="13.5" customHeight="1">
      <c r="A864" s="462"/>
      <c r="B864" s="462"/>
      <c r="C864" s="462"/>
      <c r="D864" s="462"/>
      <c r="E864" s="462"/>
      <c r="F864" s="462"/>
      <c r="G864" s="209"/>
      <c r="H864" s="462"/>
      <c r="I864" s="209"/>
      <c r="J864" s="209"/>
      <c r="K864" s="209"/>
      <c r="L864" s="209"/>
      <c r="M864" s="209"/>
      <c r="N864" s="209"/>
      <c r="O864" s="209"/>
      <c r="P864" s="462"/>
      <c r="Q864" s="209"/>
      <c r="R864" s="209"/>
      <c r="S864" s="209"/>
      <c r="T864" s="209"/>
      <c r="U864" s="209"/>
      <c r="V864" s="209"/>
      <c r="W864" s="209"/>
      <c r="X864" s="209"/>
      <c r="Y864" s="209"/>
      <c r="Z864" s="209"/>
      <c r="AA864" s="209"/>
      <c r="AB864" s="209"/>
      <c r="AC864" s="209"/>
      <c r="AD864" s="209"/>
      <c r="AE864" s="209"/>
      <c r="AF864" s="209"/>
      <c r="AG864" s="209"/>
      <c r="AH864" s="209"/>
      <c r="AI864" s="209"/>
      <c r="AJ864" s="209"/>
      <c r="AK864" s="209"/>
      <c r="AL864" s="462"/>
      <c r="AM864" s="462"/>
      <c r="AN864" s="462"/>
      <c r="AO864" s="209"/>
      <c r="AP864" s="209"/>
      <c r="AQ864" s="209"/>
      <c r="AR864" s="209"/>
      <c r="AS864" s="209"/>
      <c r="AT864" s="209"/>
      <c r="AU864" s="209"/>
      <c r="AV864" s="209"/>
      <c r="AW864" s="209"/>
      <c r="AX864" s="209"/>
      <c r="AY864" s="209"/>
      <c r="AZ864" s="209"/>
      <c r="BA864" s="209"/>
      <c r="BB864" s="209"/>
      <c r="BC864" s="209"/>
      <c r="BD864" s="209"/>
      <c r="BE864" s="209"/>
      <c r="BF864" s="209"/>
      <c r="BG864" s="209"/>
      <c r="BH864" s="209"/>
      <c r="BI864" s="209"/>
      <c r="BJ864" s="209"/>
      <c r="BK864" s="209"/>
      <c r="BL864" s="209"/>
    </row>
    <row r="865" spans="1:64" ht="13.5" customHeight="1">
      <c r="A865" s="462"/>
      <c r="B865" s="462"/>
      <c r="C865" s="462"/>
      <c r="D865" s="462"/>
      <c r="E865" s="462"/>
      <c r="F865" s="462"/>
      <c r="G865" s="209"/>
      <c r="H865" s="462"/>
      <c r="I865" s="209"/>
      <c r="J865" s="209"/>
      <c r="K865" s="209"/>
      <c r="L865" s="209"/>
      <c r="M865" s="209"/>
      <c r="N865" s="209"/>
      <c r="O865" s="209"/>
      <c r="P865" s="462"/>
      <c r="Q865" s="209"/>
      <c r="R865" s="209"/>
      <c r="S865" s="209"/>
      <c r="T865" s="209"/>
      <c r="U865" s="209"/>
      <c r="V865" s="209"/>
      <c r="W865" s="209"/>
      <c r="X865" s="209"/>
      <c r="Y865" s="209"/>
      <c r="Z865" s="209"/>
      <c r="AA865" s="209"/>
      <c r="AB865" s="209"/>
      <c r="AC865" s="209"/>
      <c r="AD865" s="209"/>
      <c r="AE865" s="209"/>
      <c r="AF865" s="209"/>
      <c r="AG865" s="209"/>
      <c r="AH865" s="209"/>
      <c r="AI865" s="209"/>
      <c r="AJ865" s="209"/>
      <c r="AK865" s="209"/>
      <c r="AL865" s="462"/>
      <c r="AM865" s="462"/>
      <c r="AN865" s="462"/>
      <c r="AO865" s="209"/>
      <c r="AP865" s="209"/>
      <c r="AQ865" s="209"/>
      <c r="AR865" s="209"/>
      <c r="AS865" s="209"/>
      <c r="AT865" s="209"/>
      <c r="AU865" s="209"/>
      <c r="AV865" s="209"/>
      <c r="AW865" s="209"/>
      <c r="AX865" s="209"/>
      <c r="AY865" s="209"/>
      <c r="AZ865" s="209"/>
      <c r="BA865" s="209"/>
      <c r="BB865" s="209"/>
      <c r="BC865" s="209"/>
      <c r="BD865" s="209"/>
      <c r="BE865" s="209"/>
      <c r="BF865" s="209"/>
      <c r="BG865" s="209"/>
      <c r="BH865" s="209"/>
      <c r="BI865" s="209"/>
      <c r="BJ865" s="209"/>
      <c r="BK865" s="209"/>
      <c r="BL865" s="209"/>
    </row>
    <row r="866" spans="1:64" ht="13.5" customHeight="1">
      <c r="A866" s="462"/>
      <c r="B866" s="462"/>
      <c r="C866" s="462"/>
      <c r="D866" s="462"/>
      <c r="E866" s="462"/>
      <c r="F866" s="462"/>
      <c r="G866" s="209"/>
      <c r="H866" s="462"/>
      <c r="I866" s="209"/>
      <c r="J866" s="209"/>
      <c r="K866" s="209"/>
      <c r="L866" s="209"/>
      <c r="M866" s="209"/>
      <c r="N866" s="209"/>
      <c r="O866" s="209"/>
      <c r="P866" s="462"/>
      <c r="Q866" s="209"/>
      <c r="R866" s="209"/>
      <c r="S866" s="209"/>
      <c r="T866" s="209"/>
      <c r="U866" s="209"/>
      <c r="V866" s="209"/>
      <c r="W866" s="209"/>
      <c r="X866" s="209"/>
      <c r="Y866" s="209"/>
      <c r="Z866" s="209"/>
      <c r="AA866" s="209"/>
      <c r="AB866" s="209"/>
      <c r="AC866" s="209"/>
      <c r="AD866" s="209"/>
      <c r="AE866" s="209"/>
      <c r="AF866" s="209"/>
      <c r="AG866" s="209"/>
      <c r="AH866" s="209"/>
      <c r="AI866" s="209"/>
      <c r="AJ866" s="209"/>
      <c r="AK866" s="209"/>
      <c r="AL866" s="462"/>
      <c r="AM866" s="462"/>
      <c r="AN866" s="462"/>
      <c r="AO866" s="209"/>
      <c r="AP866" s="209"/>
      <c r="AQ866" s="209"/>
      <c r="AR866" s="209"/>
      <c r="AS866" s="209"/>
      <c r="AT866" s="209"/>
      <c r="AU866" s="209"/>
      <c r="AV866" s="209"/>
      <c r="AW866" s="209"/>
      <c r="AX866" s="209"/>
      <c r="AY866" s="209"/>
      <c r="AZ866" s="209"/>
      <c r="BA866" s="209"/>
      <c r="BB866" s="209"/>
      <c r="BC866" s="209"/>
      <c r="BD866" s="209"/>
      <c r="BE866" s="209"/>
      <c r="BF866" s="209"/>
      <c r="BG866" s="209"/>
      <c r="BH866" s="209"/>
      <c r="BI866" s="209"/>
      <c r="BJ866" s="209"/>
      <c r="BK866" s="209"/>
      <c r="BL866" s="209"/>
    </row>
    <row r="867" spans="1:64" ht="13.5" customHeight="1">
      <c r="A867" s="462"/>
      <c r="B867" s="462"/>
      <c r="C867" s="462"/>
      <c r="D867" s="462"/>
      <c r="E867" s="462"/>
      <c r="F867" s="462"/>
      <c r="G867" s="209"/>
      <c r="H867" s="462"/>
      <c r="I867" s="209"/>
      <c r="J867" s="209"/>
      <c r="K867" s="209"/>
      <c r="L867" s="209"/>
      <c r="M867" s="209"/>
      <c r="N867" s="209"/>
      <c r="O867" s="209"/>
      <c r="P867" s="462"/>
      <c r="Q867" s="209"/>
      <c r="R867" s="209"/>
      <c r="S867" s="209"/>
      <c r="T867" s="209"/>
      <c r="U867" s="209"/>
      <c r="V867" s="209"/>
      <c r="W867" s="209"/>
      <c r="X867" s="209"/>
      <c r="Y867" s="209"/>
      <c r="Z867" s="209"/>
      <c r="AA867" s="209"/>
      <c r="AB867" s="209"/>
      <c r="AC867" s="209"/>
      <c r="AD867" s="209"/>
      <c r="AE867" s="209"/>
      <c r="AF867" s="209"/>
      <c r="AG867" s="209"/>
      <c r="AH867" s="209"/>
      <c r="AI867" s="209"/>
      <c r="AJ867" s="209"/>
      <c r="AK867" s="209"/>
      <c r="AL867" s="462"/>
      <c r="AM867" s="462"/>
      <c r="AN867" s="462"/>
      <c r="AO867" s="209"/>
      <c r="AP867" s="209"/>
      <c r="AQ867" s="209"/>
      <c r="AR867" s="209"/>
      <c r="AS867" s="209"/>
      <c r="AT867" s="209"/>
      <c r="AU867" s="209"/>
      <c r="AV867" s="209"/>
      <c r="AW867" s="209"/>
      <c r="AX867" s="209"/>
      <c r="AY867" s="209"/>
      <c r="AZ867" s="209"/>
      <c r="BA867" s="209"/>
      <c r="BB867" s="209"/>
      <c r="BC867" s="209"/>
      <c r="BD867" s="209"/>
      <c r="BE867" s="209"/>
      <c r="BF867" s="209"/>
      <c r="BG867" s="209"/>
      <c r="BH867" s="209"/>
      <c r="BI867" s="209"/>
      <c r="BJ867" s="209"/>
      <c r="BK867" s="209"/>
      <c r="BL867" s="209"/>
    </row>
    <row r="868" spans="1:64" ht="13.5" customHeight="1">
      <c r="A868" s="462"/>
      <c r="B868" s="462"/>
      <c r="C868" s="462"/>
      <c r="D868" s="462"/>
      <c r="E868" s="462"/>
      <c r="F868" s="462"/>
      <c r="G868" s="209"/>
      <c r="H868" s="462"/>
      <c r="I868" s="209"/>
      <c r="J868" s="209"/>
      <c r="K868" s="209"/>
      <c r="L868" s="209"/>
      <c r="M868" s="209"/>
      <c r="N868" s="209"/>
      <c r="O868" s="209"/>
      <c r="P868" s="462"/>
      <c r="Q868" s="209"/>
      <c r="R868" s="209"/>
      <c r="S868" s="209"/>
      <c r="T868" s="209"/>
      <c r="U868" s="209"/>
      <c r="V868" s="209"/>
      <c r="W868" s="209"/>
      <c r="X868" s="209"/>
      <c r="Y868" s="209"/>
      <c r="Z868" s="209"/>
      <c r="AA868" s="209"/>
      <c r="AB868" s="209"/>
      <c r="AC868" s="209"/>
      <c r="AD868" s="209"/>
      <c r="AE868" s="209"/>
      <c r="AF868" s="209"/>
      <c r="AG868" s="209"/>
      <c r="AH868" s="209"/>
      <c r="AI868" s="209"/>
      <c r="AJ868" s="209"/>
      <c r="AK868" s="209"/>
      <c r="AL868" s="462"/>
      <c r="AM868" s="462"/>
      <c r="AN868" s="462"/>
      <c r="AO868" s="209"/>
      <c r="AP868" s="209"/>
      <c r="AQ868" s="209"/>
      <c r="AR868" s="209"/>
      <c r="AS868" s="209"/>
      <c r="AT868" s="209"/>
      <c r="AU868" s="209"/>
      <c r="AV868" s="209"/>
      <c r="AW868" s="209"/>
      <c r="AX868" s="209"/>
      <c r="AY868" s="209"/>
      <c r="AZ868" s="209"/>
      <c r="BA868" s="209"/>
      <c r="BB868" s="209"/>
      <c r="BC868" s="209"/>
      <c r="BD868" s="209"/>
      <c r="BE868" s="209"/>
      <c r="BF868" s="209"/>
      <c r="BG868" s="209"/>
      <c r="BH868" s="209"/>
      <c r="BI868" s="209"/>
      <c r="BJ868" s="209"/>
      <c r="BK868" s="209"/>
      <c r="BL868" s="209"/>
    </row>
    <row r="869" spans="1:64" ht="13.5" customHeight="1">
      <c r="A869" s="462"/>
      <c r="B869" s="462"/>
      <c r="C869" s="462"/>
      <c r="D869" s="462"/>
      <c r="E869" s="462"/>
      <c r="F869" s="462"/>
      <c r="G869" s="209"/>
      <c r="H869" s="462"/>
      <c r="I869" s="209"/>
      <c r="J869" s="209"/>
      <c r="K869" s="209"/>
      <c r="L869" s="209"/>
      <c r="M869" s="209"/>
      <c r="N869" s="209"/>
      <c r="O869" s="209"/>
      <c r="P869" s="462"/>
      <c r="Q869" s="209"/>
      <c r="R869" s="209"/>
      <c r="S869" s="209"/>
      <c r="T869" s="209"/>
      <c r="U869" s="209"/>
      <c r="V869" s="209"/>
      <c r="W869" s="209"/>
      <c r="X869" s="209"/>
      <c r="Y869" s="209"/>
      <c r="Z869" s="209"/>
      <c r="AA869" s="209"/>
      <c r="AB869" s="209"/>
      <c r="AC869" s="209"/>
      <c r="AD869" s="209"/>
      <c r="AE869" s="209"/>
      <c r="AF869" s="209"/>
      <c r="AG869" s="209"/>
      <c r="AH869" s="209"/>
      <c r="AI869" s="209"/>
      <c r="AJ869" s="209"/>
      <c r="AK869" s="209"/>
      <c r="AL869" s="462"/>
      <c r="AM869" s="462"/>
      <c r="AN869" s="462"/>
      <c r="AO869" s="209"/>
      <c r="AP869" s="209"/>
      <c r="AQ869" s="209"/>
      <c r="AR869" s="209"/>
      <c r="AS869" s="209"/>
      <c r="AT869" s="209"/>
      <c r="AU869" s="209"/>
      <c r="AV869" s="209"/>
      <c r="AW869" s="209"/>
      <c r="AX869" s="209"/>
      <c r="AY869" s="209"/>
      <c r="AZ869" s="209"/>
      <c r="BA869" s="209"/>
      <c r="BB869" s="209"/>
      <c r="BC869" s="209"/>
      <c r="BD869" s="209"/>
      <c r="BE869" s="209"/>
      <c r="BF869" s="209"/>
      <c r="BG869" s="209"/>
      <c r="BH869" s="209"/>
      <c r="BI869" s="209"/>
      <c r="BJ869" s="209"/>
      <c r="BK869" s="209"/>
      <c r="BL869" s="209"/>
    </row>
    <row r="870" spans="1:64" ht="13.5" customHeight="1">
      <c r="A870" s="462"/>
      <c r="B870" s="462"/>
      <c r="C870" s="462"/>
      <c r="D870" s="462"/>
      <c r="E870" s="462"/>
      <c r="F870" s="462"/>
      <c r="G870" s="209"/>
      <c r="H870" s="462"/>
      <c r="I870" s="209"/>
      <c r="J870" s="209"/>
      <c r="K870" s="209"/>
      <c r="L870" s="209"/>
      <c r="M870" s="209"/>
      <c r="N870" s="209"/>
      <c r="O870" s="209"/>
      <c r="P870" s="462"/>
      <c r="Q870" s="209"/>
      <c r="R870" s="209"/>
      <c r="S870" s="209"/>
      <c r="T870" s="209"/>
      <c r="U870" s="209"/>
      <c r="V870" s="209"/>
      <c r="W870" s="209"/>
      <c r="X870" s="209"/>
      <c r="Y870" s="209"/>
      <c r="Z870" s="209"/>
      <c r="AA870" s="209"/>
      <c r="AB870" s="209"/>
      <c r="AC870" s="209"/>
      <c r="AD870" s="209"/>
      <c r="AE870" s="209"/>
      <c r="AF870" s="209"/>
      <c r="AG870" s="209"/>
      <c r="AH870" s="209"/>
      <c r="AI870" s="209"/>
      <c r="AJ870" s="209"/>
      <c r="AK870" s="209"/>
      <c r="AL870" s="462"/>
      <c r="AM870" s="462"/>
      <c r="AN870" s="462"/>
      <c r="AO870" s="209"/>
      <c r="AP870" s="209"/>
      <c r="AQ870" s="209"/>
      <c r="AR870" s="209"/>
      <c r="AS870" s="209"/>
      <c r="AT870" s="209"/>
      <c r="AU870" s="209"/>
      <c r="AV870" s="209"/>
      <c r="AW870" s="209"/>
      <c r="AX870" s="209"/>
      <c r="AY870" s="209"/>
      <c r="AZ870" s="209"/>
      <c r="BA870" s="209"/>
      <c r="BB870" s="209"/>
      <c r="BC870" s="209"/>
      <c r="BD870" s="209"/>
      <c r="BE870" s="209"/>
      <c r="BF870" s="209"/>
      <c r="BG870" s="209"/>
      <c r="BH870" s="209"/>
      <c r="BI870" s="209"/>
      <c r="BJ870" s="209"/>
      <c r="BK870" s="209"/>
      <c r="BL870" s="209"/>
    </row>
    <row r="871" spans="1:64" ht="13.5" customHeight="1">
      <c r="A871" s="462"/>
      <c r="B871" s="462"/>
      <c r="C871" s="462"/>
      <c r="D871" s="462"/>
      <c r="E871" s="462"/>
      <c r="F871" s="462"/>
      <c r="G871" s="209"/>
      <c r="H871" s="462"/>
      <c r="I871" s="209"/>
      <c r="J871" s="209"/>
      <c r="K871" s="209"/>
      <c r="L871" s="209"/>
      <c r="M871" s="209"/>
      <c r="N871" s="209"/>
      <c r="O871" s="209"/>
      <c r="P871" s="462"/>
      <c r="Q871" s="209"/>
      <c r="R871" s="209"/>
      <c r="S871" s="209"/>
      <c r="T871" s="209"/>
      <c r="U871" s="209"/>
      <c r="V871" s="209"/>
      <c r="W871" s="209"/>
      <c r="X871" s="209"/>
      <c r="Y871" s="209"/>
      <c r="Z871" s="209"/>
      <c r="AA871" s="209"/>
      <c r="AB871" s="209"/>
      <c r="AC871" s="209"/>
      <c r="AD871" s="209"/>
      <c r="AE871" s="209"/>
      <c r="AF871" s="209"/>
      <c r="AG871" s="209"/>
      <c r="AH871" s="209"/>
      <c r="AI871" s="209"/>
      <c r="AJ871" s="209"/>
      <c r="AK871" s="209"/>
      <c r="AL871" s="462"/>
      <c r="AM871" s="462"/>
      <c r="AN871" s="462"/>
      <c r="AO871" s="209"/>
      <c r="AP871" s="209"/>
      <c r="AQ871" s="209"/>
      <c r="AR871" s="209"/>
      <c r="AS871" s="209"/>
      <c r="AT871" s="209"/>
      <c r="AU871" s="209"/>
      <c r="AV871" s="209"/>
      <c r="AW871" s="209"/>
      <c r="AX871" s="209"/>
      <c r="AY871" s="209"/>
      <c r="AZ871" s="209"/>
      <c r="BA871" s="209"/>
      <c r="BB871" s="209"/>
      <c r="BC871" s="209"/>
      <c r="BD871" s="209"/>
      <c r="BE871" s="209"/>
      <c r="BF871" s="209"/>
      <c r="BG871" s="209"/>
      <c r="BH871" s="209"/>
      <c r="BI871" s="209"/>
      <c r="BJ871" s="209"/>
      <c r="BK871" s="209"/>
      <c r="BL871" s="209"/>
    </row>
    <row r="872" spans="1:64" ht="13.5" customHeight="1">
      <c r="A872" s="462"/>
      <c r="B872" s="462"/>
      <c r="C872" s="462"/>
      <c r="D872" s="462"/>
      <c r="E872" s="462"/>
      <c r="F872" s="462"/>
      <c r="G872" s="209"/>
      <c r="H872" s="462"/>
      <c r="I872" s="209"/>
      <c r="J872" s="209"/>
      <c r="K872" s="209"/>
      <c r="L872" s="209"/>
      <c r="M872" s="209"/>
      <c r="N872" s="209"/>
      <c r="O872" s="209"/>
      <c r="P872" s="462"/>
      <c r="Q872" s="209"/>
      <c r="R872" s="209"/>
      <c r="S872" s="209"/>
      <c r="T872" s="209"/>
      <c r="U872" s="209"/>
      <c r="V872" s="209"/>
      <c r="W872" s="209"/>
      <c r="X872" s="209"/>
      <c r="Y872" s="209"/>
      <c r="Z872" s="209"/>
      <c r="AA872" s="209"/>
      <c r="AB872" s="209"/>
      <c r="AC872" s="209"/>
      <c r="AD872" s="209"/>
      <c r="AE872" s="209"/>
      <c r="AF872" s="209"/>
      <c r="AG872" s="209"/>
      <c r="AH872" s="209"/>
      <c r="AI872" s="209"/>
      <c r="AJ872" s="209"/>
      <c r="AK872" s="209"/>
      <c r="AL872" s="462"/>
      <c r="AM872" s="462"/>
      <c r="AN872" s="462"/>
      <c r="AO872" s="209"/>
      <c r="AP872" s="209"/>
      <c r="AQ872" s="209"/>
      <c r="AR872" s="209"/>
      <c r="AS872" s="209"/>
      <c r="AT872" s="209"/>
      <c r="AU872" s="209"/>
      <c r="AV872" s="209"/>
      <c r="AW872" s="209"/>
      <c r="AX872" s="209"/>
      <c r="AY872" s="209"/>
      <c r="AZ872" s="209"/>
      <c r="BA872" s="209"/>
      <c r="BB872" s="209"/>
      <c r="BC872" s="209"/>
      <c r="BD872" s="209"/>
      <c r="BE872" s="209"/>
      <c r="BF872" s="209"/>
      <c r="BG872" s="209"/>
      <c r="BH872" s="209"/>
      <c r="BI872" s="209"/>
      <c r="BJ872" s="209"/>
      <c r="BK872" s="209"/>
      <c r="BL872" s="209"/>
    </row>
    <row r="873" spans="1:64" ht="13.5" customHeight="1">
      <c r="A873" s="462"/>
      <c r="B873" s="462"/>
      <c r="C873" s="462"/>
      <c r="D873" s="462"/>
      <c r="E873" s="462"/>
      <c r="F873" s="462"/>
      <c r="G873" s="209"/>
      <c r="H873" s="462"/>
      <c r="I873" s="209"/>
      <c r="J873" s="209"/>
      <c r="K873" s="209"/>
      <c r="L873" s="209"/>
      <c r="M873" s="209"/>
      <c r="N873" s="209"/>
      <c r="O873" s="209"/>
      <c r="P873" s="462"/>
      <c r="Q873" s="209"/>
      <c r="R873" s="209"/>
      <c r="S873" s="209"/>
      <c r="T873" s="209"/>
      <c r="U873" s="209"/>
      <c r="V873" s="209"/>
      <c r="W873" s="209"/>
      <c r="X873" s="209"/>
      <c r="Y873" s="209"/>
      <c r="Z873" s="209"/>
      <c r="AA873" s="209"/>
      <c r="AB873" s="209"/>
      <c r="AC873" s="209"/>
      <c r="AD873" s="209"/>
      <c r="AE873" s="209"/>
      <c r="AF873" s="209"/>
      <c r="AG873" s="209"/>
      <c r="AH873" s="209"/>
      <c r="AI873" s="209"/>
      <c r="AJ873" s="209"/>
      <c r="AK873" s="209"/>
      <c r="AL873" s="462"/>
      <c r="AM873" s="462"/>
      <c r="AN873" s="462"/>
      <c r="AO873" s="209"/>
      <c r="AP873" s="209"/>
      <c r="AQ873" s="209"/>
      <c r="AR873" s="209"/>
      <c r="AS873" s="209"/>
      <c r="AT873" s="209"/>
      <c r="AU873" s="209"/>
      <c r="AV873" s="209"/>
      <c r="AW873" s="209"/>
      <c r="AX873" s="209"/>
      <c r="AY873" s="209"/>
      <c r="AZ873" s="209"/>
      <c r="BA873" s="209"/>
      <c r="BB873" s="209"/>
      <c r="BC873" s="209"/>
      <c r="BD873" s="209"/>
      <c r="BE873" s="209"/>
      <c r="BF873" s="209"/>
      <c r="BG873" s="209"/>
      <c r="BH873" s="209"/>
      <c r="BI873" s="209"/>
      <c r="BJ873" s="209"/>
      <c r="BK873" s="209"/>
      <c r="BL873" s="209"/>
    </row>
    <row r="874" spans="1:64" ht="13.5" customHeight="1">
      <c r="A874" s="462"/>
      <c r="B874" s="462"/>
      <c r="C874" s="462"/>
      <c r="D874" s="462"/>
      <c r="E874" s="462"/>
      <c r="F874" s="462"/>
      <c r="G874" s="209"/>
      <c r="H874" s="462"/>
      <c r="I874" s="209"/>
      <c r="J874" s="209"/>
      <c r="K874" s="209"/>
      <c r="L874" s="209"/>
      <c r="M874" s="209"/>
      <c r="N874" s="209"/>
      <c r="O874" s="209"/>
      <c r="P874" s="462"/>
      <c r="Q874" s="209"/>
      <c r="R874" s="209"/>
      <c r="S874" s="209"/>
      <c r="T874" s="209"/>
      <c r="U874" s="209"/>
      <c r="V874" s="209"/>
      <c r="W874" s="209"/>
      <c r="X874" s="209"/>
      <c r="Y874" s="209"/>
      <c r="Z874" s="209"/>
      <c r="AA874" s="209"/>
      <c r="AB874" s="209"/>
      <c r="AC874" s="209"/>
      <c r="AD874" s="209"/>
      <c r="AE874" s="209"/>
      <c r="AF874" s="209"/>
      <c r="AG874" s="209"/>
      <c r="AH874" s="209"/>
      <c r="AI874" s="209"/>
      <c r="AJ874" s="209"/>
      <c r="AK874" s="209"/>
      <c r="AL874" s="462"/>
      <c r="AM874" s="462"/>
      <c r="AN874" s="462"/>
      <c r="AO874" s="209"/>
      <c r="AP874" s="209"/>
      <c r="AQ874" s="209"/>
      <c r="AR874" s="209"/>
      <c r="AS874" s="209"/>
      <c r="AT874" s="209"/>
      <c r="AU874" s="209"/>
      <c r="AV874" s="209"/>
      <c r="AW874" s="209"/>
      <c r="AX874" s="209"/>
      <c r="AY874" s="209"/>
      <c r="AZ874" s="209"/>
      <c r="BA874" s="209"/>
      <c r="BB874" s="209"/>
      <c r="BC874" s="209"/>
      <c r="BD874" s="209"/>
      <c r="BE874" s="209"/>
      <c r="BF874" s="209"/>
      <c r="BG874" s="209"/>
      <c r="BH874" s="209"/>
      <c r="BI874" s="209"/>
      <c r="BJ874" s="209"/>
      <c r="BK874" s="209"/>
      <c r="BL874" s="209"/>
    </row>
    <row r="875" spans="1:64" ht="13.5" customHeight="1">
      <c r="A875" s="462"/>
      <c r="B875" s="462"/>
      <c r="C875" s="462"/>
      <c r="D875" s="462"/>
      <c r="E875" s="462"/>
      <c r="F875" s="462"/>
      <c r="G875" s="209"/>
      <c r="H875" s="462"/>
      <c r="I875" s="209"/>
      <c r="J875" s="209"/>
      <c r="K875" s="209"/>
      <c r="L875" s="209"/>
      <c r="M875" s="209"/>
      <c r="N875" s="209"/>
      <c r="O875" s="209"/>
      <c r="P875" s="462"/>
      <c r="Q875" s="209"/>
      <c r="R875" s="209"/>
      <c r="S875" s="209"/>
      <c r="T875" s="209"/>
      <c r="U875" s="209"/>
      <c r="V875" s="209"/>
      <c r="W875" s="209"/>
      <c r="X875" s="209"/>
      <c r="Y875" s="209"/>
      <c r="Z875" s="209"/>
      <c r="AA875" s="209"/>
      <c r="AB875" s="209"/>
      <c r="AC875" s="209"/>
      <c r="AD875" s="209"/>
      <c r="AE875" s="209"/>
      <c r="AF875" s="209"/>
      <c r="AG875" s="209"/>
      <c r="AH875" s="209"/>
      <c r="AI875" s="209"/>
      <c r="AJ875" s="209"/>
      <c r="AK875" s="209"/>
      <c r="AL875" s="462"/>
      <c r="AM875" s="462"/>
      <c r="AN875" s="462"/>
      <c r="AO875" s="209"/>
      <c r="AP875" s="209"/>
      <c r="AQ875" s="209"/>
      <c r="AR875" s="209"/>
      <c r="AS875" s="209"/>
      <c r="AT875" s="209"/>
      <c r="AU875" s="209"/>
      <c r="AV875" s="209"/>
      <c r="AW875" s="209"/>
      <c r="AX875" s="209"/>
      <c r="AY875" s="209"/>
      <c r="AZ875" s="209"/>
      <c r="BA875" s="209"/>
      <c r="BB875" s="209"/>
      <c r="BC875" s="209"/>
      <c r="BD875" s="209"/>
      <c r="BE875" s="209"/>
      <c r="BF875" s="209"/>
      <c r="BG875" s="209"/>
      <c r="BH875" s="209"/>
      <c r="BI875" s="209"/>
      <c r="BJ875" s="209"/>
      <c r="BK875" s="209"/>
      <c r="BL875" s="209"/>
    </row>
    <row r="876" spans="1:64" ht="13.5" customHeight="1">
      <c r="A876" s="462"/>
      <c r="B876" s="462"/>
      <c r="C876" s="462"/>
      <c r="D876" s="462"/>
      <c r="E876" s="462"/>
      <c r="F876" s="462"/>
      <c r="G876" s="209"/>
      <c r="H876" s="462"/>
      <c r="I876" s="209"/>
      <c r="J876" s="209"/>
      <c r="K876" s="209"/>
      <c r="L876" s="209"/>
      <c r="M876" s="209"/>
      <c r="N876" s="209"/>
      <c r="O876" s="209"/>
      <c r="P876" s="462"/>
      <c r="Q876" s="209"/>
      <c r="R876" s="209"/>
      <c r="S876" s="209"/>
      <c r="T876" s="209"/>
      <c r="U876" s="209"/>
      <c r="V876" s="209"/>
      <c r="W876" s="209"/>
      <c r="X876" s="209"/>
      <c r="Y876" s="209"/>
      <c r="Z876" s="209"/>
      <c r="AA876" s="209"/>
      <c r="AB876" s="209"/>
      <c r="AC876" s="209"/>
      <c r="AD876" s="209"/>
      <c r="AE876" s="209"/>
      <c r="AF876" s="209"/>
      <c r="AG876" s="209"/>
      <c r="AH876" s="209"/>
      <c r="AI876" s="209"/>
      <c r="AJ876" s="209"/>
      <c r="AK876" s="209"/>
      <c r="AL876" s="462"/>
      <c r="AM876" s="462"/>
      <c r="AN876" s="462"/>
      <c r="AO876" s="209"/>
      <c r="AP876" s="209"/>
      <c r="AQ876" s="209"/>
      <c r="AR876" s="209"/>
      <c r="AS876" s="209"/>
      <c r="AT876" s="209"/>
      <c r="AU876" s="209"/>
      <c r="AV876" s="209"/>
      <c r="AW876" s="209"/>
      <c r="AX876" s="209"/>
      <c r="AY876" s="209"/>
      <c r="AZ876" s="209"/>
      <c r="BA876" s="209"/>
      <c r="BB876" s="209"/>
      <c r="BC876" s="209"/>
      <c r="BD876" s="209"/>
      <c r="BE876" s="209"/>
      <c r="BF876" s="209"/>
      <c r="BG876" s="209"/>
      <c r="BH876" s="209"/>
      <c r="BI876" s="209"/>
      <c r="BJ876" s="209"/>
      <c r="BK876" s="209"/>
      <c r="BL876" s="209"/>
    </row>
    <row r="877" spans="1:64" ht="13.5" customHeight="1">
      <c r="A877" s="462"/>
      <c r="B877" s="462"/>
      <c r="C877" s="462"/>
      <c r="D877" s="462"/>
      <c r="E877" s="462"/>
      <c r="F877" s="462"/>
      <c r="G877" s="209"/>
      <c r="H877" s="462"/>
      <c r="I877" s="209"/>
      <c r="J877" s="209"/>
      <c r="K877" s="209"/>
      <c r="L877" s="209"/>
      <c r="M877" s="209"/>
      <c r="N877" s="209"/>
      <c r="O877" s="209"/>
      <c r="P877" s="462"/>
      <c r="Q877" s="209"/>
      <c r="R877" s="209"/>
      <c r="S877" s="209"/>
      <c r="T877" s="209"/>
      <c r="U877" s="209"/>
      <c r="V877" s="209"/>
      <c r="W877" s="209"/>
      <c r="X877" s="209"/>
      <c r="Y877" s="209"/>
      <c r="Z877" s="209"/>
      <c r="AA877" s="209"/>
      <c r="AB877" s="209"/>
      <c r="AC877" s="209"/>
      <c r="AD877" s="209"/>
      <c r="AE877" s="209"/>
      <c r="AF877" s="209"/>
      <c r="AG877" s="209"/>
      <c r="AH877" s="209"/>
      <c r="AI877" s="209"/>
      <c r="AJ877" s="209"/>
      <c r="AK877" s="209"/>
      <c r="AL877" s="462"/>
      <c r="AM877" s="462"/>
      <c r="AN877" s="462"/>
      <c r="AO877" s="209"/>
      <c r="AP877" s="209"/>
      <c r="AQ877" s="209"/>
      <c r="AR877" s="209"/>
      <c r="AS877" s="209"/>
      <c r="AT877" s="209"/>
      <c r="AU877" s="209"/>
      <c r="AV877" s="209"/>
      <c r="AW877" s="209"/>
      <c r="AX877" s="209"/>
      <c r="AY877" s="209"/>
      <c r="AZ877" s="209"/>
      <c r="BA877" s="209"/>
      <c r="BB877" s="209"/>
      <c r="BC877" s="209"/>
      <c r="BD877" s="209"/>
      <c r="BE877" s="209"/>
      <c r="BF877" s="209"/>
      <c r="BG877" s="209"/>
      <c r="BH877" s="209"/>
      <c r="BI877" s="209"/>
      <c r="BJ877" s="209"/>
      <c r="BK877" s="209"/>
      <c r="BL877" s="209"/>
    </row>
    <row r="878" spans="1:64" ht="13.5" customHeight="1">
      <c r="A878" s="462"/>
      <c r="B878" s="462"/>
      <c r="C878" s="462"/>
      <c r="D878" s="462"/>
      <c r="E878" s="462"/>
      <c r="F878" s="462"/>
      <c r="G878" s="209"/>
      <c r="H878" s="462"/>
      <c r="I878" s="209"/>
      <c r="J878" s="209"/>
      <c r="K878" s="209"/>
      <c r="L878" s="209"/>
      <c r="M878" s="209"/>
      <c r="N878" s="209"/>
      <c r="O878" s="209"/>
      <c r="P878" s="462"/>
      <c r="Q878" s="209"/>
      <c r="R878" s="209"/>
      <c r="S878" s="209"/>
      <c r="T878" s="209"/>
      <c r="U878" s="209"/>
      <c r="V878" s="209"/>
      <c r="W878" s="209"/>
      <c r="X878" s="209"/>
      <c r="Y878" s="209"/>
      <c r="Z878" s="209"/>
      <c r="AA878" s="209"/>
      <c r="AB878" s="209"/>
      <c r="AC878" s="209"/>
      <c r="AD878" s="209"/>
      <c r="AE878" s="209"/>
      <c r="AF878" s="209"/>
      <c r="AG878" s="209"/>
      <c r="AH878" s="209"/>
      <c r="AI878" s="209"/>
      <c r="AJ878" s="209"/>
      <c r="AK878" s="209"/>
      <c r="AL878" s="462"/>
      <c r="AM878" s="462"/>
      <c r="AN878" s="462"/>
      <c r="AO878" s="209"/>
      <c r="AP878" s="209"/>
      <c r="AQ878" s="209"/>
      <c r="AR878" s="209"/>
      <c r="AS878" s="209"/>
      <c r="AT878" s="209"/>
      <c r="AU878" s="209"/>
      <c r="AV878" s="209"/>
      <c r="AW878" s="209"/>
      <c r="AX878" s="209"/>
      <c r="AY878" s="209"/>
      <c r="AZ878" s="209"/>
      <c r="BA878" s="209"/>
      <c r="BB878" s="209"/>
      <c r="BC878" s="209"/>
      <c r="BD878" s="209"/>
      <c r="BE878" s="209"/>
      <c r="BF878" s="209"/>
      <c r="BG878" s="209"/>
      <c r="BH878" s="209"/>
      <c r="BI878" s="209"/>
      <c r="BJ878" s="209"/>
      <c r="BK878" s="209"/>
      <c r="BL878" s="209"/>
    </row>
    <row r="879" spans="1:64" ht="13.5" customHeight="1">
      <c r="A879" s="462"/>
      <c r="B879" s="462"/>
      <c r="C879" s="462"/>
      <c r="D879" s="462"/>
      <c r="E879" s="462"/>
      <c r="F879" s="462"/>
      <c r="G879" s="209"/>
      <c r="H879" s="462"/>
      <c r="I879" s="209"/>
      <c r="J879" s="209"/>
      <c r="K879" s="209"/>
      <c r="L879" s="209"/>
      <c r="M879" s="209"/>
      <c r="N879" s="209"/>
      <c r="O879" s="209"/>
      <c r="P879" s="462"/>
      <c r="Q879" s="209"/>
      <c r="R879" s="209"/>
      <c r="S879" s="209"/>
      <c r="T879" s="209"/>
      <c r="U879" s="209"/>
      <c r="V879" s="209"/>
      <c r="W879" s="209"/>
      <c r="X879" s="209"/>
      <c r="Y879" s="209"/>
      <c r="Z879" s="209"/>
      <c r="AA879" s="209"/>
      <c r="AB879" s="209"/>
      <c r="AC879" s="209"/>
      <c r="AD879" s="209"/>
      <c r="AE879" s="209"/>
      <c r="AF879" s="209"/>
      <c r="AG879" s="209"/>
      <c r="AH879" s="209"/>
      <c r="AI879" s="209"/>
      <c r="AJ879" s="209"/>
      <c r="AK879" s="209"/>
      <c r="AL879" s="462"/>
      <c r="AM879" s="462"/>
      <c r="AN879" s="462"/>
      <c r="AO879" s="209"/>
      <c r="AP879" s="209"/>
      <c r="AQ879" s="209"/>
      <c r="AR879" s="209"/>
      <c r="AS879" s="209"/>
      <c r="AT879" s="209"/>
      <c r="AU879" s="209"/>
      <c r="AV879" s="209"/>
      <c r="AW879" s="209"/>
      <c r="AX879" s="209"/>
      <c r="AY879" s="209"/>
      <c r="AZ879" s="209"/>
      <c r="BA879" s="209"/>
      <c r="BB879" s="209"/>
      <c r="BC879" s="209"/>
      <c r="BD879" s="209"/>
      <c r="BE879" s="209"/>
      <c r="BF879" s="209"/>
      <c r="BG879" s="209"/>
      <c r="BH879" s="209"/>
      <c r="BI879" s="209"/>
      <c r="BJ879" s="209"/>
      <c r="BK879" s="209"/>
      <c r="BL879" s="209"/>
    </row>
    <row r="880" spans="1:64" ht="13.5" customHeight="1">
      <c r="A880" s="462"/>
      <c r="B880" s="462"/>
      <c r="C880" s="462"/>
      <c r="D880" s="462"/>
      <c r="E880" s="462"/>
      <c r="F880" s="462"/>
      <c r="G880" s="209"/>
      <c r="H880" s="462"/>
      <c r="I880" s="209"/>
      <c r="J880" s="209"/>
      <c r="K880" s="209"/>
      <c r="L880" s="209"/>
      <c r="M880" s="209"/>
      <c r="N880" s="209"/>
      <c r="O880" s="209"/>
      <c r="P880" s="462"/>
      <c r="Q880" s="209"/>
      <c r="R880" s="209"/>
      <c r="S880" s="209"/>
      <c r="T880" s="209"/>
      <c r="U880" s="209"/>
      <c r="V880" s="209"/>
      <c r="W880" s="209"/>
      <c r="X880" s="209"/>
      <c r="Y880" s="209"/>
      <c r="Z880" s="209"/>
      <c r="AA880" s="209"/>
      <c r="AB880" s="209"/>
      <c r="AC880" s="209"/>
      <c r="AD880" s="209"/>
      <c r="AE880" s="209"/>
      <c r="AF880" s="209"/>
      <c r="AG880" s="209"/>
      <c r="AH880" s="209"/>
      <c r="AI880" s="209"/>
      <c r="AJ880" s="209"/>
      <c r="AK880" s="209"/>
      <c r="AL880" s="462"/>
      <c r="AM880" s="462"/>
      <c r="AN880" s="462"/>
      <c r="AO880" s="209"/>
      <c r="AP880" s="209"/>
      <c r="AQ880" s="209"/>
      <c r="AR880" s="209"/>
      <c r="AS880" s="209"/>
      <c r="AT880" s="209"/>
      <c r="AU880" s="209"/>
      <c r="AV880" s="209"/>
      <c r="AW880" s="209"/>
      <c r="AX880" s="209"/>
      <c r="AY880" s="209"/>
      <c r="AZ880" s="209"/>
      <c r="BA880" s="209"/>
      <c r="BB880" s="209"/>
      <c r="BC880" s="209"/>
      <c r="BD880" s="209"/>
      <c r="BE880" s="209"/>
      <c r="BF880" s="209"/>
      <c r="BG880" s="209"/>
      <c r="BH880" s="209"/>
      <c r="BI880" s="209"/>
      <c r="BJ880" s="209"/>
      <c r="BK880" s="209"/>
      <c r="BL880" s="209"/>
    </row>
    <row r="881" spans="1:64" ht="13.5" customHeight="1">
      <c r="A881" s="462"/>
      <c r="B881" s="462"/>
      <c r="C881" s="462"/>
      <c r="D881" s="462"/>
      <c r="E881" s="462"/>
      <c r="F881" s="462"/>
      <c r="G881" s="209"/>
      <c r="H881" s="462"/>
      <c r="I881" s="209"/>
      <c r="J881" s="209"/>
      <c r="K881" s="209"/>
      <c r="L881" s="209"/>
      <c r="M881" s="209"/>
      <c r="N881" s="209"/>
      <c r="O881" s="209"/>
      <c r="P881" s="462"/>
      <c r="Q881" s="209"/>
      <c r="R881" s="209"/>
      <c r="S881" s="209"/>
      <c r="T881" s="209"/>
      <c r="U881" s="209"/>
      <c r="V881" s="209"/>
      <c r="W881" s="209"/>
      <c r="X881" s="209"/>
      <c r="Y881" s="209"/>
      <c r="Z881" s="209"/>
      <c r="AA881" s="209"/>
      <c r="AB881" s="209"/>
      <c r="AC881" s="209"/>
      <c r="AD881" s="209"/>
      <c r="AE881" s="209"/>
      <c r="AF881" s="209"/>
      <c r="AG881" s="209"/>
      <c r="AH881" s="209"/>
      <c r="AI881" s="209"/>
      <c r="AJ881" s="209"/>
      <c r="AK881" s="209"/>
      <c r="AL881" s="462"/>
      <c r="AM881" s="462"/>
      <c r="AN881" s="462"/>
      <c r="AO881" s="209"/>
      <c r="AP881" s="209"/>
      <c r="AQ881" s="209"/>
      <c r="AR881" s="209"/>
      <c r="AS881" s="209"/>
      <c r="AT881" s="209"/>
      <c r="AU881" s="209"/>
      <c r="AV881" s="209"/>
      <c r="AW881" s="209"/>
      <c r="AX881" s="209"/>
      <c r="AY881" s="209"/>
      <c r="AZ881" s="209"/>
      <c r="BA881" s="209"/>
      <c r="BB881" s="209"/>
      <c r="BC881" s="209"/>
      <c r="BD881" s="209"/>
      <c r="BE881" s="209"/>
      <c r="BF881" s="209"/>
      <c r="BG881" s="209"/>
      <c r="BH881" s="209"/>
      <c r="BI881" s="209"/>
      <c r="BJ881" s="209"/>
      <c r="BK881" s="209"/>
      <c r="BL881" s="209"/>
    </row>
    <row r="882" spans="1:64" ht="13.5" customHeight="1">
      <c r="A882" s="462"/>
      <c r="B882" s="462"/>
      <c r="C882" s="462"/>
      <c r="D882" s="462"/>
      <c r="E882" s="462"/>
      <c r="F882" s="462"/>
      <c r="G882" s="209"/>
      <c r="H882" s="462"/>
      <c r="I882" s="209"/>
      <c r="J882" s="209"/>
      <c r="K882" s="209"/>
      <c r="L882" s="209"/>
      <c r="M882" s="209"/>
      <c r="N882" s="209"/>
      <c r="O882" s="209"/>
      <c r="P882" s="462"/>
      <c r="Q882" s="209"/>
      <c r="R882" s="209"/>
      <c r="S882" s="209"/>
      <c r="T882" s="209"/>
      <c r="U882" s="209"/>
      <c r="V882" s="209"/>
      <c r="W882" s="209"/>
      <c r="X882" s="209"/>
      <c r="Y882" s="209"/>
      <c r="Z882" s="209"/>
      <c r="AA882" s="209"/>
      <c r="AB882" s="209"/>
      <c r="AC882" s="209"/>
      <c r="AD882" s="209"/>
      <c r="AE882" s="209"/>
      <c r="AF882" s="209"/>
      <c r="AG882" s="209"/>
      <c r="AH882" s="209"/>
      <c r="AI882" s="209"/>
      <c r="AJ882" s="209"/>
      <c r="AK882" s="209"/>
      <c r="AL882" s="462"/>
      <c r="AM882" s="462"/>
      <c r="AN882" s="462"/>
      <c r="AO882" s="209"/>
      <c r="AP882" s="209"/>
      <c r="AQ882" s="209"/>
      <c r="AR882" s="209"/>
      <c r="AS882" s="209"/>
      <c r="AT882" s="209"/>
      <c r="AU882" s="209"/>
      <c r="AV882" s="209"/>
      <c r="AW882" s="209"/>
      <c r="AX882" s="209"/>
      <c r="AY882" s="209"/>
      <c r="AZ882" s="209"/>
      <c r="BA882" s="209"/>
      <c r="BB882" s="209"/>
      <c r="BC882" s="209"/>
      <c r="BD882" s="209"/>
      <c r="BE882" s="209"/>
      <c r="BF882" s="209"/>
      <c r="BG882" s="209"/>
      <c r="BH882" s="209"/>
      <c r="BI882" s="209"/>
      <c r="BJ882" s="209"/>
      <c r="BK882" s="209"/>
      <c r="BL882" s="209"/>
    </row>
    <row r="883" spans="1:64" ht="13.5" customHeight="1">
      <c r="A883" s="462"/>
      <c r="B883" s="462"/>
      <c r="C883" s="462"/>
      <c r="D883" s="462"/>
      <c r="E883" s="462"/>
      <c r="F883" s="462"/>
      <c r="G883" s="209"/>
      <c r="H883" s="462"/>
      <c r="I883" s="209"/>
      <c r="J883" s="209"/>
      <c r="K883" s="209"/>
      <c r="L883" s="209"/>
      <c r="M883" s="209"/>
      <c r="N883" s="209"/>
      <c r="O883" s="209"/>
      <c r="P883" s="462"/>
      <c r="Q883" s="209"/>
      <c r="R883" s="209"/>
      <c r="S883" s="209"/>
      <c r="T883" s="209"/>
      <c r="U883" s="209"/>
      <c r="V883" s="209"/>
      <c r="W883" s="209"/>
      <c r="X883" s="209"/>
      <c r="Y883" s="209"/>
      <c r="Z883" s="209"/>
      <c r="AA883" s="209"/>
      <c r="AB883" s="209"/>
      <c r="AC883" s="209"/>
      <c r="AD883" s="209"/>
      <c r="AE883" s="209"/>
      <c r="AF883" s="209"/>
      <c r="AG883" s="209"/>
      <c r="AH883" s="209"/>
      <c r="AI883" s="209"/>
      <c r="AJ883" s="209"/>
      <c r="AK883" s="209"/>
      <c r="AL883" s="462"/>
      <c r="AM883" s="462"/>
      <c r="AN883" s="462"/>
      <c r="AO883" s="209"/>
      <c r="AP883" s="209"/>
      <c r="AQ883" s="209"/>
      <c r="AR883" s="209"/>
      <c r="AS883" s="209"/>
      <c r="AT883" s="209"/>
      <c r="AU883" s="209"/>
      <c r="AV883" s="209"/>
      <c r="AW883" s="209"/>
      <c r="AX883" s="209"/>
      <c r="AY883" s="209"/>
      <c r="AZ883" s="209"/>
      <c r="BA883" s="209"/>
      <c r="BB883" s="209"/>
      <c r="BC883" s="209"/>
      <c r="BD883" s="209"/>
      <c r="BE883" s="209"/>
      <c r="BF883" s="209"/>
      <c r="BG883" s="209"/>
      <c r="BH883" s="209"/>
      <c r="BI883" s="209"/>
      <c r="BJ883" s="209"/>
      <c r="BK883" s="209"/>
      <c r="BL883" s="209"/>
    </row>
    <row r="884" spans="1:64" ht="13.5" customHeight="1">
      <c r="A884" s="462"/>
      <c r="B884" s="462"/>
      <c r="C884" s="462"/>
      <c r="D884" s="462"/>
      <c r="E884" s="462"/>
      <c r="F884" s="462"/>
      <c r="G884" s="209"/>
      <c r="H884" s="462"/>
      <c r="I884" s="209"/>
      <c r="J884" s="209"/>
      <c r="K884" s="209"/>
      <c r="L884" s="209"/>
      <c r="M884" s="209"/>
      <c r="N884" s="209"/>
      <c r="O884" s="209"/>
      <c r="P884" s="462"/>
      <c r="Q884" s="209"/>
      <c r="R884" s="209"/>
      <c r="S884" s="209"/>
      <c r="T884" s="209"/>
      <c r="U884" s="209"/>
      <c r="V884" s="209"/>
      <c r="W884" s="209"/>
      <c r="X884" s="209"/>
      <c r="Y884" s="209"/>
      <c r="Z884" s="209"/>
      <c r="AA884" s="209"/>
      <c r="AB884" s="209"/>
      <c r="AC884" s="209"/>
      <c r="AD884" s="209"/>
      <c r="AE884" s="209"/>
      <c r="AF884" s="209"/>
      <c r="AG884" s="209"/>
      <c r="AH884" s="209"/>
      <c r="AI884" s="209"/>
      <c r="AJ884" s="209"/>
      <c r="AK884" s="209"/>
      <c r="AL884" s="462"/>
      <c r="AM884" s="462"/>
      <c r="AN884" s="462"/>
      <c r="AO884" s="209"/>
      <c r="AP884" s="209"/>
      <c r="AQ884" s="209"/>
      <c r="AR884" s="209"/>
      <c r="AS884" s="209"/>
      <c r="AT884" s="209"/>
      <c r="AU884" s="209"/>
      <c r="AV884" s="209"/>
      <c r="AW884" s="209"/>
      <c r="AX884" s="209"/>
      <c r="AY884" s="209"/>
      <c r="AZ884" s="209"/>
      <c r="BA884" s="209"/>
      <c r="BB884" s="209"/>
      <c r="BC884" s="209"/>
      <c r="BD884" s="209"/>
      <c r="BE884" s="209"/>
      <c r="BF884" s="209"/>
      <c r="BG884" s="209"/>
      <c r="BH884" s="209"/>
      <c r="BI884" s="209"/>
      <c r="BJ884" s="209"/>
      <c r="BK884" s="209"/>
      <c r="BL884" s="209"/>
    </row>
    <row r="885" spans="1:64" ht="13.5" customHeight="1">
      <c r="A885" s="462"/>
      <c r="B885" s="462"/>
      <c r="C885" s="462"/>
      <c r="D885" s="462"/>
      <c r="E885" s="462"/>
      <c r="F885" s="462"/>
      <c r="G885" s="209"/>
      <c r="H885" s="462"/>
      <c r="I885" s="209"/>
      <c r="J885" s="209"/>
      <c r="K885" s="209"/>
      <c r="L885" s="209"/>
      <c r="M885" s="209"/>
      <c r="N885" s="209"/>
      <c r="O885" s="209"/>
      <c r="P885" s="462"/>
      <c r="Q885" s="209"/>
      <c r="R885" s="209"/>
      <c r="S885" s="209"/>
      <c r="T885" s="209"/>
      <c r="U885" s="209"/>
      <c r="V885" s="209"/>
      <c r="W885" s="209"/>
      <c r="X885" s="209"/>
      <c r="Y885" s="209"/>
      <c r="Z885" s="209"/>
      <c r="AA885" s="209"/>
      <c r="AB885" s="209"/>
      <c r="AC885" s="209"/>
      <c r="AD885" s="209"/>
      <c r="AE885" s="209"/>
      <c r="AF885" s="209"/>
      <c r="AG885" s="209"/>
      <c r="AH885" s="209"/>
      <c r="AI885" s="209"/>
      <c r="AJ885" s="209"/>
      <c r="AK885" s="209"/>
      <c r="AL885" s="462"/>
      <c r="AM885" s="462"/>
      <c r="AN885" s="462"/>
      <c r="AO885" s="209"/>
      <c r="AP885" s="209"/>
      <c r="AQ885" s="209"/>
      <c r="AR885" s="209"/>
      <c r="AS885" s="209"/>
      <c r="AT885" s="209"/>
      <c r="AU885" s="209"/>
      <c r="AV885" s="209"/>
      <c r="AW885" s="209"/>
      <c r="AX885" s="209"/>
      <c r="AY885" s="209"/>
      <c r="AZ885" s="209"/>
      <c r="BA885" s="209"/>
      <c r="BB885" s="209"/>
      <c r="BC885" s="209"/>
      <c r="BD885" s="209"/>
      <c r="BE885" s="209"/>
      <c r="BF885" s="209"/>
      <c r="BG885" s="209"/>
      <c r="BH885" s="209"/>
      <c r="BI885" s="209"/>
      <c r="BJ885" s="209"/>
      <c r="BK885" s="209"/>
      <c r="BL885" s="209"/>
    </row>
    <row r="886" spans="1:64" ht="13.5" customHeight="1">
      <c r="A886" s="462"/>
      <c r="B886" s="462"/>
      <c r="C886" s="462"/>
      <c r="D886" s="462"/>
      <c r="E886" s="462"/>
      <c r="F886" s="462"/>
      <c r="G886" s="209"/>
      <c r="H886" s="462"/>
      <c r="I886" s="209"/>
      <c r="J886" s="209"/>
      <c r="K886" s="209"/>
      <c r="L886" s="209"/>
      <c r="M886" s="209"/>
      <c r="N886" s="209"/>
      <c r="O886" s="209"/>
      <c r="P886" s="462"/>
      <c r="Q886" s="209"/>
      <c r="R886" s="209"/>
      <c r="S886" s="209"/>
      <c r="T886" s="209"/>
      <c r="U886" s="209"/>
      <c r="V886" s="209"/>
      <c r="W886" s="209"/>
      <c r="X886" s="209"/>
      <c r="Y886" s="209"/>
      <c r="Z886" s="209"/>
      <c r="AA886" s="209"/>
      <c r="AB886" s="209"/>
      <c r="AC886" s="209"/>
      <c r="AD886" s="209"/>
      <c r="AE886" s="209"/>
      <c r="AF886" s="209"/>
      <c r="AG886" s="209"/>
      <c r="AH886" s="209"/>
      <c r="AI886" s="209"/>
      <c r="AJ886" s="209"/>
      <c r="AK886" s="209"/>
      <c r="AL886" s="462"/>
      <c r="AM886" s="462"/>
      <c r="AN886" s="462"/>
      <c r="AO886" s="209"/>
      <c r="AP886" s="209"/>
      <c r="AQ886" s="209"/>
      <c r="AR886" s="209"/>
      <c r="AS886" s="209"/>
      <c r="AT886" s="209"/>
      <c r="AU886" s="209"/>
      <c r="AV886" s="209"/>
      <c r="AW886" s="209"/>
      <c r="AX886" s="209"/>
      <c r="AY886" s="209"/>
      <c r="AZ886" s="209"/>
      <c r="BA886" s="209"/>
      <c r="BB886" s="209"/>
      <c r="BC886" s="209"/>
      <c r="BD886" s="209"/>
      <c r="BE886" s="209"/>
      <c r="BF886" s="209"/>
      <c r="BG886" s="209"/>
      <c r="BH886" s="209"/>
      <c r="BI886" s="209"/>
      <c r="BJ886" s="209"/>
      <c r="BK886" s="209"/>
      <c r="BL886" s="209"/>
    </row>
    <row r="887" spans="1:64" ht="13.5" customHeight="1">
      <c r="A887" s="462"/>
      <c r="B887" s="462"/>
      <c r="C887" s="462"/>
      <c r="D887" s="462"/>
      <c r="E887" s="462"/>
      <c r="F887" s="462"/>
      <c r="G887" s="209"/>
      <c r="H887" s="462"/>
      <c r="I887" s="209"/>
      <c r="J887" s="209"/>
      <c r="K887" s="209"/>
      <c r="L887" s="209"/>
      <c r="M887" s="209"/>
      <c r="N887" s="209"/>
      <c r="O887" s="209"/>
      <c r="P887" s="462"/>
      <c r="Q887" s="209"/>
      <c r="R887" s="209"/>
      <c r="S887" s="209"/>
      <c r="T887" s="209"/>
      <c r="U887" s="209"/>
      <c r="V887" s="209"/>
      <c r="W887" s="209"/>
      <c r="X887" s="209"/>
      <c r="Y887" s="209"/>
      <c r="Z887" s="209"/>
      <c r="AA887" s="209"/>
      <c r="AB887" s="209"/>
      <c r="AC887" s="209"/>
      <c r="AD887" s="209"/>
      <c r="AE887" s="209"/>
      <c r="AF887" s="209"/>
      <c r="AG887" s="209"/>
      <c r="AH887" s="209"/>
      <c r="AI887" s="209"/>
      <c r="AJ887" s="209"/>
      <c r="AK887" s="209"/>
      <c r="AL887" s="462"/>
      <c r="AM887" s="462"/>
      <c r="AN887" s="462"/>
      <c r="AO887" s="209"/>
      <c r="AP887" s="209"/>
      <c r="AQ887" s="209"/>
      <c r="AR887" s="209"/>
      <c r="AS887" s="209"/>
      <c r="AT887" s="209"/>
      <c r="AU887" s="209"/>
      <c r="AV887" s="209"/>
      <c r="AW887" s="209"/>
      <c r="AX887" s="209"/>
      <c r="AY887" s="209"/>
      <c r="AZ887" s="209"/>
      <c r="BA887" s="209"/>
      <c r="BB887" s="209"/>
      <c r="BC887" s="209"/>
      <c r="BD887" s="209"/>
      <c r="BE887" s="209"/>
      <c r="BF887" s="209"/>
      <c r="BG887" s="209"/>
      <c r="BH887" s="209"/>
      <c r="BI887" s="209"/>
      <c r="BJ887" s="209"/>
      <c r="BK887" s="209"/>
      <c r="BL887" s="209"/>
    </row>
    <row r="888" spans="1:64" ht="13.5" customHeight="1">
      <c r="A888" s="462"/>
      <c r="B888" s="462"/>
      <c r="C888" s="462"/>
      <c r="D888" s="462"/>
      <c r="E888" s="462"/>
      <c r="F888" s="462"/>
      <c r="G888" s="209"/>
      <c r="H888" s="462"/>
      <c r="I888" s="209"/>
      <c r="J888" s="209"/>
      <c r="K888" s="209"/>
      <c r="L888" s="209"/>
      <c r="M888" s="209"/>
      <c r="N888" s="209"/>
      <c r="O888" s="209"/>
      <c r="P888" s="462"/>
      <c r="Q888" s="209"/>
      <c r="R888" s="209"/>
      <c r="S888" s="209"/>
      <c r="T888" s="209"/>
      <c r="U888" s="209"/>
      <c r="V888" s="209"/>
      <c r="W888" s="209"/>
      <c r="X888" s="209"/>
      <c r="Y888" s="209"/>
      <c r="Z888" s="209"/>
      <c r="AA888" s="209"/>
      <c r="AB888" s="209"/>
      <c r="AC888" s="209"/>
      <c r="AD888" s="209"/>
      <c r="AE888" s="209"/>
      <c r="AF888" s="209"/>
      <c r="AG888" s="209"/>
      <c r="AH888" s="209"/>
      <c r="AI888" s="209"/>
      <c r="AJ888" s="209"/>
      <c r="AK888" s="209"/>
      <c r="AL888" s="462"/>
      <c r="AM888" s="462"/>
      <c r="AN888" s="462"/>
      <c r="AO888" s="209"/>
      <c r="AP888" s="209"/>
      <c r="AQ888" s="209"/>
      <c r="AR888" s="209"/>
      <c r="AS888" s="209"/>
      <c r="AT888" s="209"/>
      <c r="AU888" s="209"/>
      <c r="AV888" s="209"/>
      <c r="AW888" s="209"/>
      <c r="AX888" s="209"/>
      <c r="AY888" s="209"/>
      <c r="AZ888" s="209"/>
      <c r="BA888" s="209"/>
      <c r="BB888" s="209"/>
      <c r="BC888" s="209"/>
      <c r="BD888" s="209"/>
      <c r="BE888" s="209"/>
      <c r="BF888" s="209"/>
      <c r="BG888" s="209"/>
      <c r="BH888" s="209"/>
      <c r="BI888" s="209"/>
      <c r="BJ888" s="209"/>
      <c r="BK888" s="209"/>
      <c r="BL888" s="209"/>
    </row>
    <row r="889" spans="1:64" ht="13.5" customHeight="1">
      <c r="A889" s="462"/>
      <c r="B889" s="462"/>
      <c r="C889" s="462"/>
      <c r="D889" s="462"/>
      <c r="E889" s="462"/>
      <c r="F889" s="462"/>
      <c r="G889" s="209"/>
      <c r="H889" s="462"/>
      <c r="I889" s="209"/>
      <c r="J889" s="209"/>
      <c r="K889" s="209"/>
      <c r="L889" s="209"/>
      <c r="M889" s="209"/>
      <c r="N889" s="209"/>
      <c r="O889" s="209"/>
      <c r="P889" s="462"/>
      <c r="Q889" s="209"/>
      <c r="R889" s="209"/>
      <c r="S889" s="209"/>
      <c r="T889" s="209"/>
      <c r="U889" s="209"/>
      <c r="V889" s="209"/>
      <c r="W889" s="209"/>
      <c r="X889" s="209"/>
      <c r="Y889" s="209"/>
      <c r="Z889" s="209"/>
      <c r="AA889" s="209"/>
      <c r="AB889" s="209"/>
      <c r="AC889" s="209"/>
      <c r="AD889" s="209"/>
      <c r="AE889" s="209"/>
      <c r="AF889" s="209"/>
      <c r="AG889" s="209"/>
      <c r="AH889" s="209"/>
      <c r="AI889" s="209"/>
      <c r="AJ889" s="209"/>
      <c r="AK889" s="209"/>
      <c r="AL889" s="462"/>
      <c r="AM889" s="462"/>
      <c r="AN889" s="462"/>
      <c r="AO889" s="209"/>
      <c r="AP889" s="209"/>
      <c r="AQ889" s="209"/>
      <c r="AR889" s="209"/>
      <c r="AS889" s="209"/>
      <c r="AT889" s="209"/>
      <c r="AU889" s="209"/>
      <c r="AV889" s="209"/>
      <c r="AW889" s="209"/>
      <c r="AX889" s="209"/>
      <c r="AY889" s="209"/>
      <c r="AZ889" s="209"/>
      <c r="BA889" s="209"/>
      <c r="BB889" s="209"/>
      <c r="BC889" s="209"/>
      <c r="BD889" s="209"/>
      <c r="BE889" s="209"/>
      <c r="BF889" s="209"/>
      <c r="BG889" s="209"/>
      <c r="BH889" s="209"/>
      <c r="BI889" s="209"/>
      <c r="BJ889" s="209"/>
      <c r="BK889" s="209"/>
      <c r="BL889" s="209"/>
    </row>
    <row r="890" spans="1:64" ht="13.5" customHeight="1">
      <c r="A890" s="462"/>
      <c r="B890" s="462"/>
      <c r="C890" s="462"/>
      <c r="D890" s="462"/>
      <c r="E890" s="462"/>
      <c r="F890" s="462"/>
      <c r="G890" s="209"/>
      <c r="H890" s="462"/>
      <c r="I890" s="209"/>
      <c r="J890" s="209"/>
      <c r="K890" s="209"/>
      <c r="L890" s="209"/>
      <c r="M890" s="209"/>
      <c r="N890" s="209"/>
      <c r="O890" s="209"/>
      <c r="P890" s="462"/>
      <c r="Q890" s="209"/>
      <c r="R890" s="209"/>
      <c r="S890" s="209"/>
      <c r="T890" s="209"/>
      <c r="U890" s="209"/>
      <c r="V890" s="209"/>
      <c r="W890" s="209"/>
      <c r="X890" s="209"/>
      <c r="Y890" s="209"/>
      <c r="Z890" s="209"/>
      <c r="AA890" s="209"/>
      <c r="AB890" s="209"/>
      <c r="AC890" s="209"/>
      <c r="AD890" s="209"/>
      <c r="AE890" s="209"/>
      <c r="AF890" s="209"/>
      <c r="AG890" s="209"/>
      <c r="AH890" s="209"/>
      <c r="AI890" s="209"/>
      <c r="AJ890" s="209"/>
      <c r="AK890" s="209"/>
      <c r="AL890" s="462"/>
      <c r="AM890" s="462"/>
      <c r="AN890" s="462"/>
      <c r="AO890" s="209"/>
      <c r="AP890" s="209"/>
      <c r="AQ890" s="209"/>
      <c r="AR890" s="209"/>
      <c r="AS890" s="209"/>
      <c r="AT890" s="209"/>
      <c r="AU890" s="209"/>
      <c r="AV890" s="209"/>
      <c r="AW890" s="209"/>
      <c r="AX890" s="209"/>
      <c r="AY890" s="209"/>
      <c r="AZ890" s="209"/>
      <c r="BA890" s="209"/>
      <c r="BB890" s="209"/>
      <c r="BC890" s="209"/>
      <c r="BD890" s="209"/>
      <c r="BE890" s="209"/>
      <c r="BF890" s="209"/>
      <c r="BG890" s="209"/>
      <c r="BH890" s="209"/>
      <c r="BI890" s="209"/>
      <c r="BJ890" s="209"/>
      <c r="BK890" s="209"/>
      <c r="BL890" s="209"/>
    </row>
    <row r="891" spans="1:64" ht="13.5" customHeight="1">
      <c r="A891" s="462"/>
      <c r="B891" s="462"/>
      <c r="C891" s="462"/>
      <c r="D891" s="462"/>
      <c r="E891" s="462"/>
      <c r="F891" s="462"/>
      <c r="G891" s="209"/>
      <c r="H891" s="462"/>
      <c r="I891" s="209"/>
      <c r="J891" s="209"/>
      <c r="K891" s="209"/>
      <c r="L891" s="209"/>
      <c r="M891" s="209"/>
      <c r="N891" s="209"/>
      <c r="O891" s="209"/>
      <c r="P891" s="462"/>
      <c r="Q891" s="209"/>
      <c r="R891" s="209"/>
      <c r="S891" s="209"/>
      <c r="T891" s="209"/>
      <c r="U891" s="209"/>
      <c r="V891" s="209"/>
      <c r="W891" s="209"/>
      <c r="X891" s="209"/>
      <c r="Y891" s="209"/>
      <c r="Z891" s="209"/>
      <c r="AA891" s="209"/>
      <c r="AB891" s="209"/>
      <c r="AC891" s="209"/>
      <c r="AD891" s="209"/>
      <c r="AE891" s="209"/>
      <c r="AF891" s="209"/>
      <c r="AG891" s="209"/>
      <c r="AH891" s="209"/>
      <c r="AI891" s="209"/>
      <c r="AJ891" s="209"/>
      <c r="AK891" s="209"/>
      <c r="AL891" s="462"/>
      <c r="AM891" s="462"/>
      <c r="AN891" s="462"/>
      <c r="AO891" s="209"/>
      <c r="AP891" s="209"/>
      <c r="AQ891" s="209"/>
      <c r="AR891" s="209"/>
      <c r="AS891" s="209"/>
      <c r="AT891" s="209"/>
      <c r="AU891" s="209"/>
      <c r="AV891" s="209"/>
      <c r="AW891" s="209"/>
      <c r="AX891" s="209"/>
      <c r="AY891" s="209"/>
      <c r="AZ891" s="209"/>
      <c r="BA891" s="209"/>
      <c r="BB891" s="209"/>
      <c r="BC891" s="209"/>
      <c r="BD891" s="209"/>
      <c r="BE891" s="209"/>
      <c r="BF891" s="209"/>
      <c r="BG891" s="209"/>
      <c r="BH891" s="209"/>
      <c r="BI891" s="209"/>
      <c r="BJ891" s="209"/>
      <c r="BK891" s="209"/>
      <c r="BL891" s="209"/>
    </row>
    <row r="892" spans="1:64" ht="13.5" customHeight="1">
      <c r="A892" s="462"/>
      <c r="B892" s="462"/>
      <c r="C892" s="462"/>
      <c r="D892" s="462"/>
      <c r="E892" s="462"/>
      <c r="F892" s="462"/>
      <c r="G892" s="209"/>
      <c r="H892" s="462"/>
      <c r="I892" s="209"/>
      <c r="J892" s="209"/>
      <c r="K892" s="209"/>
      <c r="L892" s="209"/>
      <c r="M892" s="209"/>
      <c r="N892" s="209"/>
      <c r="O892" s="209"/>
      <c r="P892" s="462"/>
      <c r="Q892" s="209"/>
      <c r="R892" s="209"/>
      <c r="S892" s="209"/>
      <c r="T892" s="209"/>
      <c r="U892" s="209"/>
      <c r="V892" s="209"/>
      <c r="W892" s="209"/>
      <c r="X892" s="209"/>
      <c r="Y892" s="209"/>
      <c r="Z892" s="209"/>
      <c r="AA892" s="209"/>
      <c r="AB892" s="209"/>
      <c r="AC892" s="209"/>
      <c r="AD892" s="209"/>
      <c r="AE892" s="209"/>
      <c r="AF892" s="209"/>
      <c r="AG892" s="209"/>
      <c r="AH892" s="209"/>
      <c r="AI892" s="209"/>
      <c r="AJ892" s="209"/>
      <c r="AK892" s="209"/>
      <c r="AL892" s="462"/>
      <c r="AM892" s="462"/>
      <c r="AN892" s="462"/>
      <c r="AO892" s="209"/>
      <c r="AP892" s="209"/>
      <c r="AQ892" s="209"/>
      <c r="AR892" s="209"/>
      <c r="AS892" s="209"/>
      <c r="AT892" s="209"/>
      <c r="AU892" s="209"/>
      <c r="AV892" s="209"/>
      <c r="AW892" s="209"/>
      <c r="AX892" s="209"/>
      <c r="AY892" s="209"/>
      <c r="AZ892" s="209"/>
      <c r="BA892" s="209"/>
      <c r="BB892" s="209"/>
      <c r="BC892" s="209"/>
      <c r="BD892" s="209"/>
      <c r="BE892" s="209"/>
      <c r="BF892" s="209"/>
      <c r="BG892" s="209"/>
      <c r="BH892" s="209"/>
      <c r="BI892" s="209"/>
      <c r="BJ892" s="209"/>
      <c r="BK892" s="209"/>
      <c r="BL892" s="209"/>
    </row>
    <row r="893" spans="1:64" ht="13.5" customHeight="1">
      <c r="A893" s="462"/>
      <c r="B893" s="462"/>
      <c r="C893" s="462"/>
      <c r="D893" s="462"/>
      <c r="E893" s="462"/>
      <c r="F893" s="462"/>
      <c r="G893" s="209"/>
      <c r="H893" s="462"/>
      <c r="I893" s="209"/>
      <c r="J893" s="209"/>
      <c r="K893" s="209"/>
      <c r="L893" s="209"/>
      <c r="M893" s="209"/>
      <c r="N893" s="209"/>
      <c r="O893" s="209"/>
      <c r="P893" s="462"/>
      <c r="Q893" s="209"/>
      <c r="R893" s="209"/>
      <c r="S893" s="209"/>
      <c r="T893" s="209"/>
      <c r="U893" s="209"/>
      <c r="V893" s="209"/>
      <c r="W893" s="209"/>
      <c r="X893" s="209"/>
      <c r="Y893" s="209"/>
      <c r="Z893" s="209"/>
      <c r="AA893" s="209"/>
      <c r="AB893" s="209"/>
      <c r="AC893" s="209"/>
      <c r="AD893" s="209"/>
      <c r="AE893" s="209"/>
      <c r="AF893" s="209"/>
      <c r="AG893" s="209"/>
      <c r="AH893" s="209"/>
      <c r="AI893" s="209"/>
      <c r="AJ893" s="209"/>
      <c r="AK893" s="209"/>
      <c r="AL893" s="462"/>
      <c r="AM893" s="462"/>
      <c r="AN893" s="462"/>
      <c r="AO893" s="209"/>
      <c r="AP893" s="209"/>
      <c r="AQ893" s="209"/>
      <c r="AR893" s="209"/>
      <c r="AS893" s="209"/>
      <c r="AT893" s="209"/>
      <c r="AU893" s="209"/>
      <c r="AV893" s="209"/>
      <c r="AW893" s="209"/>
      <c r="AX893" s="209"/>
      <c r="AY893" s="209"/>
      <c r="AZ893" s="209"/>
      <c r="BA893" s="209"/>
      <c r="BB893" s="209"/>
      <c r="BC893" s="209"/>
      <c r="BD893" s="209"/>
      <c r="BE893" s="209"/>
      <c r="BF893" s="209"/>
      <c r="BG893" s="209"/>
      <c r="BH893" s="209"/>
      <c r="BI893" s="209"/>
      <c r="BJ893" s="209"/>
      <c r="BK893" s="209"/>
      <c r="BL893" s="209"/>
    </row>
    <row r="894" spans="1:64" ht="13.5" customHeight="1">
      <c r="A894" s="462"/>
      <c r="B894" s="462"/>
      <c r="C894" s="462"/>
      <c r="D894" s="462"/>
      <c r="E894" s="462"/>
      <c r="F894" s="462"/>
      <c r="G894" s="209"/>
      <c r="H894" s="462"/>
      <c r="I894" s="209"/>
      <c r="J894" s="209"/>
      <c r="K894" s="209"/>
      <c r="L894" s="209"/>
      <c r="M894" s="209"/>
      <c r="N894" s="209"/>
      <c r="O894" s="209"/>
      <c r="P894" s="462"/>
      <c r="Q894" s="209"/>
      <c r="R894" s="209"/>
      <c r="S894" s="209"/>
      <c r="T894" s="209"/>
      <c r="U894" s="209"/>
      <c r="V894" s="209"/>
      <c r="W894" s="209"/>
      <c r="X894" s="209"/>
      <c r="Y894" s="209"/>
      <c r="Z894" s="209"/>
      <c r="AA894" s="209"/>
      <c r="AB894" s="209"/>
      <c r="AC894" s="209"/>
      <c r="AD894" s="209"/>
      <c r="AE894" s="209"/>
      <c r="AF894" s="209"/>
      <c r="AG894" s="209"/>
      <c r="AH894" s="209"/>
      <c r="AI894" s="209"/>
      <c r="AJ894" s="209"/>
      <c r="AK894" s="209"/>
      <c r="AL894" s="462"/>
      <c r="AM894" s="462"/>
      <c r="AN894" s="462"/>
      <c r="AO894" s="209"/>
      <c r="AP894" s="209"/>
      <c r="AQ894" s="209"/>
      <c r="AR894" s="209"/>
      <c r="AS894" s="209"/>
      <c r="AT894" s="209"/>
      <c r="AU894" s="209"/>
      <c r="AV894" s="209"/>
      <c r="AW894" s="209"/>
      <c r="AX894" s="209"/>
      <c r="AY894" s="209"/>
      <c r="AZ894" s="209"/>
      <c r="BA894" s="209"/>
      <c r="BB894" s="209"/>
      <c r="BC894" s="209"/>
      <c r="BD894" s="209"/>
      <c r="BE894" s="209"/>
      <c r="BF894" s="209"/>
      <c r="BG894" s="209"/>
      <c r="BH894" s="209"/>
      <c r="BI894" s="209"/>
      <c r="BJ894" s="209"/>
      <c r="BK894" s="209"/>
      <c r="BL894" s="209"/>
    </row>
    <row r="895" spans="1:64" ht="13.5" customHeight="1">
      <c r="A895" s="462"/>
      <c r="B895" s="462"/>
      <c r="C895" s="462"/>
      <c r="D895" s="462"/>
      <c r="E895" s="462"/>
      <c r="F895" s="462"/>
      <c r="G895" s="209"/>
      <c r="H895" s="462"/>
      <c r="I895" s="209"/>
      <c r="J895" s="209"/>
      <c r="K895" s="209"/>
      <c r="L895" s="209"/>
      <c r="M895" s="209"/>
      <c r="N895" s="209"/>
      <c r="O895" s="209"/>
      <c r="P895" s="462"/>
      <c r="Q895" s="209"/>
      <c r="R895" s="209"/>
      <c r="S895" s="209"/>
      <c r="T895" s="209"/>
      <c r="U895" s="209"/>
      <c r="V895" s="209"/>
      <c r="W895" s="209"/>
      <c r="X895" s="209"/>
      <c r="Y895" s="209"/>
      <c r="Z895" s="209"/>
      <c r="AA895" s="209"/>
      <c r="AB895" s="209"/>
      <c r="AC895" s="209"/>
      <c r="AD895" s="209"/>
      <c r="AE895" s="209"/>
      <c r="AF895" s="209"/>
      <c r="AG895" s="209"/>
      <c r="AH895" s="209"/>
      <c r="AI895" s="209"/>
      <c r="AJ895" s="209"/>
      <c r="AK895" s="209"/>
      <c r="AL895" s="462"/>
      <c r="AM895" s="462"/>
      <c r="AN895" s="462"/>
      <c r="AO895" s="209"/>
      <c r="AP895" s="209"/>
      <c r="AQ895" s="209"/>
      <c r="AR895" s="209"/>
      <c r="AS895" s="209"/>
      <c r="AT895" s="209"/>
      <c r="AU895" s="209"/>
      <c r="AV895" s="209"/>
      <c r="AW895" s="209"/>
      <c r="AX895" s="209"/>
      <c r="AY895" s="209"/>
      <c r="AZ895" s="209"/>
      <c r="BA895" s="209"/>
      <c r="BB895" s="209"/>
      <c r="BC895" s="209"/>
      <c r="BD895" s="209"/>
      <c r="BE895" s="209"/>
      <c r="BF895" s="209"/>
      <c r="BG895" s="209"/>
      <c r="BH895" s="209"/>
      <c r="BI895" s="209"/>
      <c r="BJ895" s="209"/>
      <c r="BK895" s="209"/>
      <c r="BL895" s="209"/>
    </row>
    <row r="896" spans="1:64" ht="13.5" customHeight="1">
      <c r="A896" s="462"/>
      <c r="B896" s="462"/>
      <c r="C896" s="462"/>
      <c r="D896" s="462"/>
      <c r="E896" s="462"/>
      <c r="F896" s="462"/>
      <c r="G896" s="209"/>
      <c r="H896" s="462"/>
      <c r="I896" s="209"/>
      <c r="J896" s="209"/>
      <c r="K896" s="209"/>
      <c r="L896" s="209"/>
      <c r="M896" s="209"/>
      <c r="N896" s="209"/>
      <c r="O896" s="209"/>
      <c r="P896" s="462"/>
      <c r="Q896" s="209"/>
      <c r="R896" s="209"/>
      <c r="S896" s="209"/>
      <c r="T896" s="209"/>
      <c r="U896" s="209"/>
      <c r="V896" s="209"/>
      <c r="W896" s="209"/>
      <c r="X896" s="209"/>
      <c r="Y896" s="209"/>
      <c r="Z896" s="209"/>
      <c r="AA896" s="209"/>
      <c r="AB896" s="209"/>
      <c r="AC896" s="209"/>
      <c r="AD896" s="209"/>
      <c r="AE896" s="209"/>
      <c r="AF896" s="209"/>
      <c r="AG896" s="209"/>
      <c r="AH896" s="209"/>
      <c r="AI896" s="209"/>
      <c r="AJ896" s="209"/>
      <c r="AK896" s="209"/>
      <c r="AL896" s="462"/>
      <c r="AM896" s="462"/>
      <c r="AN896" s="462"/>
      <c r="AO896" s="209"/>
      <c r="AP896" s="209"/>
      <c r="AQ896" s="209"/>
      <c r="AR896" s="209"/>
      <c r="AS896" s="209"/>
      <c r="AT896" s="209"/>
      <c r="AU896" s="209"/>
      <c r="AV896" s="209"/>
      <c r="AW896" s="209"/>
      <c r="AX896" s="209"/>
      <c r="AY896" s="209"/>
      <c r="AZ896" s="209"/>
      <c r="BA896" s="209"/>
      <c r="BB896" s="209"/>
      <c r="BC896" s="209"/>
      <c r="BD896" s="209"/>
      <c r="BE896" s="209"/>
      <c r="BF896" s="209"/>
      <c r="BG896" s="209"/>
      <c r="BH896" s="209"/>
      <c r="BI896" s="209"/>
      <c r="BJ896" s="209"/>
      <c r="BK896" s="209"/>
      <c r="BL896" s="209"/>
    </row>
    <row r="897" spans="1:64" ht="13.5" customHeight="1">
      <c r="A897" s="462"/>
      <c r="B897" s="462"/>
      <c r="C897" s="462"/>
      <c r="D897" s="462"/>
      <c r="E897" s="462"/>
      <c r="F897" s="462"/>
      <c r="G897" s="209"/>
      <c r="H897" s="462"/>
      <c r="I897" s="209"/>
      <c r="J897" s="209"/>
      <c r="K897" s="209"/>
      <c r="L897" s="209"/>
      <c r="M897" s="209"/>
      <c r="N897" s="209"/>
      <c r="O897" s="209"/>
      <c r="P897" s="462"/>
      <c r="Q897" s="209"/>
      <c r="R897" s="209"/>
      <c r="S897" s="209"/>
      <c r="T897" s="209"/>
      <c r="U897" s="209"/>
      <c r="V897" s="209"/>
      <c r="W897" s="209"/>
      <c r="X897" s="209"/>
      <c r="Y897" s="209"/>
      <c r="Z897" s="209"/>
      <c r="AA897" s="209"/>
      <c r="AB897" s="209"/>
      <c r="AC897" s="209"/>
      <c r="AD897" s="209"/>
      <c r="AE897" s="209"/>
      <c r="AF897" s="209"/>
      <c r="AG897" s="209"/>
      <c r="AH897" s="209"/>
      <c r="AI897" s="209"/>
      <c r="AJ897" s="209"/>
      <c r="AK897" s="209"/>
      <c r="AL897" s="462"/>
      <c r="AM897" s="462"/>
      <c r="AN897" s="462"/>
      <c r="AO897" s="209"/>
      <c r="AP897" s="209"/>
      <c r="AQ897" s="209"/>
      <c r="AR897" s="209"/>
      <c r="AS897" s="209"/>
      <c r="AT897" s="209"/>
      <c r="AU897" s="209"/>
      <c r="AV897" s="209"/>
      <c r="AW897" s="209"/>
      <c r="AX897" s="209"/>
      <c r="AY897" s="209"/>
      <c r="AZ897" s="209"/>
      <c r="BA897" s="209"/>
      <c r="BB897" s="209"/>
      <c r="BC897" s="209"/>
      <c r="BD897" s="209"/>
      <c r="BE897" s="209"/>
      <c r="BF897" s="209"/>
      <c r="BG897" s="209"/>
      <c r="BH897" s="209"/>
      <c r="BI897" s="209"/>
      <c r="BJ897" s="209"/>
      <c r="BK897" s="209"/>
      <c r="BL897" s="209"/>
    </row>
    <row r="898" spans="1:64" ht="13.5" customHeight="1">
      <c r="A898" s="462"/>
      <c r="B898" s="462"/>
      <c r="C898" s="462"/>
      <c r="D898" s="462"/>
      <c r="E898" s="462"/>
      <c r="F898" s="462"/>
      <c r="G898" s="209"/>
      <c r="H898" s="462"/>
      <c r="I898" s="209"/>
      <c r="J898" s="209"/>
      <c r="K898" s="209"/>
      <c r="L898" s="209"/>
      <c r="M898" s="209"/>
      <c r="N898" s="209"/>
      <c r="O898" s="209"/>
      <c r="P898" s="462"/>
      <c r="Q898" s="209"/>
      <c r="R898" s="209"/>
      <c r="S898" s="209"/>
      <c r="T898" s="209"/>
      <c r="U898" s="209"/>
      <c r="V898" s="209"/>
      <c r="W898" s="209"/>
      <c r="X898" s="209"/>
      <c r="Y898" s="209"/>
      <c r="Z898" s="209"/>
      <c r="AA898" s="209"/>
      <c r="AB898" s="209"/>
      <c r="AC898" s="209"/>
      <c r="AD898" s="209"/>
      <c r="AE898" s="209"/>
      <c r="AF898" s="209"/>
      <c r="AG898" s="209"/>
      <c r="AH898" s="209"/>
      <c r="AI898" s="209"/>
      <c r="AJ898" s="209"/>
      <c r="AK898" s="209"/>
      <c r="AL898" s="462"/>
      <c r="AM898" s="462"/>
      <c r="AN898" s="462"/>
      <c r="AO898" s="209"/>
      <c r="AP898" s="209"/>
      <c r="AQ898" s="209"/>
      <c r="AR898" s="209"/>
      <c r="AS898" s="209"/>
      <c r="AT898" s="209"/>
      <c r="AU898" s="209"/>
      <c r="AV898" s="209"/>
      <c r="AW898" s="209"/>
      <c r="AX898" s="209"/>
      <c r="AY898" s="209"/>
      <c r="AZ898" s="209"/>
      <c r="BA898" s="209"/>
      <c r="BB898" s="209"/>
      <c r="BC898" s="209"/>
      <c r="BD898" s="209"/>
      <c r="BE898" s="209"/>
      <c r="BF898" s="209"/>
      <c r="BG898" s="209"/>
      <c r="BH898" s="209"/>
      <c r="BI898" s="209"/>
      <c r="BJ898" s="209"/>
      <c r="BK898" s="209"/>
      <c r="BL898" s="209"/>
    </row>
    <row r="899" spans="1:64" ht="13.5" customHeight="1">
      <c r="A899" s="462"/>
      <c r="B899" s="462"/>
      <c r="C899" s="462"/>
      <c r="D899" s="462"/>
      <c r="E899" s="462"/>
      <c r="F899" s="462"/>
      <c r="G899" s="209"/>
      <c r="H899" s="462"/>
      <c r="I899" s="209"/>
      <c r="J899" s="209"/>
      <c r="K899" s="209"/>
      <c r="L899" s="209"/>
      <c r="M899" s="209"/>
      <c r="N899" s="209"/>
      <c r="O899" s="209"/>
      <c r="P899" s="462"/>
      <c r="Q899" s="209"/>
      <c r="R899" s="209"/>
      <c r="S899" s="209"/>
      <c r="T899" s="209"/>
      <c r="U899" s="209"/>
      <c r="V899" s="209"/>
      <c r="W899" s="209"/>
      <c r="X899" s="209"/>
      <c r="Y899" s="209"/>
      <c r="Z899" s="209"/>
      <c r="AA899" s="209"/>
      <c r="AB899" s="209"/>
      <c r="AC899" s="209"/>
      <c r="AD899" s="209"/>
      <c r="AE899" s="209"/>
      <c r="AF899" s="209"/>
      <c r="AG899" s="209"/>
      <c r="AH899" s="209"/>
      <c r="AI899" s="209"/>
      <c r="AJ899" s="209"/>
      <c r="AK899" s="209"/>
      <c r="AL899" s="462"/>
      <c r="AM899" s="462"/>
      <c r="AN899" s="462"/>
      <c r="AO899" s="209"/>
      <c r="AP899" s="209"/>
      <c r="AQ899" s="209"/>
      <c r="AR899" s="209"/>
      <c r="AS899" s="209"/>
      <c r="AT899" s="209"/>
      <c r="AU899" s="209"/>
      <c r="AV899" s="209"/>
      <c r="AW899" s="209"/>
      <c r="AX899" s="209"/>
      <c r="AY899" s="209"/>
      <c r="AZ899" s="209"/>
      <c r="BA899" s="209"/>
      <c r="BB899" s="209"/>
      <c r="BC899" s="209"/>
      <c r="BD899" s="209"/>
      <c r="BE899" s="209"/>
      <c r="BF899" s="209"/>
      <c r="BG899" s="209"/>
      <c r="BH899" s="209"/>
      <c r="BI899" s="209"/>
      <c r="BJ899" s="209"/>
      <c r="BK899" s="209"/>
      <c r="BL899" s="209"/>
    </row>
    <row r="900" spans="1:64" ht="13.5" customHeight="1">
      <c r="A900" s="462"/>
      <c r="B900" s="462"/>
      <c r="C900" s="462"/>
      <c r="D900" s="462"/>
      <c r="E900" s="462"/>
      <c r="F900" s="462"/>
      <c r="G900" s="209"/>
      <c r="H900" s="462"/>
      <c r="I900" s="209"/>
      <c r="J900" s="209"/>
      <c r="K900" s="209"/>
      <c r="L900" s="209"/>
      <c r="M900" s="209"/>
      <c r="N900" s="209"/>
      <c r="O900" s="209"/>
      <c r="P900" s="462"/>
      <c r="Q900" s="209"/>
      <c r="R900" s="209"/>
      <c r="S900" s="209"/>
      <c r="T900" s="209"/>
      <c r="U900" s="209"/>
      <c r="V900" s="209"/>
      <c r="W900" s="209"/>
      <c r="X900" s="209"/>
      <c r="Y900" s="209"/>
      <c r="Z900" s="209"/>
      <c r="AA900" s="209"/>
      <c r="AB900" s="209"/>
      <c r="AC900" s="209"/>
      <c r="AD900" s="209"/>
      <c r="AE900" s="209"/>
      <c r="AF900" s="209"/>
      <c r="AG900" s="209"/>
      <c r="AH900" s="209"/>
      <c r="AI900" s="209"/>
      <c r="AJ900" s="209"/>
      <c r="AK900" s="209"/>
      <c r="AL900" s="462"/>
      <c r="AM900" s="462"/>
      <c r="AN900" s="462"/>
      <c r="AO900" s="209"/>
      <c r="AP900" s="209"/>
      <c r="AQ900" s="209"/>
      <c r="AR900" s="209"/>
      <c r="AS900" s="209"/>
      <c r="AT900" s="209"/>
      <c r="AU900" s="209"/>
      <c r="AV900" s="209"/>
      <c r="AW900" s="209"/>
      <c r="AX900" s="209"/>
      <c r="AY900" s="209"/>
      <c r="AZ900" s="209"/>
      <c r="BA900" s="209"/>
      <c r="BB900" s="209"/>
      <c r="BC900" s="209"/>
      <c r="BD900" s="209"/>
      <c r="BE900" s="209"/>
      <c r="BF900" s="209"/>
      <c r="BG900" s="209"/>
      <c r="BH900" s="209"/>
      <c r="BI900" s="209"/>
      <c r="BJ900" s="209"/>
      <c r="BK900" s="209"/>
      <c r="BL900" s="209"/>
    </row>
    <row r="901" spans="1:64" ht="13.5" customHeight="1">
      <c r="A901" s="462"/>
      <c r="B901" s="462"/>
      <c r="C901" s="462"/>
      <c r="D901" s="462"/>
      <c r="E901" s="462"/>
      <c r="F901" s="462"/>
      <c r="G901" s="209"/>
      <c r="H901" s="462"/>
      <c r="I901" s="209"/>
      <c r="J901" s="209"/>
      <c r="K901" s="209"/>
      <c r="L901" s="209"/>
      <c r="M901" s="209"/>
      <c r="N901" s="209"/>
      <c r="O901" s="209"/>
      <c r="P901" s="462"/>
      <c r="Q901" s="209"/>
      <c r="R901" s="209"/>
      <c r="S901" s="209"/>
      <c r="T901" s="209"/>
      <c r="U901" s="209"/>
      <c r="V901" s="209"/>
      <c r="W901" s="209"/>
      <c r="X901" s="209"/>
      <c r="Y901" s="209"/>
      <c r="Z901" s="209"/>
      <c r="AA901" s="209"/>
      <c r="AB901" s="209"/>
      <c r="AC901" s="209"/>
      <c r="AD901" s="209"/>
      <c r="AE901" s="209"/>
      <c r="AF901" s="209"/>
      <c r="AG901" s="209"/>
      <c r="AH901" s="209"/>
      <c r="AI901" s="209"/>
      <c r="AJ901" s="209"/>
      <c r="AK901" s="209"/>
      <c r="AL901" s="462"/>
      <c r="AM901" s="462"/>
      <c r="AN901" s="462"/>
      <c r="AO901" s="209"/>
      <c r="AP901" s="209"/>
      <c r="AQ901" s="209"/>
      <c r="AR901" s="209"/>
      <c r="AS901" s="209"/>
      <c r="AT901" s="209"/>
      <c r="AU901" s="209"/>
      <c r="AV901" s="209"/>
      <c r="AW901" s="209"/>
      <c r="AX901" s="209"/>
      <c r="AY901" s="209"/>
      <c r="AZ901" s="209"/>
      <c r="BA901" s="209"/>
      <c r="BB901" s="209"/>
      <c r="BC901" s="209"/>
      <c r="BD901" s="209"/>
      <c r="BE901" s="209"/>
      <c r="BF901" s="209"/>
      <c r="BG901" s="209"/>
      <c r="BH901" s="209"/>
      <c r="BI901" s="209"/>
      <c r="BJ901" s="209"/>
      <c r="BK901" s="209"/>
      <c r="BL901" s="209"/>
    </row>
    <row r="902" spans="1:64" ht="13.5" customHeight="1">
      <c r="A902" s="462"/>
      <c r="B902" s="462"/>
      <c r="C902" s="462"/>
      <c r="D902" s="462"/>
      <c r="E902" s="462"/>
      <c r="F902" s="462"/>
      <c r="G902" s="209"/>
      <c r="H902" s="462"/>
      <c r="I902" s="209"/>
      <c r="J902" s="209"/>
      <c r="K902" s="209"/>
      <c r="L902" s="209"/>
      <c r="M902" s="209"/>
      <c r="N902" s="209"/>
      <c r="O902" s="209"/>
      <c r="P902" s="462"/>
      <c r="Q902" s="209"/>
      <c r="R902" s="209"/>
      <c r="S902" s="209"/>
      <c r="T902" s="209"/>
      <c r="U902" s="209"/>
      <c r="V902" s="209"/>
      <c r="W902" s="209"/>
      <c r="X902" s="209"/>
      <c r="Y902" s="209"/>
      <c r="Z902" s="209"/>
      <c r="AA902" s="209"/>
      <c r="AB902" s="209"/>
      <c r="AC902" s="209"/>
      <c r="AD902" s="209"/>
      <c r="AE902" s="209"/>
      <c r="AF902" s="209"/>
      <c r="AG902" s="209"/>
      <c r="AH902" s="209"/>
      <c r="AI902" s="209"/>
      <c r="AJ902" s="209"/>
      <c r="AK902" s="209"/>
      <c r="AL902" s="462"/>
      <c r="AM902" s="462"/>
      <c r="AN902" s="462"/>
      <c r="AO902" s="209"/>
      <c r="AP902" s="209"/>
      <c r="AQ902" s="209"/>
      <c r="AR902" s="209"/>
      <c r="AS902" s="209"/>
      <c r="AT902" s="209"/>
      <c r="AU902" s="209"/>
      <c r="AV902" s="209"/>
      <c r="AW902" s="209"/>
      <c r="AX902" s="209"/>
      <c r="AY902" s="209"/>
      <c r="AZ902" s="209"/>
      <c r="BA902" s="209"/>
      <c r="BB902" s="209"/>
      <c r="BC902" s="209"/>
      <c r="BD902" s="209"/>
      <c r="BE902" s="209"/>
      <c r="BF902" s="209"/>
      <c r="BG902" s="209"/>
      <c r="BH902" s="209"/>
      <c r="BI902" s="209"/>
      <c r="BJ902" s="209"/>
      <c r="BK902" s="209"/>
      <c r="BL902" s="209"/>
    </row>
    <row r="903" spans="1:64" ht="13.5" customHeight="1">
      <c r="A903" s="462"/>
      <c r="B903" s="462"/>
      <c r="C903" s="462"/>
      <c r="D903" s="462"/>
      <c r="E903" s="462"/>
      <c r="F903" s="462"/>
      <c r="G903" s="209"/>
      <c r="H903" s="462"/>
      <c r="I903" s="209"/>
      <c r="J903" s="209"/>
      <c r="K903" s="209"/>
      <c r="L903" s="209"/>
      <c r="M903" s="209"/>
      <c r="N903" s="209"/>
      <c r="O903" s="209"/>
      <c r="P903" s="462"/>
      <c r="Q903" s="209"/>
      <c r="R903" s="209"/>
      <c r="S903" s="209"/>
      <c r="T903" s="209"/>
      <c r="U903" s="209"/>
      <c r="V903" s="209"/>
      <c r="W903" s="209"/>
      <c r="X903" s="209"/>
      <c r="Y903" s="209"/>
      <c r="Z903" s="209"/>
      <c r="AA903" s="209"/>
      <c r="AB903" s="209"/>
      <c r="AC903" s="209"/>
      <c r="AD903" s="209"/>
      <c r="AE903" s="209"/>
      <c r="AF903" s="209"/>
      <c r="AG903" s="209"/>
      <c r="AH903" s="209"/>
      <c r="AI903" s="209"/>
      <c r="AJ903" s="209"/>
      <c r="AK903" s="209"/>
      <c r="AL903" s="462"/>
      <c r="AM903" s="462"/>
      <c r="AN903" s="462"/>
      <c r="AO903" s="209"/>
      <c r="AP903" s="209"/>
      <c r="AQ903" s="209"/>
      <c r="AR903" s="209"/>
      <c r="AS903" s="209"/>
      <c r="AT903" s="209"/>
      <c r="AU903" s="209"/>
      <c r="AV903" s="209"/>
      <c r="AW903" s="209"/>
      <c r="AX903" s="209"/>
      <c r="AY903" s="209"/>
      <c r="AZ903" s="209"/>
      <c r="BA903" s="209"/>
      <c r="BB903" s="209"/>
      <c r="BC903" s="209"/>
      <c r="BD903" s="209"/>
      <c r="BE903" s="209"/>
      <c r="BF903" s="209"/>
      <c r="BG903" s="209"/>
      <c r="BH903" s="209"/>
      <c r="BI903" s="209"/>
      <c r="BJ903" s="209"/>
      <c r="BK903" s="209"/>
      <c r="BL903" s="209"/>
    </row>
    <row r="904" spans="1:64" ht="13.5" customHeight="1">
      <c r="A904" s="462"/>
      <c r="B904" s="462"/>
      <c r="C904" s="462"/>
      <c r="D904" s="462"/>
      <c r="E904" s="462"/>
      <c r="F904" s="462"/>
      <c r="G904" s="209"/>
      <c r="H904" s="462"/>
      <c r="I904" s="209"/>
      <c r="J904" s="209"/>
      <c r="K904" s="209"/>
      <c r="L904" s="209"/>
      <c r="M904" s="209"/>
      <c r="N904" s="209"/>
      <c r="O904" s="209"/>
      <c r="P904" s="462"/>
      <c r="Q904" s="209"/>
      <c r="R904" s="209"/>
      <c r="S904" s="209"/>
      <c r="T904" s="209"/>
      <c r="U904" s="209"/>
      <c r="V904" s="209"/>
      <c r="W904" s="209"/>
      <c r="X904" s="209"/>
      <c r="Y904" s="209"/>
      <c r="Z904" s="209"/>
      <c r="AA904" s="209"/>
      <c r="AB904" s="209"/>
      <c r="AC904" s="209"/>
      <c r="AD904" s="209"/>
      <c r="AE904" s="209"/>
      <c r="AF904" s="209"/>
      <c r="AG904" s="209"/>
      <c r="AH904" s="209"/>
      <c r="AI904" s="209"/>
      <c r="AJ904" s="209"/>
      <c r="AK904" s="209"/>
      <c r="AL904" s="462"/>
      <c r="AM904" s="462"/>
      <c r="AN904" s="462"/>
      <c r="AO904" s="209"/>
      <c r="AP904" s="209"/>
      <c r="AQ904" s="209"/>
      <c r="AR904" s="209"/>
      <c r="AS904" s="209"/>
      <c r="AT904" s="209"/>
      <c r="AU904" s="209"/>
      <c r="AV904" s="209"/>
      <c r="AW904" s="209"/>
      <c r="AX904" s="209"/>
      <c r="AY904" s="209"/>
      <c r="AZ904" s="209"/>
      <c r="BA904" s="209"/>
      <c r="BB904" s="209"/>
      <c r="BC904" s="209"/>
      <c r="BD904" s="209"/>
      <c r="BE904" s="209"/>
      <c r="BF904" s="209"/>
      <c r="BG904" s="209"/>
      <c r="BH904" s="209"/>
      <c r="BI904" s="209"/>
      <c r="BJ904" s="209"/>
      <c r="BK904" s="209"/>
      <c r="BL904" s="209"/>
    </row>
    <row r="905" spans="1:64" ht="13.5" customHeight="1">
      <c r="A905" s="462"/>
      <c r="B905" s="462"/>
      <c r="C905" s="462"/>
      <c r="D905" s="462"/>
      <c r="E905" s="462"/>
      <c r="F905" s="462"/>
      <c r="G905" s="209"/>
      <c r="H905" s="462"/>
      <c r="I905" s="209"/>
      <c r="J905" s="209"/>
      <c r="K905" s="209"/>
      <c r="L905" s="209"/>
      <c r="M905" s="209"/>
      <c r="N905" s="209"/>
      <c r="O905" s="209"/>
      <c r="P905" s="462"/>
      <c r="Q905" s="209"/>
      <c r="R905" s="209"/>
      <c r="S905" s="209"/>
      <c r="T905" s="209"/>
      <c r="U905" s="209"/>
      <c r="V905" s="209"/>
      <c r="W905" s="209"/>
      <c r="X905" s="209"/>
      <c r="Y905" s="209"/>
      <c r="Z905" s="209"/>
      <c r="AA905" s="209"/>
      <c r="AB905" s="209"/>
      <c r="AC905" s="209"/>
      <c r="AD905" s="209"/>
      <c r="AE905" s="209"/>
      <c r="AF905" s="209"/>
      <c r="AG905" s="209"/>
      <c r="AH905" s="209"/>
      <c r="AI905" s="209"/>
      <c r="AJ905" s="209"/>
      <c r="AK905" s="209"/>
      <c r="AL905" s="462"/>
      <c r="AM905" s="462"/>
      <c r="AN905" s="462"/>
      <c r="AO905" s="209"/>
      <c r="AP905" s="209"/>
      <c r="AQ905" s="209"/>
      <c r="AR905" s="209"/>
      <c r="AS905" s="209"/>
      <c r="AT905" s="209"/>
      <c r="AU905" s="209"/>
      <c r="AV905" s="209"/>
      <c r="AW905" s="209"/>
      <c r="AX905" s="209"/>
      <c r="AY905" s="209"/>
      <c r="AZ905" s="209"/>
      <c r="BA905" s="209"/>
      <c r="BB905" s="209"/>
      <c r="BC905" s="209"/>
      <c r="BD905" s="209"/>
      <c r="BE905" s="209"/>
      <c r="BF905" s="209"/>
      <c r="BG905" s="209"/>
      <c r="BH905" s="209"/>
      <c r="BI905" s="209"/>
      <c r="BJ905" s="209"/>
      <c r="BK905" s="209"/>
      <c r="BL905" s="209"/>
    </row>
    <row r="906" spans="1:64" ht="13.5" customHeight="1">
      <c r="A906" s="462"/>
      <c r="B906" s="462"/>
      <c r="C906" s="462"/>
      <c r="D906" s="462"/>
      <c r="E906" s="462"/>
      <c r="F906" s="462"/>
      <c r="G906" s="209"/>
      <c r="H906" s="462"/>
      <c r="I906" s="209"/>
      <c r="J906" s="209"/>
      <c r="K906" s="209"/>
      <c r="L906" s="209"/>
      <c r="M906" s="209"/>
      <c r="N906" s="209"/>
      <c r="O906" s="209"/>
      <c r="P906" s="462"/>
      <c r="Q906" s="209"/>
      <c r="R906" s="209"/>
      <c r="S906" s="209"/>
      <c r="T906" s="209"/>
      <c r="U906" s="209"/>
      <c r="V906" s="209"/>
      <c r="W906" s="209"/>
      <c r="X906" s="209"/>
      <c r="Y906" s="209"/>
      <c r="Z906" s="209"/>
      <c r="AA906" s="209"/>
      <c r="AB906" s="209"/>
      <c r="AC906" s="209"/>
      <c r="AD906" s="209"/>
      <c r="AE906" s="209"/>
      <c r="AF906" s="209"/>
      <c r="AG906" s="209"/>
      <c r="AH906" s="209"/>
      <c r="AI906" s="209"/>
      <c r="AJ906" s="209"/>
      <c r="AK906" s="209"/>
      <c r="AL906" s="462"/>
      <c r="AM906" s="462"/>
      <c r="AN906" s="462"/>
      <c r="AO906" s="209"/>
      <c r="AP906" s="209"/>
      <c r="AQ906" s="209"/>
      <c r="AR906" s="209"/>
      <c r="AS906" s="209"/>
      <c r="AT906" s="209"/>
      <c r="AU906" s="209"/>
      <c r="AV906" s="209"/>
      <c r="AW906" s="209"/>
      <c r="AX906" s="209"/>
      <c r="AY906" s="209"/>
      <c r="AZ906" s="209"/>
      <c r="BA906" s="209"/>
      <c r="BB906" s="209"/>
      <c r="BC906" s="209"/>
      <c r="BD906" s="209"/>
      <c r="BE906" s="209"/>
      <c r="BF906" s="209"/>
      <c r="BG906" s="209"/>
      <c r="BH906" s="209"/>
      <c r="BI906" s="209"/>
      <c r="BJ906" s="209"/>
      <c r="BK906" s="209"/>
      <c r="BL906" s="209"/>
    </row>
    <row r="907" spans="1:64" ht="13.5" customHeight="1">
      <c r="A907" s="462"/>
      <c r="B907" s="462"/>
      <c r="C907" s="462"/>
      <c r="D907" s="462"/>
      <c r="E907" s="462"/>
      <c r="F907" s="462"/>
      <c r="G907" s="209"/>
      <c r="H907" s="462"/>
      <c r="I907" s="209"/>
      <c r="J907" s="209"/>
      <c r="K907" s="209"/>
      <c r="L907" s="209"/>
      <c r="M907" s="209"/>
      <c r="N907" s="209"/>
      <c r="O907" s="209"/>
      <c r="P907" s="462"/>
      <c r="Q907" s="209"/>
      <c r="R907" s="209"/>
      <c r="S907" s="209"/>
      <c r="T907" s="209"/>
      <c r="U907" s="209"/>
      <c r="V907" s="209"/>
      <c r="W907" s="209"/>
      <c r="X907" s="209"/>
      <c r="Y907" s="209"/>
      <c r="Z907" s="209"/>
      <c r="AA907" s="209"/>
      <c r="AB907" s="209"/>
      <c r="AC907" s="209"/>
      <c r="AD907" s="209"/>
      <c r="AE907" s="209"/>
      <c r="AF907" s="209"/>
      <c r="AG907" s="209"/>
      <c r="AH907" s="209"/>
      <c r="AI907" s="209"/>
      <c r="AJ907" s="209"/>
      <c r="AK907" s="209"/>
      <c r="AL907" s="462"/>
      <c r="AM907" s="462"/>
      <c r="AN907" s="462"/>
      <c r="AO907" s="209"/>
      <c r="AP907" s="209"/>
      <c r="AQ907" s="209"/>
      <c r="AR907" s="209"/>
      <c r="AS907" s="209"/>
      <c r="AT907" s="209"/>
      <c r="AU907" s="209"/>
      <c r="AV907" s="209"/>
      <c r="AW907" s="209"/>
      <c r="AX907" s="209"/>
      <c r="AY907" s="209"/>
      <c r="AZ907" s="209"/>
      <c r="BA907" s="209"/>
      <c r="BB907" s="209"/>
      <c r="BC907" s="209"/>
      <c r="BD907" s="209"/>
      <c r="BE907" s="209"/>
      <c r="BF907" s="209"/>
      <c r="BG907" s="209"/>
      <c r="BH907" s="209"/>
      <c r="BI907" s="209"/>
      <c r="BJ907" s="209"/>
      <c r="BK907" s="209"/>
      <c r="BL907" s="209"/>
    </row>
    <row r="908" spans="1:64" ht="13.5" customHeight="1">
      <c r="A908" s="462"/>
      <c r="B908" s="462"/>
      <c r="C908" s="462"/>
      <c r="D908" s="462"/>
      <c r="E908" s="462"/>
      <c r="F908" s="462"/>
      <c r="G908" s="209"/>
      <c r="H908" s="462"/>
      <c r="I908" s="209"/>
      <c r="J908" s="209"/>
      <c r="K908" s="209"/>
      <c r="L908" s="209"/>
      <c r="M908" s="209"/>
      <c r="N908" s="209"/>
      <c r="O908" s="209"/>
      <c r="P908" s="462"/>
      <c r="Q908" s="209"/>
      <c r="R908" s="209"/>
      <c r="S908" s="209"/>
      <c r="T908" s="209"/>
      <c r="U908" s="209"/>
      <c r="V908" s="209"/>
      <c r="W908" s="209"/>
      <c r="X908" s="209"/>
      <c r="Y908" s="209"/>
      <c r="Z908" s="209"/>
      <c r="AA908" s="209"/>
      <c r="AB908" s="209"/>
      <c r="AC908" s="209"/>
      <c r="AD908" s="209"/>
      <c r="AE908" s="209"/>
      <c r="AF908" s="209"/>
      <c r="AG908" s="209"/>
      <c r="AH908" s="209"/>
      <c r="AI908" s="209"/>
      <c r="AJ908" s="209"/>
      <c r="AK908" s="209"/>
      <c r="AL908" s="462"/>
      <c r="AM908" s="462"/>
      <c r="AN908" s="462"/>
      <c r="AO908" s="209"/>
      <c r="AP908" s="209"/>
      <c r="AQ908" s="209"/>
      <c r="AR908" s="209"/>
      <c r="AS908" s="209"/>
      <c r="AT908" s="209"/>
      <c r="AU908" s="209"/>
      <c r="AV908" s="209"/>
      <c r="AW908" s="209"/>
      <c r="AX908" s="209"/>
      <c r="AY908" s="209"/>
      <c r="AZ908" s="209"/>
      <c r="BA908" s="209"/>
      <c r="BB908" s="209"/>
      <c r="BC908" s="209"/>
      <c r="BD908" s="209"/>
      <c r="BE908" s="209"/>
      <c r="BF908" s="209"/>
      <c r="BG908" s="209"/>
      <c r="BH908" s="209"/>
      <c r="BI908" s="209"/>
      <c r="BJ908" s="209"/>
      <c r="BK908" s="209"/>
      <c r="BL908" s="209"/>
    </row>
    <row r="909" spans="1:64" ht="13.5" customHeight="1">
      <c r="A909" s="462"/>
      <c r="B909" s="462"/>
      <c r="C909" s="462"/>
      <c r="D909" s="462"/>
      <c r="E909" s="462"/>
      <c r="F909" s="462"/>
      <c r="G909" s="209"/>
      <c r="H909" s="462"/>
      <c r="I909" s="209"/>
      <c r="J909" s="209"/>
      <c r="K909" s="209"/>
      <c r="L909" s="209"/>
      <c r="M909" s="209"/>
      <c r="N909" s="209"/>
      <c r="O909" s="209"/>
      <c r="P909" s="462"/>
      <c r="Q909" s="209"/>
      <c r="R909" s="209"/>
      <c r="S909" s="209"/>
      <c r="T909" s="209"/>
      <c r="U909" s="209"/>
      <c r="V909" s="209"/>
      <c r="W909" s="209"/>
      <c r="X909" s="209"/>
      <c r="Y909" s="209"/>
      <c r="Z909" s="209"/>
      <c r="AA909" s="209"/>
      <c r="AB909" s="209"/>
      <c r="AC909" s="209"/>
      <c r="AD909" s="209"/>
      <c r="AE909" s="209"/>
      <c r="AF909" s="209"/>
      <c r="AG909" s="209"/>
      <c r="AH909" s="209"/>
      <c r="AI909" s="209"/>
      <c r="AJ909" s="209"/>
      <c r="AK909" s="209"/>
      <c r="AL909" s="462"/>
      <c r="AM909" s="462"/>
      <c r="AN909" s="462"/>
      <c r="AO909" s="209"/>
      <c r="AP909" s="209"/>
      <c r="AQ909" s="209"/>
      <c r="AR909" s="209"/>
      <c r="AS909" s="209"/>
      <c r="AT909" s="209"/>
      <c r="AU909" s="209"/>
      <c r="AV909" s="209"/>
      <c r="AW909" s="209"/>
      <c r="AX909" s="209"/>
      <c r="AY909" s="209"/>
      <c r="AZ909" s="209"/>
      <c r="BA909" s="209"/>
      <c r="BB909" s="209"/>
      <c r="BC909" s="209"/>
      <c r="BD909" s="209"/>
      <c r="BE909" s="209"/>
      <c r="BF909" s="209"/>
      <c r="BG909" s="209"/>
      <c r="BH909" s="209"/>
      <c r="BI909" s="209"/>
      <c r="BJ909" s="209"/>
      <c r="BK909" s="209"/>
      <c r="BL909" s="209"/>
    </row>
    <row r="910" spans="1:64" ht="13.5" customHeight="1">
      <c r="A910" s="462"/>
      <c r="B910" s="462"/>
      <c r="C910" s="462"/>
      <c r="D910" s="462"/>
      <c r="E910" s="462"/>
      <c r="F910" s="462"/>
      <c r="G910" s="209"/>
      <c r="H910" s="462"/>
      <c r="I910" s="209"/>
      <c r="J910" s="209"/>
      <c r="K910" s="209"/>
      <c r="L910" s="209"/>
      <c r="M910" s="209"/>
      <c r="N910" s="209"/>
      <c r="O910" s="209"/>
      <c r="P910" s="462"/>
      <c r="Q910" s="209"/>
      <c r="R910" s="209"/>
      <c r="S910" s="209"/>
      <c r="T910" s="209"/>
      <c r="U910" s="209"/>
      <c r="V910" s="209"/>
      <c r="W910" s="209"/>
      <c r="X910" s="209"/>
      <c r="Y910" s="209"/>
      <c r="Z910" s="209"/>
      <c r="AA910" s="209"/>
      <c r="AB910" s="209"/>
      <c r="AC910" s="209"/>
      <c r="AD910" s="209"/>
      <c r="AE910" s="209"/>
      <c r="AF910" s="209"/>
      <c r="AG910" s="209"/>
      <c r="AH910" s="209"/>
      <c r="AI910" s="209"/>
      <c r="AJ910" s="209"/>
      <c r="AK910" s="209"/>
      <c r="AL910" s="462"/>
      <c r="AM910" s="462"/>
      <c r="AN910" s="462"/>
      <c r="AO910" s="209"/>
      <c r="AP910" s="209"/>
      <c r="AQ910" s="209"/>
      <c r="AR910" s="209"/>
      <c r="AS910" s="209"/>
      <c r="AT910" s="209"/>
      <c r="AU910" s="209"/>
      <c r="AV910" s="209"/>
      <c r="AW910" s="209"/>
      <c r="AX910" s="209"/>
      <c r="AY910" s="209"/>
      <c r="AZ910" s="209"/>
      <c r="BA910" s="209"/>
      <c r="BB910" s="209"/>
      <c r="BC910" s="209"/>
      <c r="BD910" s="209"/>
      <c r="BE910" s="209"/>
      <c r="BF910" s="209"/>
      <c r="BG910" s="209"/>
      <c r="BH910" s="209"/>
      <c r="BI910" s="209"/>
      <c r="BJ910" s="209"/>
      <c r="BK910" s="209"/>
      <c r="BL910" s="209"/>
    </row>
    <row r="911" spans="1:64" ht="13.5" customHeight="1">
      <c r="A911" s="462"/>
      <c r="B911" s="462"/>
      <c r="C911" s="462"/>
      <c r="D911" s="462"/>
      <c r="E911" s="462"/>
      <c r="F911" s="462"/>
      <c r="G911" s="209"/>
      <c r="H911" s="462"/>
      <c r="I911" s="209"/>
      <c r="J911" s="209"/>
      <c r="K911" s="209"/>
      <c r="L911" s="209"/>
      <c r="M911" s="209"/>
      <c r="N911" s="209"/>
      <c r="O911" s="209"/>
      <c r="P911" s="462"/>
      <c r="Q911" s="209"/>
      <c r="R911" s="209"/>
      <c r="S911" s="209"/>
      <c r="T911" s="209"/>
      <c r="U911" s="209"/>
      <c r="V911" s="209"/>
      <c r="W911" s="209"/>
      <c r="X911" s="209"/>
      <c r="Y911" s="209"/>
      <c r="Z911" s="209"/>
      <c r="AA911" s="209"/>
      <c r="AB911" s="209"/>
      <c r="AC911" s="209"/>
      <c r="AD911" s="209"/>
      <c r="AE911" s="209"/>
      <c r="AF911" s="209"/>
      <c r="AG911" s="209"/>
      <c r="AH911" s="209"/>
      <c r="AI911" s="209"/>
      <c r="AJ911" s="209"/>
      <c r="AK911" s="209"/>
      <c r="AL911" s="462"/>
      <c r="AM911" s="462"/>
      <c r="AN911" s="462"/>
      <c r="AO911" s="209"/>
      <c r="AP911" s="209"/>
      <c r="AQ911" s="209"/>
      <c r="AR911" s="209"/>
      <c r="AS911" s="209"/>
      <c r="AT911" s="209"/>
      <c r="AU911" s="209"/>
      <c r="AV911" s="209"/>
      <c r="AW911" s="209"/>
      <c r="AX911" s="209"/>
      <c r="AY911" s="209"/>
      <c r="AZ911" s="209"/>
      <c r="BA911" s="209"/>
      <c r="BB911" s="209"/>
      <c r="BC911" s="209"/>
      <c r="BD911" s="209"/>
      <c r="BE911" s="209"/>
      <c r="BF911" s="209"/>
      <c r="BG911" s="209"/>
      <c r="BH911" s="209"/>
      <c r="BI911" s="209"/>
      <c r="BJ911" s="209"/>
      <c r="BK911" s="209"/>
      <c r="BL911" s="209"/>
    </row>
    <row r="912" spans="1:64" ht="13.5" customHeight="1">
      <c r="A912" s="462"/>
      <c r="B912" s="462"/>
      <c r="C912" s="462"/>
      <c r="D912" s="462"/>
      <c r="E912" s="462"/>
      <c r="F912" s="462"/>
      <c r="G912" s="209"/>
      <c r="H912" s="462"/>
      <c r="I912" s="209"/>
      <c r="J912" s="209"/>
      <c r="K912" s="209"/>
      <c r="L912" s="209"/>
      <c r="M912" s="209"/>
      <c r="N912" s="209"/>
      <c r="O912" s="209"/>
      <c r="P912" s="462"/>
      <c r="Q912" s="209"/>
      <c r="R912" s="209"/>
      <c r="S912" s="209"/>
      <c r="T912" s="209"/>
      <c r="U912" s="209"/>
      <c r="V912" s="209"/>
      <c r="W912" s="209"/>
      <c r="X912" s="209"/>
      <c r="Y912" s="209"/>
      <c r="Z912" s="209"/>
      <c r="AA912" s="209"/>
      <c r="AB912" s="209"/>
      <c r="AC912" s="209"/>
      <c r="AD912" s="209"/>
      <c r="AE912" s="209"/>
      <c r="AF912" s="209"/>
      <c r="AG912" s="209"/>
      <c r="AH912" s="209"/>
      <c r="AI912" s="209"/>
      <c r="AJ912" s="209"/>
      <c r="AK912" s="209"/>
      <c r="AL912" s="462"/>
      <c r="AM912" s="462"/>
      <c r="AN912" s="462"/>
      <c r="AO912" s="209"/>
      <c r="AP912" s="209"/>
      <c r="AQ912" s="209"/>
      <c r="AR912" s="209"/>
      <c r="AS912" s="209"/>
      <c r="AT912" s="209"/>
      <c r="AU912" s="209"/>
      <c r="AV912" s="209"/>
      <c r="AW912" s="209"/>
      <c r="AX912" s="209"/>
      <c r="AY912" s="209"/>
      <c r="AZ912" s="209"/>
      <c r="BA912" s="209"/>
      <c r="BB912" s="209"/>
      <c r="BC912" s="209"/>
      <c r="BD912" s="209"/>
      <c r="BE912" s="209"/>
      <c r="BF912" s="209"/>
      <c r="BG912" s="209"/>
      <c r="BH912" s="209"/>
      <c r="BI912" s="209"/>
      <c r="BJ912" s="209"/>
      <c r="BK912" s="209"/>
      <c r="BL912" s="209"/>
    </row>
    <row r="913" spans="1:64" ht="13.5" customHeight="1">
      <c r="A913" s="462"/>
      <c r="B913" s="462"/>
      <c r="C913" s="462"/>
      <c r="D913" s="462"/>
      <c r="E913" s="462"/>
      <c r="F913" s="462"/>
      <c r="G913" s="209"/>
      <c r="H913" s="462"/>
      <c r="I913" s="209"/>
      <c r="J913" s="209"/>
      <c r="K913" s="209"/>
      <c r="L913" s="209"/>
      <c r="M913" s="209"/>
      <c r="N913" s="209"/>
      <c r="O913" s="209"/>
      <c r="P913" s="462"/>
      <c r="Q913" s="209"/>
      <c r="R913" s="209"/>
      <c r="S913" s="209"/>
      <c r="T913" s="209"/>
      <c r="U913" s="209"/>
      <c r="V913" s="209"/>
      <c r="W913" s="209"/>
      <c r="X913" s="209"/>
      <c r="Y913" s="209"/>
      <c r="Z913" s="209"/>
      <c r="AA913" s="209"/>
      <c r="AB913" s="209"/>
      <c r="AC913" s="209"/>
      <c r="AD913" s="209"/>
      <c r="AE913" s="209"/>
      <c r="AF913" s="209"/>
      <c r="AG913" s="209"/>
      <c r="AH913" s="209"/>
      <c r="AI913" s="209"/>
      <c r="AJ913" s="209"/>
      <c r="AK913" s="209"/>
      <c r="AL913" s="462"/>
      <c r="AM913" s="462"/>
      <c r="AN913" s="462"/>
      <c r="AO913" s="209"/>
      <c r="AP913" s="209"/>
      <c r="AQ913" s="209"/>
      <c r="AR913" s="209"/>
      <c r="AS913" s="209"/>
      <c r="AT913" s="209"/>
      <c r="AU913" s="209"/>
      <c r="AV913" s="209"/>
      <c r="AW913" s="209"/>
      <c r="AX913" s="209"/>
      <c r="AY913" s="209"/>
      <c r="AZ913" s="209"/>
      <c r="BA913" s="209"/>
      <c r="BB913" s="209"/>
      <c r="BC913" s="209"/>
      <c r="BD913" s="209"/>
      <c r="BE913" s="209"/>
      <c r="BF913" s="209"/>
      <c r="BG913" s="209"/>
      <c r="BH913" s="209"/>
      <c r="BI913" s="209"/>
      <c r="BJ913" s="209"/>
      <c r="BK913" s="209"/>
      <c r="BL913" s="209"/>
    </row>
    <row r="914" spans="1:64" ht="13.5" customHeight="1">
      <c r="A914" s="462"/>
      <c r="B914" s="462"/>
      <c r="C914" s="462"/>
      <c r="D914" s="462"/>
      <c r="E914" s="462"/>
      <c r="F914" s="462"/>
      <c r="G914" s="209"/>
      <c r="H914" s="462"/>
      <c r="I914" s="209"/>
      <c r="J914" s="209"/>
      <c r="K914" s="209"/>
      <c r="L914" s="209"/>
      <c r="M914" s="209"/>
      <c r="N914" s="209"/>
      <c r="O914" s="209"/>
      <c r="P914" s="462"/>
      <c r="Q914" s="209"/>
      <c r="R914" s="209"/>
      <c r="S914" s="209"/>
      <c r="T914" s="209"/>
      <c r="U914" s="209"/>
      <c r="V914" s="209"/>
      <c r="W914" s="209"/>
      <c r="X914" s="209"/>
      <c r="Y914" s="209"/>
      <c r="Z914" s="209"/>
      <c r="AA914" s="209"/>
      <c r="AB914" s="209"/>
      <c r="AC914" s="209"/>
      <c r="AD914" s="209"/>
      <c r="AE914" s="209"/>
      <c r="AF914" s="209"/>
      <c r="AG914" s="209"/>
      <c r="AH914" s="209"/>
      <c r="AI914" s="209"/>
      <c r="AJ914" s="209"/>
      <c r="AK914" s="209"/>
      <c r="AL914" s="462"/>
      <c r="AM914" s="462"/>
      <c r="AN914" s="462"/>
      <c r="AO914" s="209"/>
      <c r="AP914" s="209"/>
      <c r="AQ914" s="209"/>
      <c r="AR914" s="209"/>
      <c r="AS914" s="209"/>
      <c r="AT914" s="209"/>
      <c r="AU914" s="209"/>
      <c r="AV914" s="209"/>
      <c r="AW914" s="209"/>
      <c r="AX914" s="209"/>
      <c r="AY914" s="209"/>
      <c r="AZ914" s="209"/>
      <c r="BA914" s="209"/>
      <c r="BB914" s="209"/>
      <c r="BC914" s="209"/>
      <c r="BD914" s="209"/>
      <c r="BE914" s="209"/>
      <c r="BF914" s="209"/>
      <c r="BG914" s="209"/>
      <c r="BH914" s="209"/>
      <c r="BI914" s="209"/>
      <c r="BJ914" s="209"/>
      <c r="BK914" s="209"/>
      <c r="BL914" s="209"/>
    </row>
    <row r="915" spans="1:64" ht="13.5" customHeight="1">
      <c r="A915" s="462"/>
      <c r="B915" s="462"/>
      <c r="C915" s="462"/>
      <c r="D915" s="462"/>
      <c r="E915" s="462"/>
      <c r="F915" s="462"/>
      <c r="G915" s="209"/>
      <c r="H915" s="462"/>
      <c r="I915" s="209"/>
      <c r="J915" s="209"/>
      <c r="K915" s="209"/>
      <c r="L915" s="209"/>
      <c r="M915" s="209"/>
      <c r="N915" s="209"/>
      <c r="O915" s="209"/>
      <c r="P915" s="462"/>
      <c r="Q915" s="209"/>
      <c r="R915" s="209"/>
      <c r="S915" s="209"/>
      <c r="T915" s="209"/>
      <c r="U915" s="209"/>
      <c r="V915" s="209"/>
      <c r="W915" s="209"/>
      <c r="X915" s="209"/>
      <c r="Y915" s="209"/>
      <c r="Z915" s="209"/>
      <c r="AA915" s="209"/>
      <c r="AB915" s="209"/>
      <c r="AC915" s="209"/>
      <c r="AD915" s="209"/>
      <c r="AE915" s="209"/>
      <c r="AF915" s="209"/>
      <c r="AG915" s="209"/>
      <c r="AH915" s="209"/>
      <c r="AI915" s="209"/>
      <c r="AJ915" s="209"/>
      <c r="AK915" s="209"/>
      <c r="AL915" s="462"/>
      <c r="AM915" s="462"/>
      <c r="AN915" s="462"/>
      <c r="AO915" s="209"/>
      <c r="AP915" s="209"/>
      <c r="AQ915" s="209"/>
      <c r="AR915" s="209"/>
      <c r="AS915" s="209"/>
      <c r="AT915" s="209"/>
      <c r="AU915" s="209"/>
      <c r="AV915" s="209"/>
      <c r="AW915" s="209"/>
      <c r="AX915" s="209"/>
      <c r="AY915" s="209"/>
      <c r="AZ915" s="209"/>
      <c r="BA915" s="209"/>
      <c r="BB915" s="209"/>
      <c r="BC915" s="209"/>
      <c r="BD915" s="209"/>
      <c r="BE915" s="209"/>
      <c r="BF915" s="209"/>
      <c r="BG915" s="209"/>
      <c r="BH915" s="209"/>
      <c r="BI915" s="209"/>
      <c r="BJ915" s="209"/>
      <c r="BK915" s="209"/>
      <c r="BL915" s="209"/>
    </row>
    <row r="916" spans="1:64" ht="13.5" customHeight="1">
      <c r="A916" s="462"/>
      <c r="B916" s="462"/>
      <c r="C916" s="462"/>
      <c r="D916" s="462"/>
      <c r="E916" s="462"/>
      <c r="F916" s="462"/>
      <c r="G916" s="209"/>
      <c r="H916" s="462"/>
      <c r="I916" s="209"/>
      <c r="J916" s="209"/>
      <c r="K916" s="209"/>
      <c r="L916" s="209"/>
      <c r="M916" s="209"/>
      <c r="N916" s="209"/>
      <c r="O916" s="209"/>
      <c r="P916" s="462"/>
      <c r="Q916" s="209"/>
      <c r="R916" s="209"/>
      <c r="S916" s="209"/>
      <c r="T916" s="209"/>
      <c r="U916" s="209"/>
      <c r="V916" s="209"/>
      <c r="W916" s="209"/>
      <c r="X916" s="209"/>
      <c r="Y916" s="209"/>
      <c r="Z916" s="209"/>
      <c r="AA916" s="209"/>
      <c r="AB916" s="209"/>
      <c r="AC916" s="209"/>
      <c r="AD916" s="209"/>
      <c r="AE916" s="209"/>
      <c r="AF916" s="209"/>
      <c r="AG916" s="209"/>
      <c r="AH916" s="209"/>
      <c r="AI916" s="209"/>
      <c r="AJ916" s="209"/>
      <c r="AK916" s="209"/>
      <c r="AL916" s="462"/>
      <c r="AM916" s="462"/>
      <c r="AN916" s="462"/>
      <c r="AO916" s="209"/>
      <c r="AP916" s="209"/>
      <c r="AQ916" s="209"/>
      <c r="AR916" s="209"/>
      <c r="AS916" s="209"/>
      <c r="AT916" s="209"/>
      <c r="AU916" s="209"/>
      <c r="AV916" s="209"/>
      <c r="AW916" s="209"/>
      <c r="AX916" s="209"/>
      <c r="AY916" s="209"/>
      <c r="AZ916" s="209"/>
      <c r="BA916" s="209"/>
      <c r="BB916" s="209"/>
      <c r="BC916" s="209"/>
      <c r="BD916" s="209"/>
      <c r="BE916" s="209"/>
      <c r="BF916" s="209"/>
      <c r="BG916" s="209"/>
      <c r="BH916" s="209"/>
      <c r="BI916" s="209"/>
      <c r="BJ916" s="209"/>
      <c r="BK916" s="209"/>
      <c r="BL916" s="209"/>
    </row>
    <row r="917" spans="1:64" ht="13.5" customHeight="1">
      <c r="A917" s="462"/>
      <c r="B917" s="462"/>
      <c r="C917" s="462"/>
      <c r="D917" s="462"/>
      <c r="E917" s="462"/>
      <c r="F917" s="462"/>
      <c r="G917" s="209"/>
      <c r="H917" s="462"/>
      <c r="I917" s="209"/>
      <c r="J917" s="209"/>
      <c r="K917" s="209"/>
      <c r="L917" s="209"/>
      <c r="M917" s="209"/>
      <c r="N917" s="209"/>
      <c r="O917" s="209"/>
      <c r="P917" s="462"/>
      <c r="Q917" s="209"/>
      <c r="R917" s="209"/>
      <c r="S917" s="209"/>
      <c r="T917" s="209"/>
      <c r="U917" s="209"/>
      <c r="V917" s="209"/>
      <c r="W917" s="209"/>
      <c r="X917" s="209"/>
      <c r="Y917" s="209"/>
      <c r="Z917" s="209"/>
      <c r="AA917" s="209"/>
      <c r="AB917" s="209"/>
      <c r="AC917" s="209"/>
      <c r="AD917" s="209"/>
      <c r="AE917" s="209"/>
      <c r="AF917" s="209"/>
      <c r="AG917" s="209"/>
      <c r="AH917" s="209"/>
      <c r="AI917" s="209"/>
      <c r="AJ917" s="209"/>
      <c r="AK917" s="209"/>
      <c r="AL917" s="462"/>
      <c r="AM917" s="462"/>
      <c r="AN917" s="462"/>
      <c r="AO917" s="209"/>
      <c r="AP917" s="209"/>
      <c r="AQ917" s="209"/>
      <c r="AR917" s="209"/>
      <c r="AS917" s="209"/>
      <c r="AT917" s="209"/>
      <c r="AU917" s="209"/>
      <c r="AV917" s="209"/>
      <c r="AW917" s="209"/>
      <c r="AX917" s="209"/>
      <c r="AY917" s="209"/>
      <c r="AZ917" s="209"/>
      <c r="BA917" s="209"/>
      <c r="BB917" s="209"/>
      <c r="BC917" s="209"/>
      <c r="BD917" s="209"/>
      <c r="BE917" s="209"/>
      <c r="BF917" s="209"/>
      <c r="BG917" s="209"/>
      <c r="BH917" s="209"/>
      <c r="BI917" s="209"/>
      <c r="BJ917" s="209"/>
      <c r="BK917" s="209"/>
      <c r="BL917" s="209"/>
    </row>
    <row r="918" spans="1:64" ht="13.5" customHeight="1">
      <c r="A918" s="462"/>
      <c r="B918" s="462"/>
      <c r="C918" s="462"/>
      <c r="D918" s="462"/>
      <c r="E918" s="462"/>
      <c r="F918" s="462"/>
      <c r="G918" s="209"/>
      <c r="H918" s="462"/>
      <c r="I918" s="209"/>
      <c r="J918" s="209"/>
      <c r="K918" s="209"/>
      <c r="L918" s="209"/>
      <c r="M918" s="209"/>
      <c r="N918" s="209"/>
      <c r="O918" s="209"/>
      <c r="P918" s="462"/>
      <c r="Q918" s="209"/>
      <c r="R918" s="209"/>
      <c r="S918" s="209"/>
      <c r="T918" s="209"/>
      <c r="U918" s="209"/>
      <c r="V918" s="209"/>
      <c r="W918" s="209"/>
      <c r="X918" s="209"/>
      <c r="Y918" s="209"/>
      <c r="Z918" s="209"/>
      <c r="AA918" s="209"/>
      <c r="AB918" s="209"/>
      <c r="AC918" s="209"/>
      <c r="AD918" s="209"/>
      <c r="AE918" s="209"/>
      <c r="AF918" s="209"/>
      <c r="AG918" s="209"/>
      <c r="AH918" s="209"/>
      <c r="AI918" s="209"/>
      <c r="AJ918" s="209"/>
      <c r="AK918" s="209"/>
      <c r="AL918" s="462"/>
      <c r="AM918" s="462"/>
      <c r="AN918" s="462"/>
      <c r="AO918" s="209"/>
      <c r="AP918" s="209"/>
      <c r="AQ918" s="209"/>
      <c r="AR918" s="209"/>
      <c r="AS918" s="209"/>
      <c r="AT918" s="209"/>
      <c r="AU918" s="209"/>
      <c r="AV918" s="209"/>
      <c r="AW918" s="209"/>
      <c r="AX918" s="209"/>
      <c r="AY918" s="209"/>
      <c r="AZ918" s="209"/>
      <c r="BA918" s="209"/>
      <c r="BB918" s="209"/>
      <c r="BC918" s="209"/>
      <c r="BD918" s="209"/>
      <c r="BE918" s="209"/>
      <c r="BF918" s="209"/>
      <c r="BG918" s="209"/>
      <c r="BH918" s="209"/>
      <c r="BI918" s="209"/>
      <c r="BJ918" s="209"/>
      <c r="BK918" s="209"/>
      <c r="BL918" s="209"/>
    </row>
    <row r="919" spans="1:64" ht="13.5" customHeight="1">
      <c r="A919" s="462"/>
      <c r="B919" s="462"/>
      <c r="C919" s="462"/>
      <c r="D919" s="462"/>
      <c r="E919" s="462"/>
      <c r="F919" s="462"/>
      <c r="G919" s="209"/>
      <c r="H919" s="462"/>
      <c r="I919" s="209"/>
      <c r="J919" s="209"/>
      <c r="K919" s="209"/>
      <c r="L919" s="209"/>
      <c r="M919" s="209"/>
      <c r="N919" s="209"/>
      <c r="O919" s="209"/>
      <c r="P919" s="462"/>
      <c r="Q919" s="209"/>
      <c r="R919" s="209"/>
      <c r="S919" s="209"/>
      <c r="T919" s="209"/>
      <c r="U919" s="209"/>
      <c r="V919" s="209"/>
      <c r="W919" s="209"/>
      <c r="X919" s="209"/>
      <c r="Y919" s="209"/>
      <c r="Z919" s="209"/>
      <c r="AA919" s="209"/>
      <c r="AB919" s="209"/>
      <c r="AC919" s="209"/>
      <c r="AD919" s="209"/>
      <c r="AE919" s="209"/>
      <c r="AF919" s="209"/>
      <c r="AG919" s="209"/>
      <c r="AH919" s="209"/>
      <c r="AI919" s="209"/>
      <c r="AJ919" s="209"/>
      <c r="AK919" s="209"/>
      <c r="AL919" s="462"/>
      <c r="AM919" s="462"/>
      <c r="AN919" s="462"/>
      <c r="AO919" s="209"/>
      <c r="AP919" s="209"/>
      <c r="AQ919" s="209"/>
      <c r="AR919" s="209"/>
      <c r="AS919" s="209"/>
      <c r="AT919" s="209"/>
      <c r="AU919" s="209"/>
      <c r="AV919" s="209"/>
      <c r="AW919" s="209"/>
      <c r="AX919" s="209"/>
      <c r="AY919" s="209"/>
      <c r="AZ919" s="209"/>
      <c r="BA919" s="209"/>
      <c r="BB919" s="209"/>
      <c r="BC919" s="209"/>
      <c r="BD919" s="209"/>
      <c r="BE919" s="209"/>
      <c r="BF919" s="209"/>
      <c r="BG919" s="209"/>
      <c r="BH919" s="209"/>
      <c r="BI919" s="209"/>
      <c r="BJ919" s="209"/>
      <c r="BK919" s="209"/>
      <c r="BL919" s="209"/>
    </row>
    <row r="920" spans="1:64" ht="13.5" customHeight="1">
      <c r="A920" s="462"/>
      <c r="B920" s="462"/>
      <c r="C920" s="462"/>
      <c r="D920" s="462"/>
      <c r="E920" s="462"/>
      <c r="F920" s="462"/>
      <c r="G920" s="209"/>
      <c r="H920" s="462"/>
      <c r="I920" s="209"/>
      <c r="J920" s="209"/>
      <c r="K920" s="209"/>
      <c r="L920" s="209"/>
      <c r="M920" s="209"/>
      <c r="N920" s="209"/>
      <c r="O920" s="209"/>
      <c r="P920" s="462"/>
      <c r="Q920" s="209"/>
      <c r="R920" s="209"/>
      <c r="S920" s="209"/>
      <c r="T920" s="209"/>
      <c r="U920" s="209"/>
      <c r="V920" s="209"/>
      <c r="W920" s="209"/>
      <c r="X920" s="209"/>
      <c r="Y920" s="209"/>
      <c r="Z920" s="209"/>
      <c r="AA920" s="209"/>
      <c r="AB920" s="209"/>
      <c r="AC920" s="209"/>
      <c r="AD920" s="209"/>
      <c r="AE920" s="209"/>
      <c r="AF920" s="209"/>
      <c r="AG920" s="209"/>
      <c r="AH920" s="209"/>
      <c r="AI920" s="209"/>
      <c r="AJ920" s="209"/>
      <c r="AK920" s="209"/>
      <c r="AL920" s="462"/>
      <c r="AM920" s="462"/>
      <c r="AN920" s="462"/>
      <c r="AO920" s="209"/>
      <c r="AP920" s="209"/>
      <c r="AQ920" s="209"/>
      <c r="AR920" s="209"/>
      <c r="AS920" s="209"/>
      <c r="AT920" s="209"/>
      <c r="AU920" s="209"/>
      <c r="AV920" s="209"/>
      <c r="AW920" s="209"/>
      <c r="AX920" s="209"/>
      <c r="AY920" s="209"/>
      <c r="AZ920" s="209"/>
      <c r="BA920" s="209"/>
      <c r="BB920" s="209"/>
      <c r="BC920" s="209"/>
      <c r="BD920" s="209"/>
      <c r="BE920" s="209"/>
      <c r="BF920" s="209"/>
      <c r="BG920" s="209"/>
      <c r="BH920" s="209"/>
      <c r="BI920" s="209"/>
      <c r="BJ920" s="209"/>
      <c r="BK920" s="209"/>
      <c r="BL920" s="209"/>
    </row>
    <row r="921" spans="1:64" ht="13.5" customHeight="1">
      <c r="A921" s="462"/>
      <c r="B921" s="462"/>
      <c r="C921" s="462"/>
      <c r="D921" s="462"/>
      <c r="E921" s="462"/>
      <c r="F921" s="462"/>
      <c r="G921" s="209"/>
      <c r="H921" s="462"/>
      <c r="I921" s="209"/>
      <c r="J921" s="209"/>
      <c r="K921" s="209"/>
      <c r="L921" s="209"/>
      <c r="M921" s="209"/>
      <c r="N921" s="209"/>
      <c r="O921" s="209"/>
      <c r="P921" s="462"/>
      <c r="Q921" s="209"/>
      <c r="R921" s="209"/>
      <c r="S921" s="209"/>
      <c r="T921" s="209"/>
      <c r="U921" s="209"/>
      <c r="V921" s="209"/>
      <c r="W921" s="209"/>
      <c r="X921" s="209"/>
      <c r="Y921" s="209"/>
      <c r="Z921" s="209"/>
      <c r="AA921" s="209"/>
      <c r="AB921" s="209"/>
      <c r="AC921" s="209"/>
      <c r="AD921" s="209"/>
      <c r="AE921" s="209"/>
      <c r="AF921" s="209"/>
      <c r="AG921" s="209"/>
      <c r="AH921" s="209"/>
      <c r="AI921" s="209"/>
      <c r="AJ921" s="209"/>
      <c r="AK921" s="209"/>
      <c r="AL921" s="462"/>
      <c r="AM921" s="462"/>
      <c r="AN921" s="462"/>
      <c r="AO921" s="209"/>
      <c r="AP921" s="209"/>
      <c r="AQ921" s="209"/>
      <c r="AR921" s="209"/>
      <c r="AS921" s="209"/>
      <c r="AT921" s="209"/>
      <c r="AU921" s="209"/>
      <c r="AV921" s="209"/>
      <c r="AW921" s="209"/>
      <c r="AX921" s="209"/>
      <c r="AY921" s="209"/>
      <c r="AZ921" s="209"/>
      <c r="BA921" s="209"/>
      <c r="BB921" s="209"/>
      <c r="BC921" s="209"/>
      <c r="BD921" s="209"/>
      <c r="BE921" s="209"/>
      <c r="BF921" s="209"/>
      <c r="BG921" s="209"/>
      <c r="BH921" s="209"/>
      <c r="BI921" s="209"/>
      <c r="BJ921" s="209"/>
      <c r="BK921" s="209"/>
      <c r="BL921" s="209"/>
    </row>
    <row r="922" spans="1:64" ht="13.5" customHeight="1">
      <c r="A922" s="462"/>
      <c r="B922" s="462"/>
      <c r="C922" s="462"/>
      <c r="D922" s="462"/>
      <c r="E922" s="462"/>
      <c r="F922" s="462"/>
      <c r="G922" s="209"/>
      <c r="H922" s="462"/>
      <c r="I922" s="209"/>
      <c r="J922" s="209"/>
      <c r="K922" s="209"/>
      <c r="L922" s="209"/>
      <c r="M922" s="209"/>
      <c r="N922" s="209"/>
      <c r="O922" s="209"/>
      <c r="P922" s="462"/>
      <c r="Q922" s="209"/>
      <c r="R922" s="209"/>
      <c r="S922" s="209"/>
      <c r="T922" s="209"/>
      <c r="U922" s="209"/>
      <c r="V922" s="209"/>
      <c r="W922" s="209"/>
      <c r="X922" s="209"/>
      <c r="Y922" s="209"/>
      <c r="Z922" s="209"/>
      <c r="AA922" s="209"/>
      <c r="AB922" s="209"/>
      <c r="AC922" s="209"/>
      <c r="AD922" s="209"/>
      <c r="AE922" s="209"/>
      <c r="AF922" s="209"/>
      <c r="AG922" s="209"/>
      <c r="AH922" s="209"/>
      <c r="AI922" s="209"/>
      <c r="AJ922" s="209"/>
      <c r="AK922" s="209"/>
      <c r="AL922" s="462"/>
      <c r="AM922" s="462"/>
      <c r="AN922" s="462"/>
      <c r="AO922" s="209"/>
      <c r="AP922" s="209"/>
      <c r="AQ922" s="209"/>
      <c r="AR922" s="209"/>
      <c r="AS922" s="209"/>
      <c r="AT922" s="209"/>
      <c r="AU922" s="209"/>
      <c r="AV922" s="209"/>
      <c r="AW922" s="209"/>
      <c r="AX922" s="209"/>
      <c r="AY922" s="209"/>
      <c r="AZ922" s="209"/>
      <c r="BA922" s="209"/>
      <c r="BB922" s="209"/>
      <c r="BC922" s="209"/>
      <c r="BD922" s="209"/>
      <c r="BE922" s="209"/>
      <c r="BF922" s="209"/>
      <c r="BG922" s="209"/>
      <c r="BH922" s="209"/>
      <c r="BI922" s="209"/>
      <c r="BJ922" s="209"/>
      <c r="BK922" s="209"/>
      <c r="BL922" s="209"/>
    </row>
    <row r="923" spans="1:64" ht="13.5" customHeight="1">
      <c r="A923" s="462"/>
      <c r="B923" s="462"/>
      <c r="C923" s="462"/>
      <c r="D923" s="462"/>
      <c r="E923" s="462"/>
      <c r="F923" s="462"/>
      <c r="G923" s="209"/>
      <c r="H923" s="462"/>
      <c r="I923" s="209"/>
      <c r="J923" s="209"/>
      <c r="K923" s="209"/>
      <c r="L923" s="209"/>
      <c r="M923" s="209"/>
      <c r="N923" s="209"/>
      <c r="O923" s="209"/>
      <c r="P923" s="462"/>
      <c r="Q923" s="209"/>
      <c r="R923" s="209"/>
      <c r="S923" s="209"/>
      <c r="T923" s="209"/>
      <c r="U923" s="209"/>
      <c r="V923" s="209"/>
      <c r="W923" s="209"/>
      <c r="X923" s="209"/>
      <c r="Y923" s="209"/>
      <c r="Z923" s="209"/>
      <c r="AA923" s="209"/>
      <c r="AB923" s="209"/>
      <c r="AC923" s="209"/>
      <c r="AD923" s="209"/>
      <c r="AE923" s="209"/>
      <c r="AF923" s="209"/>
      <c r="AG923" s="209"/>
      <c r="AH923" s="209"/>
      <c r="AI923" s="209"/>
      <c r="AJ923" s="209"/>
      <c r="AK923" s="209"/>
      <c r="AL923" s="462"/>
      <c r="AM923" s="462"/>
      <c r="AN923" s="462"/>
      <c r="AO923" s="209"/>
      <c r="AP923" s="209"/>
      <c r="AQ923" s="209"/>
      <c r="AR923" s="209"/>
      <c r="AS923" s="209"/>
      <c r="AT923" s="209"/>
      <c r="AU923" s="209"/>
      <c r="AV923" s="209"/>
      <c r="AW923" s="209"/>
      <c r="AX923" s="209"/>
      <c r="AY923" s="209"/>
      <c r="AZ923" s="209"/>
      <c r="BA923" s="209"/>
      <c r="BB923" s="209"/>
      <c r="BC923" s="209"/>
      <c r="BD923" s="209"/>
      <c r="BE923" s="209"/>
      <c r="BF923" s="209"/>
      <c r="BG923" s="209"/>
      <c r="BH923" s="209"/>
      <c r="BI923" s="209"/>
      <c r="BJ923" s="209"/>
      <c r="BK923" s="209"/>
      <c r="BL923" s="209"/>
    </row>
    <row r="924" spans="1:64" ht="13.5" customHeight="1">
      <c r="A924" s="462"/>
      <c r="B924" s="462"/>
      <c r="C924" s="462"/>
      <c r="D924" s="462"/>
      <c r="E924" s="462"/>
      <c r="F924" s="462"/>
      <c r="G924" s="209"/>
      <c r="H924" s="462"/>
      <c r="I924" s="209"/>
      <c r="J924" s="209"/>
      <c r="K924" s="209"/>
      <c r="L924" s="209"/>
      <c r="M924" s="209"/>
      <c r="N924" s="209"/>
      <c r="O924" s="209"/>
      <c r="P924" s="462"/>
      <c r="Q924" s="209"/>
      <c r="R924" s="209"/>
      <c r="S924" s="209"/>
      <c r="T924" s="209"/>
      <c r="U924" s="209"/>
      <c r="V924" s="209"/>
      <c r="W924" s="209"/>
      <c r="X924" s="209"/>
      <c r="Y924" s="209"/>
      <c r="Z924" s="209"/>
      <c r="AA924" s="209"/>
      <c r="AB924" s="209"/>
      <c r="AC924" s="209"/>
      <c r="AD924" s="209"/>
      <c r="AE924" s="209"/>
      <c r="AF924" s="209"/>
      <c r="AG924" s="209"/>
      <c r="AH924" s="209"/>
      <c r="AI924" s="209"/>
      <c r="AJ924" s="209"/>
      <c r="AK924" s="209"/>
      <c r="AL924" s="462"/>
      <c r="AM924" s="462"/>
      <c r="AN924" s="462"/>
      <c r="AO924" s="209"/>
      <c r="AP924" s="209"/>
      <c r="AQ924" s="209"/>
      <c r="AR924" s="209"/>
      <c r="AS924" s="209"/>
      <c r="AT924" s="209"/>
      <c r="AU924" s="209"/>
      <c r="AV924" s="209"/>
      <c r="AW924" s="209"/>
      <c r="AX924" s="209"/>
      <c r="AY924" s="209"/>
      <c r="AZ924" s="209"/>
      <c r="BA924" s="209"/>
      <c r="BB924" s="209"/>
      <c r="BC924" s="209"/>
      <c r="BD924" s="209"/>
      <c r="BE924" s="209"/>
      <c r="BF924" s="209"/>
      <c r="BG924" s="209"/>
      <c r="BH924" s="209"/>
      <c r="BI924" s="209"/>
      <c r="BJ924" s="209"/>
      <c r="BK924" s="209"/>
      <c r="BL924" s="209"/>
    </row>
    <row r="925" spans="1:64" ht="13.5" customHeight="1">
      <c r="A925" s="462"/>
      <c r="B925" s="462"/>
      <c r="C925" s="462"/>
      <c r="D925" s="462"/>
      <c r="E925" s="462"/>
      <c r="F925" s="462"/>
      <c r="G925" s="209"/>
      <c r="H925" s="462"/>
      <c r="I925" s="209"/>
      <c r="J925" s="209"/>
      <c r="K925" s="209"/>
      <c r="L925" s="209"/>
      <c r="M925" s="209"/>
      <c r="N925" s="209"/>
      <c r="O925" s="209"/>
      <c r="P925" s="462"/>
      <c r="Q925" s="209"/>
      <c r="R925" s="209"/>
      <c r="S925" s="209"/>
      <c r="T925" s="209"/>
      <c r="U925" s="209"/>
      <c r="V925" s="209"/>
      <c r="W925" s="209"/>
      <c r="X925" s="209"/>
      <c r="Y925" s="209"/>
      <c r="Z925" s="209"/>
      <c r="AA925" s="209"/>
      <c r="AB925" s="209"/>
      <c r="AC925" s="209"/>
      <c r="AD925" s="209"/>
      <c r="AE925" s="209"/>
      <c r="AF925" s="209"/>
      <c r="AG925" s="209"/>
      <c r="AH925" s="209"/>
      <c r="AI925" s="209"/>
      <c r="AJ925" s="209"/>
      <c r="AK925" s="209"/>
      <c r="AL925" s="462"/>
      <c r="AM925" s="462"/>
      <c r="AN925" s="462"/>
      <c r="AO925" s="209"/>
      <c r="AP925" s="209"/>
      <c r="AQ925" s="209"/>
      <c r="AR925" s="209"/>
      <c r="AS925" s="209"/>
      <c r="AT925" s="209"/>
      <c r="AU925" s="209"/>
      <c r="AV925" s="209"/>
      <c r="AW925" s="209"/>
      <c r="AX925" s="209"/>
      <c r="AY925" s="209"/>
      <c r="AZ925" s="209"/>
      <c r="BA925" s="209"/>
      <c r="BB925" s="209"/>
      <c r="BC925" s="209"/>
      <c r="BD925" s="209"/>
      <c r="BE925" s="209"/>
      <c r="BF925" s="209"/>
      <c r="BG925" s="209"/>
      <c r="BH925" s="209"/>
      <c r="BI925" s="209"/>
      <c r="BJ925" s="209"/>
      <c r="BK925" s="209"/>
      <c r="BL925" s="209"/>
    </row>
    <row r="926" spans="1:64" ht="13.5" customHeight="1">
      <c r="A926" s="462"/>
      <c r="B926" s="462"/>
      <c r="C926" s="462"/>
      <c r="D926" s="462"/>
      <c r="E926" s="462"/>
      <c r="F926" s="462"/>
      <c r="G926" s="209"/>
      <c r="H926" s="462"/>
      <c r="I926" s="209"/>
      <c r="J926" s="209"/>
      <c r="K926" s="209"/>
      <c r="L926" s="209"/>
      <c r="M926" s="209"/>
      <c r="N926" s="209"/>
      <c r="O926" s="209"/>
      <c r="P926" s="462"/>
      <c r="Q926" s="209"/>
      <c r="R926" s="209"/>
      <c r="S926" s="209"/>
      <c r="T926" s="209"/>
      <c r="U926" s="209"/>
      <c r="V926" s="209"/>
      <c r="W926" s="209"/>
      <c r="X926" s="209"/>
      <c r="Y926" s="209"/>
      <c r="Z926" s="209"/>
      <c r="AA926" s="209"/>
      <c r="AB926" s="209"/>
      <c r="AC926" s="209"/>
      <c r="AD926" s="209"/>
      <c r="AE926" s="209"/>
      <c r="AF926" s="209"/>
      <c r="AG926" s="209"/>
      <c r="AH926" s="209"/>
      <c r="AI926" s="209"/>
      <c r="AJ926" s="209"/>
      <c r="AK926" s="209"/>
      <c r="AL926" s="462"/>
      <c r="AM926" s="462"/>
      <c r="AN926" s="462"/>
      <c r="AO926" s="209"/>
      <c r="AP926" s="209"/>
      <c r="AQ926" s="209"/>
      <c r="AR926" s="209"/>
      <c r="AS926" s="209"/>
      <c r="AT926" s="209"/>
      <c r="AU926" s="209"/>
      <c r="AV926" s="209"/>
      <c r="AW926" s="209"/>
      <c r="AX926" s="209"/>
      <c r="AY926" s="209"/>
      <c r="AZ926" s="209"/>
      <c r="BA926" s="209"/>
      <c r="BB926" s="209"/>
      <c r="BC926" s="209"/>
      <c r="BD926" s="209"/>
      <c r="BE926" s="209"/>
      <c r="BF926" s="209"/>
      <c r="BG926" s="209"/>
      <c r="BH926" s="209"/>
      <c r="BI926" s="209"/>
      <c r="BJ926" s="209"/>
      <c r="BK926" s="209"/>
      <c r="BL926" s="209"/>
    </row>
    <row r="927" spans="1:64" ht="13.5" customHeight="1">
      <c r="A927" s="462"/>
      <c r="B927" s="462"/>
      <c r="C927" s="462"/>
      <c r="D927" s="462"/>
      <c r="E927" s="462"/>
      <c r="F927" s="462"/>
      <c r="G927" s="209"/>
      <c r="H927" s="462"/>
      <c r="I927" s="209"/>
      <c r="J927" s="209"/>
      <c r="K927" s="209"/>
      <c r="L927" s="209"/>
      <c r="M927" s="209"/>
      <c r="N927" s="209"/>
      <c r="O927" s="209"/>
      <c r="P927" s="462"/>
      <c r="Q927" s="209"/>
      <c r="R927" s="209"/>
      <c r="S927" s="209"/>
      <c r="T927" s="209"/>
      <c r="U927" s="209"/>
      <c r="V927" s="209"/>
      <c r="W927" s="209"/>
      <c r="X927" s="209"/>
      <c r="Y927" s="209"/>
      <c r="Z927" s="209"/>
      <c r="AA927" s="209"/>
      <c r="AB927" s="209"/>
      <c r="AC927" s="209"/>
      <c r="AD927" s="209"/>
      <c r="AE927" s="209"/>
      <c r="AF927" s="209"/>
      <c r="AG927" s="209"/>
      <c r="AH927" s="209"/>
      <c r="AI927" s="209"/>
      <c r="AJ927" s="209"/>
      <c r="AK927" s="209"/>
      <c r="AL927" s="462"/>
      <c r="AM927" s="462"/>
      <c r="AN927" s="462"/>
      <c r="AO927" s="209"/>
      <c r="AP927" s="209"/>
      <c r="AQ927" s="209"/>
      <c r="AR927" s="209"/>
      <c r="AS927" s="209"/>
      <c r="AT927" s="209"/>
      <c r="AU927" s="209"/>
      <c r="AV927" s="209"/>
      <c r="AW927" s="209"/>
      <c r="AX927" s="209"/>
      <c r="AY927" s="209"/>
      <c r="AZ927" s="209"/>
      <c r="BA927" s="209"/>
      <c r="BB927" s="209"/>
      <c r="BC927" s="209"/>
      <c r="BD927" s="209"/>
      <c r="BE927" s="209"/>
      <c r="BF927" s="209"/>
      <c r="BG927" s="209"/>
      <c r="BH927" s="209"/>
      <c r="BI927" s="209"/>
      <c r="BJ927" s="209"/>
      <c r="BK927" s="209"/>
      <c r="BL927" s="209"/>
    </row>
    <row r="928" spans="1:64" ht="13.5" customHeight="1">
      <c r="A928" s="462"/>
      <c r="B928" s="462"/>
      <c r="C928" s="462"/>
      <c r="D928" s="462"/>
      <c r="E928" s="462"/>
      <c r="F928" s="462"/>
      <c r="G928" s="209"/>
      <c r="H928" s="462"/>
      <c r="I928" s="209"/>
      <c r="J928" s="209"/>
      <c r="K928" s="209"/>
      <c r="L928" s="209"/>
      <c r="M928" s="209"/>
      <c r="N928" s="209"/>
      <c r="O928" s="209"/>
      <c r="P928" s="462"/>
      <c r="Q928" s="209"/>
      <c r="R928" s="209"/>
      <c r="S928" s="209"/>
      <c r="T928" s="209"/>
      <c r="U928" s="209"/>
      <c r="V928" s="209"/>
      <c r="W928" s="209"/>
      <c r="X928" s="209"/>
      <c r="Y928" s="209"/>
      <c r="Z928" s="209"/>
      <c r="AA928" s="209"/>
      <c r="AB928" s="209"/>
      <c r="AC928" s="209"/>
      <c r="AD928" s="209"/>
      <c r="AE928" s="209"/>
      <c r="AF928" s="209"/>
      <c r="AG928" s="209"/>
      <c r="AH928" s="209"/>
      <c r="AI928" s="209"/>
      <c r="AJ928" s="209"/>
      <c r="AK928" s="209"/>
      <c r="AL928" s="462"/>
      <c r="AM928" s="462"/>
      <c r="AN928" s="462"/>
      <c r="AO928" s="209"/>
      <c r="AP928" s="209"/>
      <c r="AQ928" s="209"/>
      <c r="AR928" s="209"/>
      <c r="AS928" s="209"/>
      <c r="AT928" s="209"/>
      <c r="AU928" s="209"/>
      <c r="AV928" s="209"/>
      <c r="AW928" s="209"/>
      <c r="AX928" s="209"/>
      <c r="AY928" s="209"/>
      <c r="AZ928" s="209"/>
      <c r="BA928" s="209"/>
      <c r="BB928" s="209"/>
      <c r="BC928" s="209"/>
      <c r="BD928" s="209"/>
      <c r="BE928" s="209"/>
      <c r="BF928" s="209"/>
      <c r="BG928" s="209"/>
      <c r="BH928" s="209"/>
      <c r="BI928" s="209"/>
      <c r="BJ928" s="209"/>
      <c r="BK928" s="209"/>
      <c r="BL928" s="209"/>
    </row>
    <row r="929" spans="1:64" ht="13.5" customHeight="1">
      <c r="A929" s="462"/>
      <c r="B929" s="462"/>
      <c r="C929" s="462"/>
      <c r="D929" s="462"/>
      <c r="E929" s="462"/>
      <c r="F929" s="462"/>
      <c r="G929" s="209"/>
      <c r="H929" s="462"/>
      <c r="I929" s="209"/>
      <c r="J929" s="209"/>
      <c r="K929" s="209"/>
      <c r="L929" s="209"/>
      <c r="M929" s="209"/>
      <c r="N929" s="209"/>
      <c r="O929" s="209"/>
      <c r="P929" s="462"/>
      <c r="Q929" s="209"/>
      <c r="R929" s="209"/>
      <c r="S929" s="209"/>
      <c r="T929" s="209"/>
      <c r="U929" s="209"/>
      <c r="V929" s="209"/>
      <c r="W929" s="209"/>
      <c r="X929" s="209"/>
      <c r="Y929" s="209"/>
      <c r="Z929" s="209"/>
      <c r="AA929" s="209"/>
      <c r="AB929" s="209"/>
      <c r="AC929" s="209"/>
      <c r="AD929" s="209"/>
      <c r="AE929" s="209"/>
      <c r="AF929" s="209"/>
      <c r="AG929" s="209"/>
      <c r="AH929" s="209"/>
      <c r="AI929" s="209"/>
      <c r="AJ929" s="209"/>
      <c r="AK929" s="209"/>
      <c r="AL929" s="462"/>
      <c r="AM929" s="462"/>
      <c r="AN929" s="462"/>
      <c r="AO929" s="209"/>
      <c r="AP929" s="209"/>
      <c r="AQ929" s="209"/>
      <c r="AR929" s="209"/>
      <c r="AS929" s="209"/>
      <c r="AT929" s="209"/>
      <c r="AU929" s="209"/>
      <c r="AV929" s="209"/>
      <c r="AW929" s="209"/>
      <c r="AX929" s="209"/>
      <c r="AY929" s="209"/>
      <c r="AZ929" s="209"/>
      <c r="BA929" s="209"/>
      <c r="BB929" s="209"/>
      <c r="BC929" s="209"/>
      <c r="BD929" s="209"/>
      <c r="BE929" s="209"/>
      <c r="BF929" s="209"/>
      <c r="BG929" s="209"/>
      <c r="BH929" s="209"/>
      <c r="BI929" s="209"/>
      <c r="BJ929" s="209"/>
      <c r="BK929" s="209"/>
      <c r="BL929" s="209"/>
    </row>
    <row r="930" spans="1:64" ht="13.5" customHeight="1">
      <c r="A930" s="462"/>
      <c r="B930" s="462"/>
      <c r="C930" s="462"/>
      <c r="D930" s="462"/>
      <c r="E930" s="462"/>
      <c r="F930" s="462"/>
      <c r="G930" s="209"/>
      <c r="H930" s="462"/>
      <c r="I930" s="209"/>
      <c r="J930" s="209"/>
      <c r="K930" s="209"/>
      <c r="L930" s="209"/>
      <c r="M930" s="209"/>
      <c r="N930" s="209"/>
      <c r="O930" s="209"/>
      <c r="P930" s="462"/>
      <c r="Q930" s="209"/>
      <c r="R930" s="209"/>
      <c r="S930" s="209"/>
      <c r="T930" s="209"/>
      <c r="U930" s="209"/>
      <c r="V930" s="209"/>
      <c r="W930" s="209"/>
      <c r="X930" s="209"/>
      <c r="Y930" s="209"/>
      <c r="Z930" s="209"/>
      <c r="AA930" s="209"/>
      <c r="AB930" s="209"/>
      <c r="AC930" s="209"/>
      <c r="AD930" s="209"/>
      <c r="AE930" s="209"/>
      <c r="AF930" s="209"/>
      <c r="AG930" s="209"/>
      <c r="AH930" s="209"/>
      <c r="AI930" s="209"/>
      <c r="AJ930" s="209"/>
      <c r="AK930" s="209"/>
      <c r="AL930" s="462"/>
      <c r="AM930" s="462"/>
      <c r="AN930" s="462"/>
      <c r="AO930" s="209"/>
      <c r="AP930" s="209"/>
      <c r="AQ930" s="209"/>
      <c r="AR930" s="209"/>
      <c r="AS930" s="209"/>
      <c r="AT930" s="209"/>
      <c r="AU930" s="209"/>
      <c r="AV930" s="209"/>
      <c r="AW930" s="209"/>
      <c r="AX930" s="209"/>
      <c r="AY930" s="209"/>
      <c r="AZ930" s="209"/>
      <c r="BA930" s="209"/>
      <c r="BB930" s="209"/>
      <c r="BC930" s="209"/>
      <c r="BD930" s="209"/>
      <c r="BE930" s="209"/>
      <c r="BF930" s="209"/>
      <c r="BG930" s="209"/>
      <c r="BH930" s="209"/>
      <c r="BI930" s="209"/>
      <c r="BJ930" s="209"/>
      <c r="BK930" s="209"/>
      <c r="BL930" s="209"/>
    </row>
    <row r="931" spans="1:64" ht="13.5" customHeight="1">
      <c r="A931" s="462"/>
      <c r="B931" s="462"/>
      <c r="C931" s="462"/>
      <c r="D931" s="462"/>
      <c r="E931" s="462"/>
      <c r="F931" s="462"/>
      <c r="G931" s="209"/>
      <c r="H931" s="462"/>
      <c r="I931" s="209"/>
      <c r="J931" s="209"/>
      <c r="K931" s="209"/>
      <c r="L931" s="209"/>
      <c r="M931" s="209"/>
      <c r="N931" s="209"/>
      <c r="O931" s="209"/>
      <c r="P931" s="462"/>
      <c r="Q931" s="209"/>
      <c r="R931" s="209"/>
      <c r="S931" s="209"/>
      <c r="T931" s="209"/>
      <c r="U931" s="209"/>
      <c r="V931" s="209"/>
      <c r="W931" s="209"/>
      <c r="X931" s="209"/>
      <c r="Y931" s="209"/>
      <c r="Z931" s="209"/>
      <c r="AA931" s="209"/>
      <c r="AB931" s="209"/>
      <c r="AC931" s="209"/>
      <c r="AD931" s="209"/>
      <c r="AE931" s="209"/>
      <c r="AF931" s="209"/>
      <c r="AG931" s="209"/>
      <c r="AH931" s="209"/>
      <c r="AI931" s="209"/>
      <c r="AJ931" s="209"/>
      <c r="AK931" s="209"/>
      <c r="AL931" s="462"/>
      <c r="AM931" s="462"/>
      <c r="AN931" s="462"/>
      <c r="AO931" s="209"/>
      <c r="AP931" s="209"/>
      <c r="AQ931" s="209"/>
      <c r="AR931" s="209"/>
      <c r="AS931" s="209"/>
      <c r="AT931" s="209"/>
      <c r="AU931" s="209"/>
      <c r="AV931" s="209"/>
      <c r="AW931" s="209"/>
      <c r="AX931" s="209"/>
      <c r="AY931" s="209"/>
      <c r="AZ931" s="209"/>
      <c r="BA931" s="209"/>
      <c r="BB931" s="209"/>
      <c r="BC931" s="209"/>
      <c r="BD931" s="209"/>
      <c r="BE931" s="209"/>
      <c r="BF931" s="209"/>
      <c r="BG931" s="209"/>
      <c r="BH931" s="209"/>
      <c r="BI931" s="209"/>
      <c r="BJ931" s="209"/>
      <c r="BK931" s="209"/>
      <c r="BL931" s="209"/>
    </row>
    <row r="932" spans="1:64" ht="13.5" customHeight="1">
      <c r="A932" s="462"/>
      <c r="B932" s="462"/>
      <c r="C932" s="462"/>
      <c r="D932" s="462"/>
      <c r="E932" s="462"/>
      <c r="F932" s="462"/>
      <c r="G932" s="209"/>
      <c r="H932" s="462"/>
      <c r="I932" s="209"/>
      <c r="J932" s="209"/>
      <c r="K932" s="209"/>
      <c r="L932" s="209"/>
      <c r="M932" s="209"/>
      <c r="N932" s="209"/>
      <c r="O932" s="209"/>
      <c r="P932" s="462"/>
      <c r="Q932" s="209"/>
      <c r="R932" s="209"/>
      <c r="S932" s="209"/>
      <c r="T932" s="209"/>
      <c r="U932" s="209"/>
      <c r="V932" s="209"/>
      <c r="W932" s="209"/>
      <c r="X932" s="209"/>
      <c r="Y932" s="209"/>
      <c r="Z932" s="209"/>
      <c r="AA932" s="209"/>
      <c r="AB932" s="209"/>
      <c r="AC932" s="209"/>
      <c r="AD932" s="209"/>
      <c r="AE932" s="209"/>
      <c r="AF932" s="209"/>
      <c r="AG932" s="209"/>
      <c r="AH932" s="209"/>
      <c r="AI932" s="209"/>
      <c r="AJ932" s="209"/>
      <c r="AK932" s="209"/>
      <c r="AL932" s="462"/>
      <c r="AM932" s="462"/>
      <c r="AN932" s="462"/>
      <c r="AO932" s="209"/>
      <c r="AP932" s="209"/>
      <c r="AQ932" s="209"/>
      <c r="AR932" s="209"/>
      <c r="AS932" s="209"/>
      <c r="AT932" s="209"/>
      <c r="AU932" s="209"/>
      <c r="AV932" s="209"/>
      <c r="AW932" s="209"/>
      <c r="AX932" s="209"/>
      <c r="AY932" s="209"/>
      <c r="AZ932" s="209"/>
      <c r="BA932" s="209"/>
      <c r="BB932" s="209"/>
      <c r="BC932" s="209"/>
      <c r="BD932" s="209"/>
      <c r="BE932" s="209"/>
      <c r="BF932" s="209"/>
      <c r="BG932" s="209"/>
      <c r="BH932" s="209"/>
      <c r="BI932" s="209"/>
      <c r="BJ932" s="209"/>
      <c r="BK932" s="209"/>
      <c r="BL932" s="209"/>
    </row>
    <row r="933" spans="1:64" ht="13.5" customHeight="1">
      <c r="A933" s="462"/>
      <c r="B933" s="462"/>
      <c r="C933" s="462"/>
      <c r="D933" s="462"/>
      <c r="E933" s="462"/>
      <c r="F933" s="462"/>
      <c r="G933" s="209"/>
      <c r="H933" s="462"/>
      <c r="I933" s="209"/>
      <c r="J933" s="209"/>
      <c r="K933" s="209"/>
      <c r="L933" s="209"/>
      <c r="M933" s="209"/>
      <c r="N933" s="209"/>
      <c r="O933" s="209"/>
      <c r="P933" s="462"/>
      <c r="Q933" s="209"/>
      <c r="R933" s="209"/>
      <c r="S933" s="209"/>
      <c r="T933" s="209"/>
      <c r="U933" s="209"/>
      <c r="V933" s="209"/>
      <c r="W933" s="209"/>
      <c r="X933" s="209"/>
      <c r="Y933" s="209"/>
      <c r="Z933" s="209"/>
      <c r="AA933" s="209"/>
      <c r="AB933" s="209"/>
      <c r="AC933" s="209"/>
      <c r="AD933" s="209"/>
      <c r="AE933" s="209"/>
      <c r="AF933" s="209"/>
      <c r="AG933" s="209"/>
      <c r="AH933" s="209"/>
      <c r="AI933" s="209"/>
      <c r="AJ933" s="209"/>
      <c r="AK933" s="209"/>
      <c r="AL933" s="462"/>
      <c r="AM933" s="462"/>
      <c r="AN933" s="462"/>
      <c r="AO933" s="209"/>
      <c r="AP933" s="209"/>
      <c r="AQ933" s="209"/>
      <c r="AR933" s="209"/>
      <c r="AS933" s="209"/>
      <c r="AT933" s="209"/>
      <c r="AU933" s="209"/>
      <c r="AV933" s="209"/>
      <c r="AW933" s="209"/>
      <c r="AX933" s="209"/>
      <c r="AY933" s="209"/>
      <c r="AZ933" s="209"/>
      <c r="BA933" s="209"/>
      <c r="BB933" s="209"/>
      <c r="BC933" s="209"/>
      <c r="BD933" s="209"/>
      <c r="BE933" s="209"/>
      <c r="BF933" s="209"/>
      <c r="BG933" s="209"/>
      <c r="BH933" s="209"/>
      <c r="BI933" s="209"/>
      <c r="BJ933" s="209"/>
      <c r="BK933" s="209"/>
      <c r="BL933" s="209"/>
    </row>
    <row r="934" spans="1:64" ht="13.5" customHeight="1">
      <c r="A934" s="462"/>
      <c r="B934" s="462"/>
      <c r="C934" s="462"/>
      <c r="D934" s="462"/>
      <c r="E934" s="462"/>
      <c r="F934" s="462"/>
      <c r="G934" s="209"/>
      <c r="H934" s="462"/>
      <c r="I934" s="209"/>
      <c r="J934" s="209"/>
      <c r="K934" s="209"/>
      <c r="L934" s="209"/>
      <c r="M934" s="209"/>
      <c r="N934" s="209"/>
      <c r="O934" s="209"/>
      <c r="P934" s="462"/>
      <c r="Q934" s="209"/>
      <c r="R934" s="209"/>
      <c r="S934" s="209"/>
      <c r="T934" s="209"/>
      <c r="U934" s="209"/>
      <c r="V934" s="209"/>
      <c r="W934" s="209"/>
      <c r="X934" s="209"/>
      <c r="Y934" s="209"/>
      <c r="Z934" s="209"/>
      <c r="AA934" s="209"/>
      <c r="AB934" s="209"/>
      <c r="AC934" s="209"/>
      <c r="AD934" s="209"/>
      <c r="AE934" s="209"/>
      <c r="AF934" s="209"/>
      <c r="AG934" s="209"/>
      <c r="AH934" s="209"/>
      <c r="AI934" s="209"/>
      <c r="AJ934" s="209"/>
      <c r="AK934" s="209"/>
      <c r="AL934" s="462"/>
      <c r="AM934" s="462"/>
      <c r="AN934" s="462"/>
      <c r="AO934" s="209"/>
      <c r="AP934" s="209"/>
      <c r="AQ934" s="209"/>
      <c r="AR934" s="209"/>
      <c r="AS934" s="209"/>
      <c r="AT934" s="209"/>
      <c r="AU934" s="209"/>
      <c r="AV934" s="209"/>
      <c r="AW934" s="209"/>
      <c r="AX934" s="209"/>
      <c r="AY934" s="209"/>
      <c r="AZ934" s="209"/>
      <c r="BA934" s="209"/>
      <c r="BB934" s="209"/>
      <c r="BC934" s="209"/>
      <c r="BD934" s="209"/>
      <c r="BE934" s="209"/>
      <c r="BF934" s="209"/>
      <c r="BG934" s="209"/>
      <c r="BH934" s="209"/>
      <c r="BI934" s="209"/>
      <c r="BJ934" s="209"/>
      <c r="BK934" s="209"/>
      <c r="BL934" s="209"/>
    </row>
    <row r="935" spans="1:64" ht="13.5" customHeight="1">
      <c r="A935" s="462"/>
      <c r="B935" s="462"/>
      <c r="C935" s="462"/>
      <c r="D935" s="462"/>
      <c r="E935" s="462"/>
      <c r="F935" s="462"/>
      <c r="G935" s="209"/>
      <c r="H935" s="462"/>
      <c r="I935" s="209"/>
      <c r="J935" s="209"/>
      <c r="K935" s="209"/>
      <c r="L935" s="209"/>
      <c r="M935" s="209"/>
      <c r="N935" s="209"/>
      <c r="O935" s="209"/>
      <c r="P935" s="462"/>
      <c r="Q935" s="209"/>
      <c r="R935" s="209"/>
      <c r="S935" s="209"/>
      <c r="T935" s="209"/>
      <c r="U935" s="209"/>
      <c r="V935" s="209"/>
      <c r="W935" s="209"/>
      <c r="X935" s="209"/>
      <c r="Y935" s="209"/>
      <c r="Z935" s="209"/>
      <c r="AA935" s="209"/>
      <c r="AB935" s="209"/>
      <c r="AC935" s="209"/>
      <c r="AD935" s="209"/>
      <c r="AE935" s="209"/>
      <c r="AF935" s="209"/>
      <c r="AG935" s="209"/>
      <c r="AH935" s="209"/>
      <c r="AI935" s="209"/>
      <c r="AJ935" s="209"/>
      <c r="AK935" s="209"/>
      <c r="AL935" s="462"/>
      <c r="AM935" s="462"/>
      <c r="AN935" s="462"/>
      <c r="AO935" s="209"/>
      <c r="AP935" s="209"/>
      <c r="AQ935" s="209"/>
      <c r="AR935" s="209"/>
      <c r="AS935" s="209"/>
      <c r="AT935" s="209"/>
      <c r="AU935" s="209"/>
      <c r="AV935" s="209"/>
      <c r="AW935" s="209"/>
      <c r="AX935" s="209"/>
      <c r="AY935" s="209"/>
      <c r="AZ935" s="209"/>
      <c r="BA935" s="209"/>
      <c r="BB935" s="209"/>
      <c r="BC935" s="209"/>
      <c r="BD935" s="209"/>
      <c r="BE935" s="209"/>
      <c r="BF935" s="209"/>
      <c r="BG935" s="209"/>
      <c r="BH935" s="209"/>
      <c r="BI935" s="209"/>
      <c r="BJ935" s="209"/>
      <c r="BK935" s="209"/>
      <c r="BL935" s="209"/>
    </row>
    <row r="936" spans="1:64" ht="13.5" customHeight="1">
      <c r="A936" s="462"/>
      <c r="B936" s="462"/>
      <c r="C936" s="462"/>
      <c r="D936" s="462"/>
      <c r="E936" s="462"/>
      <c r="F936" s="462"/>
      <c r="G936" s="209"/>
      <c r="H936" s="462"/>
      <c r="I936" s="209"/>
      <c r="J936" s="209"/>
      <c r="K936" s="209"/>
      <c r="L936" s="209"/>
      <c r="M936" s="209"/>
      <c r="N936" s="209"/>
      <c r="O936" s="209"/>
      <c r="P936" s="462"/>
      <c r="Q936" s="209"/>
      <c r="R936" s="209"/>
      <c r="S936" s="209"/>
      <c r="T936" s="209"/>
      <c r="U936" s="209"/>
      <c r="V936" s="209"/>
      <c r="W936" s="209"/>
      <c r="X936" s="209"/>
      <c r="Y936" s="209"/>
      <c r="Z936" s="209"/>
      <c r="AA936" s="209"/>
      <c r="AB936" s="209"/>
      <c r="AC936" s="209"/>
      <c r="AD936" s="209"/>
      <c r="AE936" s="209"/>
      <c r="AF936" s="209"/>
      <c r="AG936" s="209"/>
      <c r="AH936" s="209"/>
      <c r="AI936" s="209"/>
      <c r="AJ936" s="209"/>
      <c r="AK936" s="209"/>
      <c r="AL936" s="462"/>
      <c r="AM936" s="462"/>
      <c r="AN936" s="462"/>
      <c r="AO936" s="209"/>
      <c r="AP936" s="209"/>
      <c r="AQ936" s="209"/>
      <c r="AR936" s="209"/>
      <c r="AS936" s="209"/>
      <c r="AT936" s="209"/>
      <c r="AU936" s="209"/>
      <c r="AV936" s="209"/>
      <c r="AW936" s="209"/>
      <c r="AX936" s="209"/>
      <c r="AY936" s="209"/>
      <c r="AZ936" s="209"/>
      <c r="BA936" s="209"/>
      <c r="BB936" s="209"/>
      <c r="BC936" s="209"/>
      <c r="BD936" s="209"/>
      <c r="BE936" s="209"/>
      <c r="BF936" s="209"/>
      <c r="BG936" s="209"/>
      <c r="BH936" s="209"/>
      <c r="BI936" s="209"/>
      <c r="BJ936" s="209"/>
      <c r="BK936" s="209"/>
      <c r="BL936" s="209"/>
    </row>
    <row r="937" spans="1:64" ht="13.5" customHeight="1">
      <c r="A937" s="462"/>
      <c r="B937" s="462"/>
      <c r="C937" s="462"/>
      <c r="D937" s="462"/>
      <c r="E937" s="462"/>
      <c r="F937" s="462"/>
      <c r="G937" s="209"/>
      <c r="H937" s="462"/>
      <c r="I937" s="209"/>
      <c r="J937" s="209"/>
      <c r="K937" s="209"/>
      <c r="L937" s="209"/>
      <c r="M937" s="209"/>
      <c r="N937" s="209"/>
      <c r="O937" s="209"/>
      <c r="P937" s="462"/>
      <c r="Q937" s="209"/>
      <c r="R937" s="209"/>
      <c r="S937" s="209"/>
      <c r="T937" s="209"/>
      <c r="U937" s="209"/>
      <c r="V937" s="209"/>
      <c r="W937" s="209"/>
      <c r="X937" s="209"/>
      <c r="Y937" s="209"/>
      <c r="Z937" s="209"/>
      <c r="AA937" s="209"/>
      <c r="AB937" s="209"/>
      <c r="AC937" s="209"/>
      <c r="AD937" s="209"/>
      <c r="AE937" s="209"/>
      <c r="AF937" s="209"/>
      <c r="AG937" s="209"/>
      <c r="AH937" s="209"/>
      <c r="AI937" s="209"/>
      <c r="AJ937" s="209"/>
      <c r="AK937" s="209"/>
      <c r="AL937" s="462"/>
      <c r="AM937" s="462"/>
      <c r="AN937" s="462"/>
      <c r="AO937" s="209"/>
      <c r="AP937" s="209"/>
      <c r="AQ937" s="209"/>
      <c r="AR937" s="209"/>
      <c r="AS937" s="209"/>
      <c r="AT937" s="209"/>
      <c r="AU937" s="209"/>
      <c r="AV937" s="209"/>
      <c r="AW937" s="209"/>
      <c r="AX937" s="209"/>
      <c r="AY937" s="209"/>
      <c r="AZ937" s="209"/>
      <c r="BA937" s="209"/>
      <c r="BB937" s="209"/>
      <c r="BC937" s="209"/>
      <c r="BD937" s="209"/>
      <c r="BE937" s="209"/>
      <c r="BF937" s="209"/>
      <c r="BG937" s="209"/>
      <c r="BH937" s="209"/>
      <c r="BI937" s="209"/>
      <c r="BJ937" s="209"/>
      <c r="BK937" s="209"/>
      <c r="BL937" s="209"/>
    </row>
    <row r="938" spans="1:64" ht="13.5" customHeight="1">
      <c r="A938" s="462"/>
      <c r="B938" s="462"/>
      <c r="C938" s="462"/>
      <c r="D938" s="462"/>
      <c r="E938" s="462"/>
      <c r="F938" s="462"/>
      <c r="G938" s="209"/>
      <c r="H938" s="462"/>
      <c r="I938" s="209"/>
      <c r="J938" s="209"/>
      <c r="K938" s="209"/>
      <c r="L938" s="209"/>
      <c r="M938" s="209"/>
      <c r="N938" s="209"/>
      <c r="O938" s="209"/>
      <c r="P938" s="462"/>
      <c r="Q938" s="209"/>
      <c r="R938" s="209"/>
      <c r="S938" s="209"/>
      <c r="T938" s="209"/>
      <c r="U938" s="209"/>
      <c r="V938" s="209"/>
      <c r="W938" s="209"/>
      <c r="X938" s="209"/>
      <c r="Y938" s="209"/>
      <c r="Z938" s="209"/>
      <c r="AA938" s="209"/>
      <c r="AB938" s="209"/>
      <c r="AC938" s="209"/>
      <c r="AD938" s="209"/>
      <c r="AE938" s="209"/>
      <c r="AF938" s="209"/>
      <c r="AG938" s="209"/>
      <c r="AH938" s="209"/>
      <c r="AI938" s="209"/>
      <c r="AJ938" s="209"/>
      <c r="AK938" s="209"/>
      <c r="AL938" s="462"/>
      <c r="AM938" s="462"/>
      <c r="AN938" s="462"/>
      <c r="AO938" s="209"/>
      <c r="AP938" s="209"/>
      <c r="AQ938" s="209"/>
      <c r="AR938" s="209"/>
      <c r="AS938" s="209"/>
      <c r="AT938" s="209"/>
      <c r="AU938" s="209"/>
      <c r="AV938" s="209"/>
      <c r="AW938" s="209"/>
      <c r="AX938" s="209"/>
      <c r="AY938" s="209"/>
      <c r="AZ938" s="209"/>
      <c r="BA938" s="209"/>
      <c r="BB938" s="209"/>
      <c r="BC938" s="209"/>
      <c r="BD938" s="209"/>
      <c r="BE938" s="209"/>
      <c r="BF938" s="209"/>
      <c r="BG938" s="209"/>
      <c r="BH938" s="209"/>
      <c r="BI938" s="209"/>
      <c r="BJ938" s="209"/>
      <c r="BK938" s="209"/>
      <c r="BL938" s="209"/>
    </row>
    <row r="939" spans="1:64" ht="13.5" customHeight="1">
      <c r="A939" s="462"/>
      <c r="B939" s="462"/>
      <c r="C939" s="462"/>
      <c r="D939" s="462"/>
      <c r="E939" s="462"/>
      <c r="F939" s="462"/>
      <c r="G939" s="209"/>
      <c r="H939" s="462"/>
      <c r="I939" s="209"/>
      <c r="J939" s="209"/>
      <c r="K939" s="209"/>
      <c r="L939" s="209"/>
      <c r="M939" s="209"/>
      <c r="N939" s="209"/>
      <c r="O939" s="209"/>
      <c r="P939" s="462"/>
      <c r="Q939" s="209"/>
      <c r="R939" s="209"/>
      <c r="S939" s="209"/>
      <c r="T939" s="209"/>
      <c r="U939" s="209"/>
      <c r="V939" s="209"/>
      <c r="W939" s="209"/>
      <c r="X939" s="209"/>
      <c r="Y939" s="209"/>
      <c r="Z939" s="209"/>
      <c r="AA939" s="209"/>
      <c r="AB939" s="209"/>
      <c r="AC939" s="209"/>
      <c r="AD939" s="209"/>
      <c r="AE939" s="209"/>
      <c r="AF939" s="209"/>
      <c r="AG939" s="209"/>
      <c r="AH939" s="209"/>
      <c r="AI939" s="209"/>
      <c r="AJ939" s="209"/>
      <c r="AK939" s="209"/>
      <c r="AL939" s="462"/>
      <c r="AM939" s="462"/>
      <c r="AN939" s="462"/>
      <c r="AO939" s="209"/>
      <c r="AP939" s="209"/>
      <c r="AQ939" s="209"/>
      <c r="AR939" s="209"/>
      <c r="AS939" s="209"/>
      <c r="AT939" s="209"/>
      <c r="AU939" s="209"/>
      <c r="AV939" s="209"/>
      <c r="AW939" s="209"/>
      <c r="AX939" s="209"/>
      <c r="AY939" s="209"/>
      <c r="AZ939" s="209"/>
      <c r="BA939" s="209"/>
      <c r="BB939" s="209"/>
      <c r="BC939" s="209"/>
      <c r="BD939" s="209"/>
      <c r="BE939" s="209"/>
      <c r="BF939" s="209"/>
      <c r="BG939" s="209"/>
      <c r="BH939" s="209"/>
      <c r="BI939" s="209"/>
      <c r="BJ939" s="209"/>
      <c r="BK939" s="209"/>
      <c r="BL939" s="209"/>
    </row>
    <row r="940" spans="1:64" ht="13.5" customHeight="1">
      <c r="A940" s="462"/>
      <c r="B940" s="462"/>
      <c r="C940" s="462"/>
      <c r="D940" s="462"/>
      <c r="E940" s="462"/>
      <c r="F940" s="462"/>
      <c r="G940" s="209"/>
      <c r="H940" s="462"/>
      <c r="I940" s="209"/>
      <c r="J940" s="209"/>
      <c r="K940" s="209"/>
      <c r="L940" s="209"/>
      <c r="M940" s="209"/>
      <c r="N940" s="209"/>
      <c r="O940" s="209"/>
      <c r="P940" s="462"/>
      <c r="Q940" s="209"/>
      <c r="R940" s="209"/>
      <c r="S940" s="209"/>
      <c r="T940" s="209"/>
      <c r="U940" s="209"/>
      <c r="V940" s="209"/>
      <c r="W940" s="209"/>
      <c r="X940" s="209"/>
      <c r="Y940" s="209"/>
      <c r="Z940" s="209"/>
      <c r="AA940" s="209"/>
      <c r="AB940" s="209"/>
      <c r="AC940" s="209"/>
      <c r="AD940" s="209"/>
      <c r="AE940" s="209"/>
      <c r="AF940" s="209"/>
      <c r="AG940" s="209"/>
      <c r="AH940" s="209"/>
      <c r="AI940" s="209"/>
      <c r="AJ940" s="209"/>
      <c r="AK940" s="209"/>
      <c r="AL940" s="462"/>
      <c r="AM940" s="462"/>
      <c r="AN940" s="462"/>
      <c r="AO940" s="209"/>
      <c r="AP940" s="209"/>
      <c r="AQ940" s="209"/>
      <c r="AR940" s="209"/>
      <c r="AS940" s="209"/>
      <c r="AT940" s="209"/>
      <c r="AU940" s="209"/>
      <c r="AV940" s="209"/>
      <c r="AW940" s="209"/>
      <c r="AX940" s="209"/>
      <c r="AY940" s="209"/>
      <c r="AZ940" s="209"/>
      <c r="BA940" s="209"/>
      <c r="BB940" s="209"/>
      <c r="BC940" s="209"/>
      <c r="BD940" s="209"/>
      <c r="BE940" s="209"/>
      <c r="BF940" s="209"/>
      <c r="BG940" s="209"/>
      <c r="BH940" s="209"/>
      <c r="BI940" s="209"/>
      <c r="BJ940" s="209"/>
      <c r="BK940" s="209"/>
      <c r="BL940" s="209"/>
    </row>
    <row r="941" spans="1:64" ht="13.5" customHeight="1">
      <c r="A941" s="462"/>
      <c r="B941" s="462"/>
      <c r="C941" s="462"/>
      <c r="D941" s="462"/>
      <c r="E941" s="462"/>
      <c r="F941" s="462"/>
      <c r="G941" s="209"/>
      <c r="H941" s="462"/>
      <c r="I941" s="209"/>
      <c r="J941" s="209"/>
      <c r="K941" s="209"/>
      <c r="L941" s="209"/>
      <c r="M941" s="209"/>
      <c r="N941" s="209"/>
      <c r="O941" s="209"/>
      <c r="P941" s="462"/>
      <c r="Q941" s="209"/>
      <c r="R941" s="209"/>
      <c r="S941" s="209"/>
      <c r="T941" s="209"/>
      <c r="U941" s="209"/>
      <c r="V941" s="209"/>
      <c r="W941" s="209"/>
      <c r="X941" s="209"/>
      <c r="Y941" s="209"/>
      <c r="Z941" s="209"/>
      <c r="AA941" s="209"/>
      <c r="AB941" s="209"/>
      <c r="AC941" s="209"/>
      <c r="AD941" s="209"/>
      <c r="AE941" s="209"/>
      <c r="AF941" s="209"/>
      <c r="AG941" s="209"/>
      <c r="AH941" s="209"/>
      <c r="AI941" s="209"/>
      <c r="AJ941" s="209"/>
      <c r="AK941" s="209"/>
      <c r="AL941" s="462"/>
      <c r="AM941" s="462"/>
      <c r="AN941" s="462"/>
      <c r="AO941" s="209"/>
      <c r="AP941" s="209"/>
      <c r="AQ941" s="209"/>
      <c r="AR941" s="209"/>
      <c r="AS941" s="209"/>
      <c r="AT941" s="209"/>
      <c r="AU941" s="209"/>
      <c r="AV941" s="209"/>
      <c r="AW941" s="209"/>
      <c r="AX941" s="209"/>
      <c r="AY941" s="209"/>
      <c r="AZ941" s="209"/>
      <c r="BA941" s="209"/>
      <c r="BB941" s="209"/>
      <c r="BC941" s="209"/>
      <c r="BD941" s="209"/>
      <c r="BE941" s="209"/>
      <c r="BF941" s="209"/>
      <c r="BG941" s="209"/>
      <c r="BH941" s="209"/>
      <c r="BI941" s="209"/>
      <c r="BJ941" s="209"/>
      <c r="BK941" s="209"/>
      <c r="BL941" s="209"/>
    </row>
    <row r="942" spans="1:64" ht="13.5" customHeight="1">
      <c r="A942" s="462"/>
      <c r="B942" s="462"/>
      <c r="C942" s="462"/>
      <c r="D942" s="462"/>
      <c r="E942" s="462"/>
      <c r="F942" s="462"/>
      <c r="G942" s="209"/>
      <c r="H942" s="462"/>
      <c r="I942" s="209"/>
      <c r="J942" s="209"/>
      <c r="K942" s="209"/>
      <c r="L942" s="209"/>
      <c r="M942" s="209"/>
      <c r="N942" s="209"/>
      <c r="O942" s="209"/>
      <c r="P942" s="462"/>
      <c r="Q942" s="209"/>
      <c r="R942" s="209"/>
      <c r="S942" s="209"/>
      <c r="T942" s="209"/>
      <c r="U942" s="209"/>
      <c r="V942" s="209"/>
      <c r="W942" s="209"/>
      <c r="X942" s="209"/>
      <c r="Y942" s="209"/>
      <c r="Z942" s="209"/>
      <c r="AA942" s="209"/>
      <c r="AB942" s="209"/>
      <c r="AC942" s="209"/>
      <c r="AD942" s="209"/>
      <c r="AE942" s="209"/>
      <c r="AF942" s="209"/>
      <c r="AG942" s="209"/>
      <c r="AH942" s="209"/>
      <c r="AI942" s="209"/>
      <c r="AJ942" s="209"/>
      <c r="AK942" s="209"/>
      <c r="AL942" s="462"/>
      <c r="AM942" s="462"/>
      <c r="AN942" s="462"/>
      <c r="AO942" s="209"/>
      <c r="AP942" s="209"/>
      <c r="AQ942" s="209"/>
      <c r="AR942" s="209"/>
      <c r="AS942" s="209"/>
      <c r="AT942" s="209"/>
      <c r="AU942" s="209"/>
      <c r="AV942" s="209"/>
      <c r="AW942" s="209"/>
      <c r="AX942" s="209"/>
      <c r="AY942" s="209"/>
      <c r="AZ942" s="209"/>
      <c r="BA942" s="209"/>
      <c r="BB942" s="209"/>
      <c r="BC942" s="209"/>
      <c r="BD942" s="209"/>
      <c r="BE942" s="209"/>
      <c r="BF942" s="209"/>
      <c r="BG942" s="209"/>
      <c r="BH942" s="209"/>
      <c r="BI942" s="209"/>
      <c r="BJ942" s="209"/>
      <c r="BK942" s="209"/>
      <c r="BL942" s="209"/>
    </row>
    <row r="943" spans="1:64" ht="13.5" customHeight="1">
      <c r="A943" s="462"/>
      <c r="B943" s="462"/>
      <c r="C943" s="462"/>
      <c r="D943" s="462"/>
      <c r="E943" s="462"/>
      <c r="F943" s="462"/>
      <c r="G943" s="209"/>
      <c r="H943" s="462"/>
      <c r="I943" s="209"/>
      <c r="J943" s="209"/>
      <c r="K943" s="209"/>
      <c r="L943" s="209"/>
      <c r="M943" s="209"/>
      <c r="N943" s="209"/>
      <c r="O943" s="209"/>
      <c r="P943" s="462"/>
      <c r="Q943" s="209"/>
      <c r="R943" s="209"/>
      <c r="S943" s="209"/>
      <c r="T943" s="209"/>
      <c r="U943" s="209"/>
      <c r="V943" s="209"/>
      <c r="W943" s="209"/>
      <c r="X943" s="209"/>
      <c r="Y943" s="209"/>
      <c r="Z943" s="209"/>
      <c r="AA943" s="209"/>
      <c r="AB943" s="209"/>
      <c r="AC943" s="209"/>
      <c r="AD943" s="209"/>
      <c r="AE943" s="209"/>
      <c r="AF943" s="209"/>
      <c r="AG943" s="209"/>
      <c r="AH943" s="209"/>
      <c r="AI943" s="209"/>
      <c r="AJ943" s="209"/>
      <c r="AK943" s="209"/>
      <c r="AL943" s="462"/>
      <c r="AM943" s="462"/>
      <c r="AN943" s="462"/>
      <c r="AO943" s="209"/>
      <c r="AP943" s="209"/>
      <c r="AQ943" s="209"/>
      <c r="AR943" s="209"/>
      <c r="AS943" s="209"/>
      <c r="AT943" s="209"/>
      <c r="AU943" s="209"/>
      <c r="AV943" s="209"/>
      <c r="AW943" s="209"/>
      <c r="AX943" s="209"/>
      <c r="AY943" s="209"/>
      <c r="AZ943" s="209"/>
      <c r="BA943" s="209"/>
      <c r="BB943" s="209"/>
      <c r="BC943" s="209"/>
      <c r="BD943" s="209"/>
      <c r="BE943" s="209"/>
      <c r="BF943" s="209"/>
      <c r="BG943" s="209"/>
      <c r="BH943" s="209"/>
      <c r="BI943" s="209"/>
      <c r="BJ943" s="209"/>
      <c r="BK943" s="209"/>
      <c r="BL943" s="209"/>
    </row>
    <row r="944" spans="1:64" ht="13.5" customHeight="1">
      <c r="A944" s="462"/>
      <c r="B944" s="462"/>
      <c r="C944" s="462"/>
      <c r="D944" s="462"/>
      <c r="E944" s="462"/>
      <c r="F944" s="462"/>
      <c r="G944" s="209"/>
      <c r="H944" s="462"/>
      <c r="I944" s="209"/>
      <c r="J944" s="209"/>
      <c r="K944" s="209"/>
      <c r="L944" s="209"/>
      <c r="M944" s="209"/>
      <c r="N944" s="209"/>
      <c r="O944" s="209"/>
      <c r="P944" s="462"/>
      <c r="Q944" s="209"/>
      <c r="R944" s="209"/>
      <c r="S944" s="209"/>
      <c r="T944" s="209"/>
      <c r="U944" s="209"/>
      <c r="V944" s="209"/>
      <c r="W944" s="209"/>
      <c r="X944" s="209"/>
      <c r="Y944" s="209"/>
      <c r="Z944" s="209"/>
      <c r="AA944" s="209"/>
      <c r="AB944" s="209"/>
      <c r="AC944" s="209"/>
      <c r="AD944" s="209"/>
      <c r="AE944" s="209"/>
      <c r="AF944" s="209"/>
      <c r="AG944" s="209"/>
      <c r="AH944" s="209"/>
      <c r="AI944" s="209"/>
      <c r="AJ944" s="209"/>
      <c r="AK944" s="209"/>
      <c r="AL944" s="462"/>
      <c r="AM944" s="462"/>
      <c r="AN944" s="462"/>
      <c r="AO944" s="209"/>
      <c r="AP944" s="209"/>
      <c r="AQ944" s="209"/>
      <c r="AR944" s="209"/>
      <c r="AS944" s="209"/>
      <c r="AT944" s="209"/>
      <c r="AU944" s="209"/>
      <c r="AV944" s="209"/>
      <c r="AW944" s="209"/>
      <c r="AX944" s="209"/>
      <c r="AY944" s="209"/>
      <c r="AZ944" s="209"/>
      <c r="BA944" s="209"/>
      <c r="BB944" s="209"/>
      <c r="BC944" s="209"/>
      <c r="BD944" s="209"/>
      <c r="BE944" s="209"/>
      <c r="BF944" s="209"/>
      <c r="BG944" s="209"/>
      <c r="BH944" s="209"/>
      <c r="BI944" s="209"/>
      <c r="BJ944" s="209"/>
      <c r="BK944" s="209"/>
      <c r="BL944" s="209"/>
    </row>
    <row r="945" spans="1:64" ht="13.5" customHeight="1">
      <c r="A945" s="462"/>
      <c r="B945" s="462"/>
      <c r="C945" s="462"/>
      <c r="D945" s="462"/>
      <c r="E945" s="462"/>
      <c r="F945" s="462"/>
      <c r="G945" s="209"/>
      <c r="H945" s="462"/>
      <c r="I945" s="209"/>
      <c r="J945" s="209"/>
      <c r="K945" s="209"/>
      <c r="L945" s="209"/>
      <c r="M945" s="209"/>
      <c r="N945" s="209"/>
      <c r="O945" s="209"/>
      <c r="P945" s="462"/>
      <c r="Q945" s="209"/>
      <c r="R945" s="209"/>
      <c r="S945" s="209"/>
      <c r="T945" s="209"/>
      <c r="U945" s="209"/>
      <c r="V945" s="209"/>
      <c r="W945" s="209"/>
      <c r="X945" s="209"/>
      <c r="Y945" s="209"/>
      <c r="Z945" s="209"/>
      <c r="AA945" s="209"/>
      <c r="AB945" s="209"/>
      <c r="AC945" s="209"/>
      <c r="AD945" s="209"/>
      <c r="AE945" s="209"/>
      <c r="AF945" s="209"/>
      <c r="AG945" s="209"/>
      <c r="AH945" s="209"/>
      <c r="AI945" s="209"/>
      <c r="AJ945" s="209"/>
      <c r="AK945" s="209"/>
      <c r="AL945" s="462"/>
      <c r="AM945" s="462"/>
      <c r="AN945" s="462"/>
      <c r="AO945" s="209"/>
      <c r="AP945" s="209"/>
      <c r="AQ945" s="209"/>
      <c r="AR945" s="209"/>
      <c r="AS945" s="209"/>
      <c r="AT945" s="209"/>
      <c r="AU945" s="209"/>
      <c r="AV945" s="209"/>
      <c r="AW945" s="209"/>
      <c r="AX945" s="209"/>
      <c r="AY945" s="209"/>
      <c r="AZ945" s="209"/>
      <c r="BA945" s="209"/>
      <c r="BB945" s="209"/>
      <c r="BC945" s="209"/>
      <c r="BD945" s="209"/>
      <c r="BE945" s="209"/>
      <c r="BF945" s="209"/>
      <c r="BG945" s="209"/>
      <c r="BH945" s="209"/>
      <c r="BI945" s="209"/>
      <c r="BJ945" s="209"/>
      <c r="BK945" s="209"/>
      <c r="BL945" s="209"/>
    </row>
    <row r="946" spans="1:64" ht="13.5" customHeight="1">
      <c r="A946" s="462"/>
      <c r="B946" s="462"/>
      <c r="C946" s="462"/>
      <c r="D946" s="462"/>
      <c r="E946" s="462"/>
      <c r="F946" s="462"/>
      <c r="G946" s="209"/>
      <c r="H946" s="462"/>
      <c r="I946" s="209"/>
      <c r="J946" s="209"/>
      <c r="K946" s="209"/>
      <c r="L946" s="209"/>
      <c r="M946" s="209"/>
      <c r="N946" s="209"/>
      <c r="O946" s="209"/>
      <c r="P946" s="462"/>
      <c r="Q946" s="209"/>
      <c r="R946" s="209"/>
      <c r="S946" s="209"/>
      <c r="T946" s="209"/>
      <c r="U946" s="209"/>
      <c r="V946" s="209"/>
      <c r="W946" s="209"/>
      <c r="X946" s="209"/>
      <c r="Y946" s="209"/>
      <c r="Z946" s="209"/>
      <c r="AA946" s="209"/>
      <c r="AB946" s="209"/>
      <c r="AC946" s="209"/>
      <c r="AD946" s="209"/>
      <c r="AE946" s="209"/>
      <c r="AF946" s="209"/>
      <c r="AG946" s="209"/>
      <c r="AH946" s="209"/>
      <c r="AI946" s="209"/>
      <c r="AJ946" s="209"/>
      <c r="AK946" s="209"/>
      <c r="AL946" s="462"/>
      <c r="AM946" s="462"/>
      <c r="AN946" s="462"/>
      <c r="AO946" s="209"/>
      <c r="AP946" s="209"/>
      <c r="AQ946" s="209"/>
      <c r="AR946" s="209"/>
      <c r="AS946" s="209"/>
      <c r="AT946" s="209"/>
      <c r="AU946" s="209"/>
      <c r="AV946" s="209"/>
      <c r="AW946" s="209"/>
      <c r="AX946" s="209"/>
      <c r="AY946" s="209"/>
      <c r="AZ946" s="209"/>
      <c r="BA946" s="209"/>
      <c r="BB946" s="209"/>
      <c r="BC946" s="209"/>
      <c r="BD946" s="209"/>
      <c r="BE946" s="209"/>
      <c r="BF946" s="209"/>
      <c r="BG946" s="209"/>
      <c r="BH946" s="209"/>
      <c r="BI946" s="209"/>
      <c r="BJ946" s="209"/>
      <c r="BK946" s="209"/>
      <c r="BL946" s="209"/>
    </row>
    <row r="947" spans="1:64" ht="13.5" customHeight="1">
      <c r="A947" s="462"/>
      <c r="B947" s="462"/>
      <c r="C947" s="462"/>
      <c r="D947" s="462"/>
      <c r="E947" s="462"/>
      <c r="F947" s="462"/>
      <c r="G947" s="209"/>
      <c r="H947" s="462"/>
      <c r="I947" s="209"/>
      <c r="J947" s="209"/>
      <c r="K947" s="209"/>
      <c r="L947" s="209"/>
      <c r="M947" s="209"/>
      <c r="N947" s="209"/>
      <c r="O947" s="209"/>
      <c r="P947" s="462"/>
      <c r="Q947" s="209"/>
      <c r="R947" s="209"/>
      <c r="S947" s="209"/>
      <c r="T947" s="209"/>
      <c r="U947" s="209"/>
      <c r="V947" s="209"/>
      <c r="W947" s="209"/>
      <c r="X947" s="209"/>
      <c r="Y947" s="209"/>
      <c r="Z947" s="209"/>
      <c r="AA947" s="209"/>
      <c r="AB947" s="209"/>
      <c r="AC947" s="209"/>
      <c r="AD947" s="209"/>
      <c r="AE947" s="209"/>
      <c r="AF947" s="209"/>
      <c r="AG947" s="209"/>
      <c r="AH947" s="209"/>
      <c r="AI947" s="209"/>
      <c r="AJ947" s="209"/>
      <c r="AK947" s="209"/>
      <c r="AL947" s="462"/>
      <c r="AM947" s="462"/>
      <c r="AN947" s="462"/>
      <c r="AO947" s="209"/>
      <c r="AP947" s="209"/>
      <c r="AQ947" s="209"/>
      <c r="AR947" s="209"/>
      <c r="AS947" s="209"/>
      <c r="AT947" s="209"/>
      <c r="AU947" s="209"/>
      <c r="AV947" s="209"/>
      <c r="AW947" s="209"/>
      <c r="AX947" s="209"/>
      <c r="AY947" s="209"/>
      <c r="AZ947" s="209"/>
      <c r="BA947" s="209"/>
      <c r="BB947" s="209"/>
      <c r="BC947" s="209"/>
      <c r="BD947" s="209"/>
      <c r="BE947" s="209"/>
      <c r="BF947" s="209"/>
      <c r="BG947" s="209"/>
      <c r="BH947" s="209"/>
      <c r="BI947" s="209"/>
      <c r="BJ947" s="209"/>
      <c r="BK947" s="209"/>
      <c r="BL947" s="209"/>
    </row>
    <row r="948" spans="1:64" ht="13.5" customHeight="1">
      <c r="A948" s="462"/>
      <c r="B948" s="462"/>
      <c r="C948" s="462"/>
      <c r="D948" s="462"/>
      <c r="E948" s="462"/>
      <c r="F948" s="462"/>
      <c r="G948" s="209"/>
      <c r="H948" s="462"/>
      <c r="I948" s="209"/>
      <c r="J948" s="209"/>
      <c r="K948" s="209"/>
      <c r="L948" s="209"/>
      <c r="M948" s="209"/>
      <c r="N948" s="209"/>
      <c r="O948" s="209"/>
      <c r="P948" s="462"/>
      <c r="Q948" s="209"/>
      <c r="R948" s="209"/>
      <c r="S948" s="209"/>
      <c r="T948" s="209"/>
      <c r="U948" s="209"/>
      <c r="V948" s="209"/>
      <c r="W948" s="209"/>
      <c r="X948" s="209"/>
      <c r="Y948" s="209"/>
      <c r="Z948" s="209"/>
      <c r="AA948" s="209"/>
      <c r="AB948" s="209"/>
      <c r="AC948" s="209"/>
      <c r="AD948" s="209"/>
      <c r="AE948" s="209"/>
      <c r="AF948" s="209"/>
      <c r="AG948" s="209"/>
      <c r="AH948" s="209"/>
      <c r="AI948" s="209"/>
      <c r="AJ948" s="209"/>
      <c r="AK948" s="209"/>
      <c r="AL948" s="462"/>
      <c r="AM948" s="462"/>
      <c r="AN948" s="462"/>
      <c r="AO948" s="209"/>
      <c r="AP948" s="209"/>
      <c r="AQ948" s="209"/>
      <c r="AR948" s="209"/>
      <c r="AS948" s="209"/>
      <c r="AT948" s="209"/>
      <c r="AU948" s="209"/>
      <c r="AV948" s="209"/>
      <c r="AW948" s="209"/>
      <c r="AX948" s="209"/>
      <c r="AY948" s="209"/>
      <c r="AZ948" s="209"/>
      <c r="BA948" s="209"/>
      <c r="BB948" s="209"/>
      <c r="BC948" s="209"/>
      <c r="BD948" s="209"/>
      <c r="BE948" s="209"/>
      <c r="BF948" s="209"/>
      <c r="BG948" s="209"/>
      <c r="BH948" s="209"/>
      <c r="BI948" s="209"/>
      <c r="BJ948" s="209"/>
      <c r="BK948" s="209"/>
      <c r="BL948" s="209"/>
    </row>
    <row r="949" spans="1:64" ht="13.5" customHeight="1">
      <c r="A949" s="462"/>
      <c r="B949" s="462"/>
      <c r="C949" s="462"/>
      <c r="D949" s="462"/>
      <c r="E949" s="462"/>
      <c r="F949" s="462"/>
      <c r="G949" s="209"/>
      <c r="H949" s="462"/>
      <c r="I949" s="209"/>
      <c r="J949" s="209"/>
      <c r="K949" s="209"/>
      <c r="L949" s="209"/>
      <c r="M949" s="209"/>
      <c r="N949" s="209"/>
      <c r="O949" s="209"/>
      <c r="P949" s="462"/>
      <c r="Q949" s="209"/>
      <c r="R949" s="209"/>
      <c r="S949" s="209"/>
      <c r="T949" s="209"/>
      <c r="U949" s="209"/>
      <c r="V949" s="209"/>
      <c r="W949" s="209"/>
      <c r="X949" s="209"/>
      <c r="Y949" s="209"/>
      <c r="Z949" s="209"/>
      <c r="AA949" s="209"/>
      <c r="AB949" s="209"/>
      <c r="AC949" s="209"/>
      <c r="AD949" s="209"/>
      <c r="AE949" s="209"/>
      <c r="AF949" s="209"/>
      <c r="AG949" s="209"/>
      <c r="AH949" s="209"/>
      <c r="AI949" s="209"/>
      <c r="AJ949" s="209"/>
      <c r="AK949" s="209"/>
      <c r="AL949" s="462"/>
      <c r="AM949" s="462"/>
      <c r="AN949" s="462"/>
      <c r="AO949" s="209"/>
      <c r="AP949" s="209"/>
      <c r="AQ949" s="209"/>
      <c r="AR949" s="209"/>
      <c r="AS949" s="209"/>
      <c r="AT949" s="209"/>
      <c r="AU949" s="209"/>
      <c r="AV949" s="209"/>
      <c r="AW949" s="209"/>
      <c r="AX949" s="209"/>
      <c r="AY949" s="209"/>
      <c r="AZ949" s="209"/>
      <c r="BA949" s="209"/>
      <c r="BB949" s="209"/>
      <c r="BC949" s="209"/>
      <c r="BD949" s="209"/>
      <c r="BE949" s="209"/>
      <c r="BF949" s="209"/>
      <c r="BG949" s="209"/>
      <c r="BH949" s="209"/>
      <c r="BI949" s="209"/>
      <c r="BJ949" s="209"/>
      <c r="BK949" s="209"/>
      <c r="BL949" s="209"/>
    </row>
    <row r="950" spans="1:64" ht="13.5" customHeight="1">
      <c r="A950" s="462"/>
      <c r="B950" s="462"/>
      <c r="C950" s="462"/>
      <c r="D950" s="462"/>
      <c r="E950" s="462"/>
      <c r="F950" s="462"/>
      <c r="G950" s="209"/>
      <c r="H950" s="462"/>
      <c r="I950" s="209"/>
      <c r="J950" s="209"/>
      <c r="K950" s="209"/>
      <c r="L950" s="209"/>
      <c r="M950" s="209"/>
      <c r="N950" s="209"/>
      <c r="O950" s="209"/>
      <c r="P950" s="462"/>
      <c r="Q950" s="209"/>
      <c r="R950" s="209"/>
      <c r="S950" s="209"/>
      <c r="T950" s="209"/>
      <c r="U950" s="209"/>
      <c r="V950" s="209"/>
      <c r="W950" s="209"/>
      <c r="X950" s="209"/>
      <c r="Y950" s="209"/>
      <c r="Z950" s="209"/>
      <c r="AA950" s="209"/>
      <c r="AB950" s="209"/>
      <c r="AC950" s="209"/>
      <c r="AD950" s="209"/>
      <c r="AE950" s="209"/>
      <c r="AF950" s="209"/>
      <c r="AG950" s="209"/>
      <c r="AH950" s="209"/>
      <c r="AI950" s="209"/>
      <c r="AJ950" s="209"/>
      <c r="AK950" s="209"/>
      <c r="AL950" s="462"/>
      <c r="AM950" s="462"/>
      <c r="AN950" s="462"/>
      <c r="AO950" s="209"/>
      <c r="AP950" s="209"/>
      <c r="AQ950" s="209"/>
      <c r="AR950" s="209"/>
      <c r="AS950" s="209"/>
      <c r="AT950" s="209"/>
      <c r="AU950" s="209"/>
      <c r="AV950" s="209"/>
      <c r="AW950" s="209"/>
      <c r="AX950" s="209"/>
      <c r="AY950" s="209"/>
      <c r="AZ950" s="209"/>
      <c r="BA950" s="209"/>
      <c r="BB950" s="209"/>
      <c r="BC950" s="209"/>
      <c r="BD950" s="209"/>
      <c r="BE950" s="209"/>
      <c r="BF950" s="209"/>
      <c r="BG950" s="209"/>
      <c r="BH950" s="209"/>
      <c r="BI950" s="209"/>
      <c r="BJ950" s="209"/>
      <c r="BK950" s="209"/>
      <c r="BL950" s="209"/>
    </row>
    <row r="951" spans="1:64" ht="13.5" customHeight="1">
      <c r="A951" s="462"/>
      <c r="B951" s="462"/>
      <c r="C951" s="462"/>
      <c r="D951" s="462"/>
      <c r="E951" s="462"/>
      <c r="F951" s="462"/>
      <c r="G951" s="209"/>
      <c r="H951" s="462"/>
      <c r="I951" s="209"/>
      <c r="J951" s="209"/>
      <c r="K951" s="209"/>
      <c r="L951" s="209"/>
      <c r="M951" s="209"/>
      <c r="N951" s="209"/>
      <c r="O951" s="209"/>
      <c r="P951" s="462"/>
      <c r="Q951" s="209"/>
      <c r="R951" s="209"/>
      <c r="S951" s="209"/>
      <c r="T951" s="209"/>
      <c r="U951" s="209"/>
      <c r="V951" s="209"/>
      <c r="W951" s="209"/>
      <c r="X951" s="209"/>
      <c r="Y951" s="209"/>
      <c r="Z951" s="209"/>
      <c r="AA951" s="209"/>
      <c r="AB951" s="209"/>
      <c r="AC951" s="209"/>
      <c r="AD951" s="209"/>
      <c r="AE951" s="209"/>
      <c r="AF951" s="209"/>
      <c r="AG951" s="209"/>
      <c r="AH951" s="209"/>
      <c r="AI951" s="209"/>
      <c r="AJ951" s="209"/>
      <c r="AK951" s="209"/>
      <c r="AL951" s="462"/>
      <c r="AM951" s="462"/>
      <c r="AN951" s="462"/>
      <c r="AO951" s="209"/>
      <c r="AP951" s="209"/>
      <c r="AQ951" s="209"/>
      <c r="AR951" s="209"/>
      <c r="AS951" s="209"/>
      <c r="AT951" s="209"/>
      <c r="AU951" s="209"/>
      <c r="AV951" s="209"/>
      <c r="AW951" s="209"/>
      <c r="AX951" s="209"/>
      <c r="AY951" s="209"/>
      <c r="AZ951" s="209"/>
      <c r="BA951" s="209"/>
      <c r="BB951" s="209"/>
      <c r="BC951" s="209"/>
      <c r="BD951" s="209"/>
      <c r="BE951" s="209"/>
      <c r="BF951" s="209"/>
      <c r="BG951" s="209"/>
      <c r="BH951" s="209"/>
      <c r="BI951" s="209"/>
      <c r="BJ951" s="209"/>
      <c r="BK951" s="209"/>
      <c r="BL951" s="209"/>
    </row>
    <row r="952" spans="1:64" ht="13.5" customHeight="1">
      <c r="A952" s="462"/>
      <c r="B952" s="462"/>
      <c r="C952" s="462"/>
      <c r="D952" s="462"/>
      <c r="E952" s="462"/>
      <c r="F952" s="462"/>
      <c r="G952" s="209"/>
      <c r="H952" s="462"/>
      <c r="I952" s="209"/>
      <c r="J952" s="209"/>
      <c r="K952" s="209"/>
      <c r="L952" s="209"/>
      <c r="M952" s="209"/>
      <c r="N952" s="209"/>
      <c r="O952" s="209"/>
      <c r="P952" s="462"/>
      <c r="Q952" s="209"/>
      <c r="R952" s="209"/>
      <c r="S952" s="209"/>
      <c r="T952" s="209"/>
      <c r="U952" s="209"/>
      <c r="V952" s="209"/>
      <c r="W952" s="209"/>
      <c r="X952" s="209"/>
      <c r="Y952" s="209"/>
      <c r="Z952" s="209"/>
      <c r="AA952" s="209"/>
      <c r="AB952" s="209"/>
      <c r="AC952" s="209"/>
      <c r="AD952" s="209"/>
      <c r="AE952" s="209"/>
      <c r="AF952" s="209"/>
      <c r="AG952" s="209"/>
      <c r="AH952" s="209"/>
      <c r="AI952" s="209"/>
      <c r="AJ952" s="209"/>
      <c r="AK952" s="209"/>
      <c r="AL952" s="462"/>
      <c r="AM952" s="462"/>
      <c r="AN952" s="462"/>
      <c r="AO952" s="209"/>
      <c r="AP952" s="209"/>
      <c r="AQ952" s="209"/>
      <c r="AR952" s="209"/>
      <c r="AS952" s="209"/>
      <c r="AT952" s="209"/>
      <c r="AU952" s="209"/>
      <c r="AV952" s="209"/>
      <c r="AW952" s="209"/>
      <c r="AX952" s="209"/>
      <c r="AY952" s="209"/>
      <c r="AZ952" s="209"/>
      <c r="BA952" s="209"/>
      <c r="BB952" s="209"/>
      <c r="BC952" s="209"/>
      <c r="BD952" s="209"/>
      <c r="BE952" s="209"/>
      <c r="BF952" s="209"/>
      <c r="BG952" s="209"/>
      <c r="BH952" s="209"/>
      <c r="BI952" s="209"/>
      <c r="BJ952" s="209"/>
      <c r="BK952" s="209"/>
      <c r="BL952" s="209"/>
    </row>
    <row r="953" spans="1:64" ht="13.5" customHeight="1">
      <c r="A953" s="462"/>
      <c r="B953" s="462"/>
      <c r="C953" s="462"/>
      <c r="D953" s="462"/>
      <c r="E953" s="462"/>
      <c r="F953" s="462"/>
      <c r="G953" s="209"/>
      <c r="H953" s="462"/>
      <c r="I953" s="209"/>
      <c r="J953" s="209"/>
      <c r="K953" s="209"/>
      <c r="L953" s="209"/>
      <c r="M953" s="209"/>
      <c r="N953" s="209"/>
      <c r="O953" s="209"/>
      <c r="P953" s="462"/>
      <c r="Q953" s="209"/>
      <c r="R953" s="209"/>
      <c r="S953" s="209"/>
      <c r="T953" s="209"/>
      <c r="U953" s="209"/>
      <c r="V953" s="209"/>
      <c r="W953" s="209"/>
      <c r="X953" s="209"/>
      <c r="Y953" s="209"/>
      <c r="Z953" s="209"/>
      <c r="AA953" s="209"/>
      <c r="AB953" s="209"/>
      <c r="AC953" s="209"/>
      <c r="AD953" s="209"/>
      <c r="AE953" s="209"/>
      <c r="AF953" s="209"/>
      <c r="AG953" s="209"/>
      <c r="AH953" s="209"/>
      <c r="AI953" s="209"/>
      <c r="AJ953" s="209"/>
      <c r="AK953" s="209"/>
      <c r="AL953" s="462"/>
      <c r="AM953" s="462"/>
      <c r="AN953" s="462"/>
      <c r="AO953" s="209"/>
      <c r="AP953" s="209"/>
      <c r="AQ953" s="209"/>
      <c r="AR953" s="209"/>
      <c r="AS953" s="209"/>
      <c r="AT953" s="209"/>
      <c r="AU953" s="209"/>
      <c r="AV953" s="209"/>
      <c r="AW953" s="209"/>
      <c r="AX953" s="209"/>
      <c r="AY953" s="209"/>
      <c r="AZ953" s="209"/>
      <c r="BA953" s="209"/>
      <c r="BB953" s="209"/>
      <c r="BC953" s="209"/>
      <c r="BD953" s="209"/>
      <c r="BE953" s="209"/>
      <c r="BF953" s="209"/>
      <c r="BG953" s="209"/>
      <c r="BH953" s="209"/>
      <c r="BI953" s="209"/>
      <c r="BJ953" s="209"/>
      <c r="BK953" s="209"/>
      <c r="BL953" s="209"/>
    </row>
    <row r="954" spans="1:64" ht="13.5" customHeight="1">
      <c r="A954" s="462"/>
      <c r="B954" s="462"/>
      <c r="C954" s="462"/>
      <c r="D954" s="462"/>
      <c r="E954" s="462"/>
      <c r="F954" s="462"/>
      <c r="G954" s="209"/>
      <c r="H954" s="462"/>
      <c r="I954" s="209"/>
      <c r="J954" s="209"/>
      <c r="K954" s="209"/>
      <c r="L954" s="209"/>
      <c r="M954" s="209"/>
      <c r="N954" s="209"/>
      <c r="O954" s="209"/>
      <c r="P954" s="462"/>
      <c r="Q954" s="209"/>
      <c r="R954" s="209"/>
      <c r="S954" s="209"/>
      <c r="T954" s="209"/>
      <c r="U954" s="209"/>
      <c r="V954" s="209"/>
      <c r="W954" s="209"/>
      <c r="X954" s="209"/>
      <c r="Y954" s="209"/>
      <c r="Z954" s="209"/>
      <c r="AA954" s="209"/>
      <c r="AB954" s="209"/>
      <c r="AC954" s="209"/>
      <c r="AD954" s="209"/>
      <c r="AE954" s="209"/>
      <c r="AF954" s="209"/>
      <c r="AG954" s="209"/>
      <c r="AH954" s="209"/>
      <c r="AI954" s="209"/>
      <c r="AJ954" s="209"/>
      <c r="AK954" s="209"/>
      <c r="AL954" s="462"/>
      <c r="AM954" s="462"/>
      <c r="AN954" s="462"/>
      <c r="AO954" s="209"/>
      <c r="AP954" s="209"/>
      <c r="AQ954" s="209"/>
      <c r="AR954" s="209"/>
      <c r="AS954" s="209"/>
      <c r="AT954" s="209"/>
      <c r="AU954" s="209"/>
      <c r="AV954" s="209"/>
      <c r="AW954" s="209"/>
      <c r="AX954" s="209"/>
      <c r="AY954" s="209"/>
      <c r="AZ954" s="209"/>
      <c r="BA954" s="209"/>
      <c r="BB954" s="209"/>
      <c r="BC954" s="209"/>
      <c r="BD954" s="209"/>
      <c r="BE954" s="209"/>
      <c r="BF954" s="209"/>
      <c r="BG954" s="209"/>
      <c r="BH954" s="209"/>
      <c r="BI954" s="209"/>
      <c r="BJ954" s="209"/>
      <c r="BK954" s="209"/>
      <c r="BL954" s="209"/>
    </row>
    <row r="955" spans="1:64" ht="13.5" customHeight="1">
      <c r="A955" s="462"/>
      <c r="B955" s="462"/>
      <c r="C955" s="462"/>
      <c r="D955" s="462"/>
      <c r="E955" s="462"/>
      <c r="F955" s="462"/>
      <c r="G955" s="209"/>
      <c r="H955" s="462"/>
      <c r="I955" s="209"/>
      <c r="J955" s="209"/>
      <c r="K955" s="209"/>
      <c r="L955" s="209"/>
      <c r="M955" s="209"/>
      <c r="N955" s="209"/>
      <c r="O955" s="209"/>
      <c r="P955" s="462"/>
      <c r="Q955" s="209"/>
      <c r="R955" s="209"/>
      <c r="S955" s="209"/>
      <c r="T955" s="209"/>
      <c r="U955" s="209"/>
      <c r="V955" s="209"/>
      <c r="W955" s="209"/>
      <c r="X955" s="209"/>
      <c r="Y955" s="209"/>
      <c r="Z955" s="209"/>
      <c r="AA955" s="209"/>
      <c r="AB955" s="209"/>
      <c r="AC955" s="209"/>
      <c r="AD955" s="209"/>
      <c r="AE955" s="209"/>
      <c r="AF955" s="209"/>
      <c r="AG955" s="209"/>
      <c r="AH955" s="209"/>
      <c r="AI955" s="209"/>
      <c r="AJ955" s="209"/>
      <c r="AK955" s="209"/>
      <c r="AL955" s="462"/>
      <c r="AM955" s="462"/>
      <c r="AN955" s="462"/>
      <c r="AO955" s="209"/>
      <c r="AP955" s="209"/>
      <c r="AQ955" s="209"/>
      <c r="AR955" s="209"/>
      <c r="AS955" s="209"/>
      <c r="AT955" s="209"/>
      <c r="AU955" s="209"/>
      <c r="AV955" s="209"/>
      <c r="AW955" s="209"/>
      <c r="AX955" s="209"/>
      <c r="AY955" s="209"/>
      <c r="AZ955" s="209"/>
      <c r="BA955" s="209"/>
      <c r="BB955" s="209"/>
      <c r="BC955" s="209"/>
      <c r="BD955" s="209"/>
      <c r="BE955" s="209"/>
      <c r="BF955" s="209"/>
      <c r="BG955" s="209"/>
      <c r="BH955" s="209"/>
      <c r="BI955" s="209"/>
      <c r="BJ955" s="209"/>
      <c r="BK955" s="209"/>
      <c r="BL955" s="209"/>
    </row>
    <row r="956" spans="1:64" ht="13.5" customHeight="1">
      <c r="A956" s="462"/>
      <c r="B956" s="462"/>
      <c r="C956" s="462"/>
      <c r="D956" s="462"/>
      <c r="E956" s="462"/>
      <c r="F956" s="462"/>
      <c r="G956" s="209"/>
      <c r="H956" s="462"/>
      <c r="I956" s="209"/>
      <c r="J956" s="209"/>
      <c r="K956" s="209"/>
      <c r="L956" s="209"/>
      <c r="M956" s="209"/>
      <c r="N956" s="209"/>
      <c r="O956" s="209"/>
      <c r="P956" s="462"/>
      <c r="Q956" s="209"/>
      <c r="R956" s="209"/>
      <c r="S956" s="209"/>
      <c r="T956" s="209"/>
      <c r="U956" s="209"/>
      <c r="V956" s="209"/>
      <c r="W956" s="209"/>
      <c r="X956" s="209"/>
      <c r="Y956" s="209"/>
      <c r="Z956" s="209"/>
      <c r="AA956" s="209"/>
      <c r="AB956" s="209"/>
      <c r="AC956" s="209"/>
      <c r="AD956" s="209"/>
      <c r="AE956" s="209"/>
      <c r="AF956" s="209"/>
      <c r="AG956" s="209"/>
      <c r="AH956" s="209"/>
      <c r="AI956" s="209"/>
      <c r="AJ956" s="209"/>
      <c r="AK956" s="209"/>
      <c r="AL956" s="462"/>
      <c r="AM956" s="462"/>
      <c r="AN956" s="462"/>
      <c r="AO956" s="209"/>
      <c r="AP956" s="209"/>
      <c r="AQ956" s="209"/>
      <c r="AR956" s="209"/>
      <c r="AS956" s="209"/>
      <c r="AT956" s="209"/>
      <c r="AU956" s="209"/>
      <c r="AV956" s="209"/>
      <c r="AW956" s="209"/>
      <c r="AX956" s="209"/>
      <c r="AY956" s="209"/>
      <c r="AZ956" s="209"/>
      <c r="BA956" s="209"/>
      <c r="BB956" s="209"/>
      <c r="BC956" s="209"/>
      <c r="BD956" s="209"/>
      <c r="BE956" s="209"/>
      <c r="BF956" s="209"/>
      <c r="BG956" s="209"/>
      <c r="BH956" s="209"/>
      <c r="BI956" s="209"/>
      <c r="BJ956" s="209"/>
      <c r="BK956" s="209"/>
      <c r="BL956" s="209"/>
    </row>
    <row r="957" spans="1:64" ht="13.5" customHeight="1">
      <c r="A957" s="462"/>
      <c r="B957" s="462"/>
      <c r="C957" s="462"/>
      <c r="D957" s="462"/>
      <c r="E957" s="462"/>
      <c r="F957" s="462"/>
      <c r="G957" s="209"/>
      <c r="H957" s="462"/>
      <c r="I957" s="209"/>
      <c r="J957" s="209"/>
      <c r="K957" s="209"/>
      <c r="L957" s="209"/>
      <c r="M957" s="209"/>
      <c r="N957" s="209"/>
      <c r="O957" s="209"/>
      <c r="P957" s="462"/>
      <c r="Q957" s="209"/>
      <c r="R957" s="209"/>
      <c r="S957" s="209"/>
      <c r="T957" s="209"/>
      <c r="U957" s="209"/>
      <c r="V957" s="209"/>
      <c r="W957" s="209"/>
      <c r="X957" s="209"/>
      <c r="Y957" s="209"/>
      <c r="Z957" s="209"/>
      <c r="AA957" s="209"/>
      <c r="AB957" s="209"/>
      <c r="AC957" s="209"/>
      <c r="AD957" s="209"/>
      <c r="AE957" s="209"/>
      <c r="AF957" s="209"/>
      <c r="AG957" s="209"/>
      <c r="AH957" s="209"/>
      <c r="AI957" s="209"/>
      <c r="AJ957" s="209"/>
      <c r="AK957" s="209"/>
      <c r="AL957" s="462"/>
      <c r="AM957" s="462"/>
      <c r="AN957" s="462"/>
      <c r="AO957" s="209"/>
      <c r="AP957" s="209"/>
      <c r="AQ957" s="209"/>
      <c r="AR957" s="209"/>
      <c r="AS957" s="209"/>
      <c r="AT957" s="209"/>
      <c r="AU957" s="209"/>
      <c r="AV957" s="209"/>
      <c r="AW957" s="209"/>
      <c r="AX957" s="209"/>
      <c r="AY957" s="209"/>
      <c r="AZ957" s="209"/>
      <c r="BA957" s="209"/>
      <c r="BB957" s="209"/>
      <c r="BC957" s="209"/>
      <c r="BD957" s="209"/>
      <c r="BE957" s="209"/>
      <c r="BF957" s="209"/>
      <c r="BG957" s="209"/>
      <c r="BH957" s="209"/>
      <c r="BI957" s="209"/>
      <c r="BJ957" s="209"/>
      <c r="BK957" s="209"/>
      <c r="BL957" s="209"/>
    </row>
    <row r="958" spans="1:64" ht="13.5" customHeight="1">
      <c r="A958" s="462"/>
      <c r="B958" s="462"/>
      <c r="C958" s="462"/>
      <c r="D958" s="462"/>
      <c r="E958" s="462"/>
      <c r="F958" s="462"/>
      <c r="G958" s="209"/>
      <c r="H958" s="462"/>
      <c r="I958" s="209"/>
      <c r="J958" s="209"/>
      <c r="K958" s="209"/>
      <c r="L958" s="209"/>
      <c r="M958" s="209"/>
      <c r="N958" s="209"/>
      <c r="O958" s="209"/>
      <c r="P958" s="462"/>
      <c r="Q958" s="209"/>
      <c r="R958" s="209"/>
      <c r="S958" s="209"/>
      <c r="T958" s="209"/>
      <c r="U958" s="209"/>
      <c r="V958" s="209"/>
      <c r="W958" s="209"/>
      <c r="X958" s="209"/>
      <c r="Y958" s="209"/>
      <c r="Z958" s="209"/>
      <c r="AA958" s="209"/>
      <c r="AB958" s="209"/>
      <c r="AC958" s="209"/>
      <c r="AD958" s="209"/>
      <c r="AE958" s="209"/>
      <c r="AF958" s="209"/>
      <c r="AG958" s="209"/>
      <c r="AH958" s="209"/>
      <c r="AI958" s="209"/>
      <c r="AJ958" s="209"/>
      <c r="AK958" s="209"/>
      <c r="AL958" s="462"/>
      <c r="AM958" s="462"/>
      <c r="AN958" s="462"/>
      <c r="AO958" s="209"/>
      <c r="AP958" s="209"/>
      <c r="AQ958" s="209"/>
      <c r="AR958" s="209"/>
      <c r="AS958" s="209"/>
      <c r="AT958" s="209"/>
      <c r="AU958" s="209"/>
      <c r="AV958" s="209"/>
      <c r="AW958" s="209"/>
      <c r="AX958" s="209"/>
      <c r="AY958" s="209"/>
      <c r="AZ958" s="209"/>
      <c r="BA958" s="209"/>
      <c r="BB958" s="209"/>
      <c r="BC958" s="209"/>
      <c r="BD958" s="209"/>
      <c r="BE958" s="209"/>
      <c r="BF958" s="209"/>
      <c r="BG958" s="209"/>
      <c r="BH958" s="209"/>
      <c r="BI958" s="209"/>
      <c r="BJ958" s="209"/>
      <c r="BK958" s="209"/>
      <c r="BL958" s="209"/>
    </row>
    <row r="959" spans="1:64" ht="13.5" customHeight="1">
      <c r="A959" s="462"/>
      <c r="B959" s="462"/>
      <c r="C959" s="462"/>
      <c r="D959" s="462"/>
      <c r="E959" s="462"/>
      <c r="F959" s="462"/>
      <c r="G959" s="209"/>
      <c r="H959" s="462"/>
      <c r="I959" s="209"/>
      <c r="J959" s="209"/>
      <c r="K959" s="209"/>
      <c r="L959" s="209"/>
      <c r="M959" s="209"/>
      <c r="N959" s="209"/>
      <c r="O959" s="209"/>
      <c r="P959" s="462"/>
      <c r="Q959" s="209"/>
      <c r="R959" s="209"/>
      <c r="S959" s="209"/>
      <c r="T959" s="209"/>
      <c r="U959" s="209"/>
      <c r="V959" s="209"/>
      <c r="W959" s="209"/>
      <c r="X959" s="209"/>
      <c r="Y959" s="209"/>
      <c r="Z959" s="209"/>
      <c r="AA959" s="209"/>
      <c r="AB959" s="209"/>
      <c r="AC959" s="209"/>
      <c r="AD959" s="209"/>
      <c r="AE959" s="209"/>
      <c r="AF959" s="209"/>
      <c r="AG959" s="209"/>
      <c r="AH959" s="209"/>
      <c r="AI959" s="209"/>
      <c r="AJ959" s="209"/>
      <c r="AK959" s="209"/>
      <c r="AL959" s="462"/>
      <c r="AM959" s="462"/>
      <c r="AN959" s="462"/>
      <c r="AO959" s="209"/>
      <c r="AP959" s="209"/>
      <c r="AQ959" s="209"/>
      <c r="AR959" s="209"/>
      <c r="AS959" s="209"/>
      <c r="AT959" s="209"/>
      <c r="AU959" s="209"/>
      <c r="AV959" s="209"/>
      <c r="AW959" s="209"/>
      <c r="AX959" s="209"/>
      <c r="AY959" s="209"/>
      <c r="AZ959" s="209"/>
      <c r="BA959" s="209"/>
      <c r="BB959" s="209"/>
      <c r="BC959" s="209"/>
      <c r="BD959" s="209"/>
      <c r="BE959" s="209"/>
      <c r="BF959" s="209"/>
      <c r="BG959" s="209"/>
      <c r="BH959" s="209"/>
      <c r="BI959" s="209"/>
      <c r="BJ959" s="209"/>
      <c r="BK959" s="209"/>
      <c r="BL959" s="209"/>
    </row>
    <row r="960" spans="1:64" ht="13.5" customHeight="1">
      <c r="A960" s="462"/>
      <c r="B960" s="462"/>
      <c r="C960" s="462"/>
      <c r="D960" s="462"/>
      <c r="E960" s="462"/>
      <c r="F960" s="462"/>
      <c r="G960" s="209"/>
      <c r="H960" s="462"/>
      <c r="I960" s="209"/>
      <c r="J960" s="209"/>
      <c r="K960" s="209"/>
      <c r="L960" s="209"/>
      <c r="M960" s="209"/>
      <c r="N960" s="209"/>
      <c r="O960" s="209"/>
      <c r="P960" s="462"/>
      <c r="Q960" s="209"/>
      <c r="R960" s="209"/>
      <c r="S960" s="209"/>
      <c r="T960" s="209"/>
      <c r="U960" s="209"/>
      <c r="V960" s="209"/>
      <c r="W960" s="209"/>
      <c r="X960" s="209"/>
      <c r="Y960" s="209"/>
      <c r="Z960" s="209"/>
      <c r="AA960" s="209"/>
      <c r="AB960" s="209"/>
      <c r="AC960" s="209"/>
      <c r="AD960" s="209"/>
      <c r="AE960" s="209"/>
      <c r="AF960" s="209"/>
      <c r="AG960" s="209"/>
      <c r="AH960" s="209"/>
      <c r="AI960" s="209"/>
      <c r="AJ960" s="209"/>
      <c r="AK960" s="209"/>
      <c r="AL960" s="462"/>
      <c r="AM960" s="462"/>
      <c r="AN960" s="462"/>
      <c r="AO960" s="209"/>
      <c r="AP960" s="209"/>
      <c r="AQ960" s="209"/>
      <c r="AR960" s="209"/>
      <c r="AS960" s="209"/>
      <c r="AT960" s="209"/>
      <c r="AU960" s="209"/>
      <c r="AV960" s="209"/>
      <c r="AW960" s="209"/>
      <c r="AX960" s="209"/>
      <c r="AY960" s="209"/>
      <c r="AZ960" s="209"/>
      <c r="BA960" s="209"/>
      <c r="BB960" s="209"/>
      <c r="BC960" s="209"/>
      <c r="BD960" s="209"/>
      <c r="BE960" s="209"/>
      <c r="BF960" s="209"/>
      <c r="BG960" s="209"/>
      <c r="BH960" s="209"/>
      <c r="BI960" s="209"/>
      <c r="BJ960" s="209"/>
      <c r="BK960" s="209"/>
      <c r="BL960" s="209"/>
    </row>
    <row r="961" spans="1:64" ht="13.5" customHeight="1">
      <c r="A961" s="462"/>
      <c r="B961" s="462"/>
      <c r="C961" s="462"/>
      <c r="D961" s="462"/>
      <c r="E961" s="462"/>
      <c r="F961" s="462"/>
      <c r="G961" s="209"/>
      <c r="H961" s="462"/>
      <c r="I961" s="209"/>
      <c r="J961" s="209"/>
      <c r="K961" s="209"/>
      <c r="L961" s="209"/>
      <c r="M961" s="209"/>
      <c r="N961" s="209"/>
      <c r="O961" s="209"/>
      <c r="P961" s="462"/>
      <c r="Q961" s="209"/>
      <c r="R961" s="209"/>
      <c r="S961" s="209"/>
      <c r="T961" s="209"/>
      <c r="U961" s="209"/>
      <c r="V961" s="209"/>
      <c r="W961" s="209"/>
      <c r="X961" s="209"/>
      <c r="Y961" s="209"/>
      <c r="Z961" s="209"/>
      <c r="AA961" s="209"/>
      <c r="AB961" s="209"/>
      <c r="AC961" s="209"/>
      <c r="AD961" s="209"/>
      <c r="AE961" s="209"/>
      <c r="AF961" s="209"/>
      <c r="AG961" s="209"/>
      <c r="AH961" s="209"/>
      <c r="AI961" s="209"/>
      <c r="AJ961" s="209"/>
      <c r="AK961" s="209"/>
      <c r="AL961" s="462"/>
      <c r="AM961" s="462"/>
      <c r="AN961" s="462"/>
      <c r="AO961" s="209"/>
      <c r="AP961" s="209"/>
      <c r="AQ961" s="209"/>
      <c r="AR961" s="209"/>
      <c r="AS961" s="209"/>
      <c r="AT961" s="209"/>
      <c r="AU961" s="209"/>
      <c r="AV961" s="209"/>
      <c r="AW961" s="209"/>
      <c r="AX961" s="209"/>
      <c r="AY961" s="209"/>
      <c r="AZ961" s="209"/>
      <c r="BA961" s="209"/>
      <c r="BB961" s="209"/>
      <c r="BC961" s="209"/>
      <c r="BD961" s="209"/>
      <c r="BE961" s="209"/>
      <c r="BF961" s="209"/>
      <c r="BG961" s="209"/>
      <c r="BH961" s="209"/>
      <c r="BI961" s="209"/>
      <c r="BJ961" s="209"/>
      <c r="BK961" s="209"/>
      <c r="BL961" s="209"/>
    </row>
    <row r="962" spans="1:64" ht="13.5" customHeight="1">
      <c r="A962" s="462"/>
      <c r="B962" s="462"/>
      <c r="C962" s="462"/>
      <c r="D962" s="462"/>
      <c r="E962" s="462"/>
      <c r="F962" s="462"/>
      <c r="G962" s="209"/>
      <c r="H962" s="462"/>
      <c r="I962" s="209"/>
      <c r="J962" s="209"/>
      <c r="K962" s="209"/>
      <c r="L962" s="209"/>
      <c r="M962" s="209"/>
      <c r="N962" s="209"/>
      <c r="O962" s="209"/>
      <c r="P962" s="462"/>
      <c r="Q962" s="209"/>
      <c r="R962" s="209"/>
      <c r="S962" s="209"/>
      <c r="T962" s="209"/>
      <c r="U962" s="209"/>
      <c r="V962" s="209"/>
      <c r="W962" s="209"/>
      <c r="X962" s="209"/>
      <c r="Y962" s="209"/>
      <c r="Z962" s="209"/>
      <c r="AA962" s="209"/>
      <c r="AB962" s="209"/>
      <c r="AC962" s="209"/>
      <c r="AD962" s="209"/>
      <c r="AE962" s="209"/>
      <c r="AF962" s="209"/>
      <c r="AG962" s="209"/>
      <c r="AH962" s="209"/>
      <c r="AI962" s="209"/>
      <c r="AJ962" s="209"/>
      <c r="AK962" s="209"/>
      <c r="AL962" s="462"/>
      <c r="AM962" s="462"/>
      <c r="AN962" s="462"/>
      <c r="AO962" s="209"/>
      <c r="AP962" s="209"/>
      <c r="AQ962" s="209"/>
      <c r="AR962" s="209"/>
      <c r="AS962" s="209"/>
      <c r="AT962" s="209"/>
      <c r="AU962" s="209"/>
      <c r="AV962" s="209"/>
      <c r="AW962" s="209"/>
      <c r="AX962" s="209"/>
      <c r="AY962" s="209"/>
      <c r="AZ962" s="209"/>
      <c r="BA962" s="209"/>
      <c r="BB962" s="209"/>
      <c r="BC962" s="209"/>
      <c r="BD962" s="209"/>
      <c r="BE962" s="209"/>
      <c r="BF962" s="209"/>
      <c r="BG962" s="209"/>
      <c r="BH962" s="209"/>
      <c r="BI962" s="209"/>
      <c r="BJ962" s="209"/>
      <c r="BK962" s="209"/>
      <c r="BL962" s="209"/>
    </row>
    <row r="963" spans="1:64" ht="13.5" customHeight="1">
      <c r="A963" s="462"/>
      <c r="B963" s="462"/>
      <c r="C963" s="462"/>
      <c r="D963" s="462"/>
      <c r="E963" s="462"/>
      <c r="F963" s="462"/>
      <c r="G963" s="209"/>
      <c r="H963" s="462"/>
      <c r="I963" s="209"/>
      <c r="J963" s="209"/>
      <c r="K963" s="209"/>
      <c r="L963" s="209"/>
      <c r="M963" s="209"/>
      <c r="N963" s="209"/>
      <c r="O963" s="209"/>
      <c r="P963" s="462"/>
      <c r="Q963" s="209"/>
      <c r="R963" s="209"/>
      <c r="S963" s="209"/>
      <c r="T963" s="209"/>
      <c r="U963" s="209"/>
      <c r="V963" s="209"/>
      <c r="W963" s="209"/>
      <c r="X963" s="209"/>
      <c r="Y963" s="209"/>
      <c r="Z963" s="209"/>
      <c r="AA963" s="209"/>
      <c r="AB963" s="209"/>
      <c r="AC963" s="209"/>
      <c r="AD963" s="209"/>
      <c r="AE963" s="209"/>
      <c r="AF963" s="209"/>
      <c r="AG963" s="209"/>
      <c r="AH963" s="209"/>
      <c r="AI963" s="209"/>
      <c r="AJ963" s="209"/>
      <c r="AK963" s="209"/>
      <c r="AL963" s="462"/>
      <c r="AM963" s="462"/>
      <c r="AN963" s="462"/>
      <c r="AO963" s="209"/>
      <c r="AP963" s="209"/>
      <c r="AQ963" s="209"/>
      <c r="AR963" s="209"/>
      <c r="AS963" s="209"/>
      <c r="AT963" s="209"/>
      <c r="AU963" s="209"/>
      <c r="AV963" s="209"/>
      <c r="AW963" s="209"/>
      <c r="AX963" s="209"/>
      <c r="AY963" s="209"/>
      <c r="AZ963" s="209"/>
      <c r="BA963" s="209"/>
      <c r="BB963" s="209"/>
      <c r="BC963" s="209"/>
      <c r="BD963" s="209"/>
      <c r="BE963" s="209"/>
      <c r="BF963" s="209"/>
      <c r="BG963" s="209"/>
      <c r="BH963" s="209"/>
      <c r="BI963" s="209"/>
      <c r="BJ963" s="209"/>
      <c r="BK963" s="209"/>
      <c r="BL963" s="209"/>
    </row>
    <row r="964" spans="1:64" ht="13.5" customHeight="1">
      <c r="A964" s="462"/>
      <c r="B964" s="462"/>
      <c r="C964" s="462"/>
      <c r="D964" s="462"/>
      <c r="E964" s="462"/>
      <c r="F964" s="462"/>
      <c r="G964" s="209"/>
      <c r="H964" s="462"/>
      <c r="I964" s="209"/>
      <c r="J964" s="209"/>
      <c r="K964" s="209"/>
      <c r="L964" s="209"/>
      <c r="M964" s="209"/>
      <c r="N964" s="209"/>
      <c r="O964" s="209"/>
      <c r="P964" s="462"/>
      <c r="Q964" s="209"/>
      <c r="R964" s="209"/>
      <c r="S964" s="209"/>
      <c r="T964" s="209"/>
      <c r="U964" s="209"/>
      <c r="V964" s="209"/>
      <c r="W964" s="209"/>
      <c r="X964" s="209"/>
      <c r="Y964" s="209"/>
      <c r="Z964" s="209"/>
      <c r="AA964" s="209"/>
      <c r="AB964" s="209"/>
      <c r="AC964" s="209"/>
      <c r="AD964" s="209"/>
      <c r="AE964" s="209"/>
      <c r="AF964" s="209"/>
      <c r="AG964" s="209"/>
      <c r="AH964" s="209"/>
      <c r="AI964" s="209"/>
      <c r="AJ964" s="209"/>
      <c r="AK964" s="209"/>
      <c r="AL964" s="462"/>
      <c r="AM964" s="462"/>
      <c r="AN964" s="462"/>
      <c r="AO964" s="209"/>
      <c r="AP964" s="209"/>
      <c r="AQ964" s="209"/>
      <c r="AR964" s="209"/>
      <c r="AS964" s="209"/>
      <c r="AT964" s="209"/>
      <c r="AU964" s="209"/>
      <c r="AV964" s="209"/>
      <c r="AW964" s="209"/>
      <c r="AX964" s="209"/>
      <c r="AY964" s="209"/>
      <c r="AZ964" s="209"/>
      <c r="BA964" s="209"/>
      <c r="BB964" s="209"/>
      <c r="BC964" s="209"/>
      <c r="BD964" s="209"/>
      <c r="BE964" s="209"/>
      <c r="BF964" s="209"/>
      <c r="BG964" s="209"/>
      <c r="BH964" s="209"/>
      <c r="BI964" s="209"/>
      <c r="BJ964" s="209"/>
      <c r="BK964" s="209"/>
      <c r="BL964" s="209"/>
    </row>
    <row r="965" spans="1:64" ht="13.5" customHeight="1">
      <c r="A965" s="462"/>
      <c r="B965" s="462"/>
      <c r="C965" s="462"/>
      <c r="D965" s="462"/>
      <c r="E965" s="462"/>
      <c r="F965" s="462"/>
      <c r="G965" s="209"/>
      <c r="H965" s="462"/>
      <c r="I965" s="209"/>
      <c r="J965" s="209"/>
      <c r="K965" s="209"/>
      <c r="L965" s="209"/>
      <c r="M965" s="209"/>
      <c r="N965" s="209"/>
      <c r="O965" s="209"/>
      <c r="P965" s="462"/>
      <c r="Q965" s="209"/>
      <c r="R965" s="209"/>
      <c r="S965" s="209"/>
      <c r="T965" s="209"/>
      <c r="U965" s="209"/>
      <c r="V965" s="209"/>
      <c r="W965" s="209"/>
      <c r="X965" s="209"/>
      <c r="Y965" s="209"/>
      <c r="Z965" s="209"/>
      <c r="AA965" s="209"/>
      <c r="AB965" s="209"/>
      <c r="AC965" s="209"/>
      <c r="AD965" s="209"/>
      <c r="AE965" s="209"/>
      <c r="AF965" s="209"/>
      <c r="AG965" s="209"/>
      <c r="AH965" s="209"/>
      <c r="AI965" s="209"/>
      <c r="AJ965" s="209"/>
      <c r="AK965" s="209"/>
      <c r="AL965" s="462"/>
      <c r="AM965" s="462"/>
      <c r="AN965" s="462"/>
      <c r="AO965" s="209"/>
      <c r="AP965" s="209"/>
      <c r="AQ965" s="209"/>
      <c r="AR965" s="209"/>
      <c r="AS965" s="209"/>
      <c r="AT965" s="209"/>
      <c r="AU965" s="209"/>
      <c r="AV965" s="209"/>
      <c r="AW965" s="209"/>
      <c r="AX965" s="209"/>
      <c r="AY965" s="209"/>
      <c r="AZ965" s="209"/>
      <c r="BA965" s="209"/>
      <c r="BB965" s="209"/>
      <c r="BC965" s="209"/>
      <c r="BD965" s="209"/>
      <c r="BE965" s="209"/>
      <c r="BF965" s="209"/>
      <c r="BG965" s="209"/>
      <c r="BH965" s="209"/>
      <c r="BI965" s="209"/>
      <c r="BJ965" s="209"/>
      <c r="BK965" s="209"/>
      <c r="BL965" s="209"/>
    </row>
    <row r="966" spans="1:64" ht="13.5" customHeight="1">
      <c r="A966" s="462"/>
      <c r="B966" s="462"/>
      <c r="C966" s="462"/>
      <c r="D966" s="462"/>
      <c r="E966" s="462"/>
      <c r="F966" s="462"/>
      <c r="G966" s="209"/>
      <c r="H966" s="462"/>
      <c r="I966" s="209"/>
      <c r="J966" s="209"/>
      <c r="K966" s="209"/>
      <c r="L966" s="209"/>
      <c r="M966" s="209"/>
      <c r="N966" s="209"/>
      <c r="O966" s="209"/>
      <c r="P966" s="462"/>
      <c r="Q966" s="209"/>
      <c r="R966" s="209"/>
      <c r="S966" s="209"/>
      <c r="T966" s="209"/>
      <c r="U966" s="209"/>
      <c r="V966" s="209"/>
      <c r="W966" s="209"/>
      <c r="X966" s="209"/>
      <c r="Y966" s="209"/>
      <c r="Z966" s="209"/>
      <c r="AA966" s="209"/>
      <c r="AB966" s="209"/>
      <c r="AC966" s="209"/>
      <c r="AD966" s="209"/>
      <c r="AE966" s="209"/>
      <c r="AF966" s="209"/>
      <c r="AG966" s="209"/>
      <c r="AH966" s="209"/>
      <c r="AI966" s="209"/>
      <c r="AJ966" s="209"/>
      <c r="AK966" s="209"/>
      <c r="AL966" s="462"/>
      <c r="AM966" s="462"/>
      <c r="AN966" s="462"/>
      <c r="AO966" s="209"/>
      <c r="AP966" s="209"/>
      <c r="AQ966" s="209"/>
      <c r="AR966" s="209"/>
      <c r="AS966" s="209"/>
      <c r="AT966" s="209"/>
      <c r="AU966" s="209"/>
      <c r="AV966" s="209"/>
      <c r="AW966" s="209"/>
      <c r="AX966" s="209"/>
      <c r="AY966" s="209"/>
      <c r="AZ966" s="209"/>
      <c r="BA966" s="209"/>
      <c r="BB966" s="209"/>
      <c r="BC966" s="209"/>
      <c r="BD966" s="209"/>
      <c r="BE966" s="209"/>
      <c r="BF966" s="209"/>
      <c r="BG966" s="209"/>
      <c r="BH966" s="209"/>
      <c r="BI966" s="209"/>
      <c r="BJ966" s="209"/>
      <c r="BK966" s="209"/>
      <c r="BL966" s="209"/>
    </row>
    <row r="967" spans="1:64" ht="13.5" customHeight="1">
      <c r="A967" s="462"/>
      <c r="B967" s="462"/>
      <c r="C967" s="462"/>
      <c r="D967" s="462"/>
      <c r="E967" s="462"/>
      <c r="F967" s="462"/>
      <c r="G967" s="209"/>
      <c r="H967" s="462"/>
      <c r="I967" s="209"/>
      <c r="J967" s="209"/>
      <c r="K967" s="209"/>
      <c r="L967" s="209"/>
      <c r="M967" s="209"/>
      <c r="N967" s="209"/>
      <c r="O967" s="209"/>
      <c r="P967" s="462"/>
      <c r="Q967" s="209"/>
      <c r="R967" s="209"/>
      <c r="S967" s="209"/>
      <c r="T967" s="209"/>
      <c r="U967" s="209"/>
      <c r="V967" s="209"/>
      <c r="W967" s="209"/>
      <c r="X967" s="209"/>
      <c r="Y967" s="209"/>
      <c r="Z967" s="209"/>
      <c r="AA967" s="209"/>
      <c r="AB967" s="209"/>
      <c r="AC967" s="209"/>
      <c r="AD967" s="209"/>
      <c r="AE967" s="209"/>
      <c r="AF967" s="209"/>
      <c r="AG967" s="209"/>
      <c r="AH967" s="209"/>
      <c r="AI967" s="209"/>
      <c r="AJ967" s="209"/>
      <c r="AK967" s="209"/>
      <c r="AL967" s="462"/>
      <c r="AM967" s="462"/>
      <c r="AN967" s="462"/>
      <c r="AO967" s="209"/>
      <c r="AP967" s="209"/>
      <c r="AQ967" s="209"/>
      <c r="AR967" s="209"/>
      <c r="AS967" s="209"/>
      <c r="AT967" s="209"/>
      <c r="AU967" s="209"/>
      <c r="AV967" s="209"/>
      <c r="AW967" s="209"/>
      <c r="AX967" s="209"/>
      <c r="AY967" s="209"/>
      <c r="AZ967" s="209"/>
      <c r="BA967" s="209"/>
      <c r="BB967" s="209"/>
      <c r="BC967" s="209"/>
      <c r="BD967" s="209"/>
      <c r="BE967" s="209"/>
      <c r="BF967" s="209"/>
      <c r="BG967" s="209"/>
      <c r="BH967" s="209"/>
      <c r="BI967" s="209"/>
      <c r="BJ967" s="209"/>
      <c r="BK967" s="209"/>
      <c r="BL967" s="209"/>
    </row>
    <row r="968" spans="1:64" ht="13.5" customHeight="1">
      <c r="A968" s="462"/>
      <c r="B968" s="462"/>
      <c r="C968" s="462"/>
      <c r="D968" s="462"/>
      <c r="E968" s="462"/>
      <c r="F968" s="462"/>
      <c r="G968" s="209"/>
      <c r="H968" s="462"/>
      <c r="I968" s="209"/>
      <c r="J968" s="209"/>
      <c r="K968" s="209"/>
      <c r="L968" s="209"/>
      <c r="M968" s="209"/>
      <c r="N968" s="209"/>
      <c r="O968" s="209"/>
      <c r="P968" s="462"/>
      <c r="Q968" s="209"/>
      <c r="R968" s="209"/>
      <c r="S968" s="209"/>
      <c r="T968" s="209"/>
      <c r="U968" s="209"/>
      <c r="V968" s="209"/>
      <c r="W968" s="209"/>
      <c r="X968" s="209"/>
      <c r="Y968" s="209"/>
      <c r="Z968" s="209"/>
      <c r="AA968" s="209"/>
      <c r="AB968" s="209"/>
      <c r="AC968" s="209"/>
      <c r="AD968" s="209"/>
      <c r="AE968" s="209"/>
      <c r="AF968" s="209"/>
      <c r="AG968" s="209"/>
      <c r="AH968" s="209"/>
      <c r="AI968" s="209"/>
      <c r="AJ968" s="209"/>
      <c r="AK968" s="209"/>
      <c r="AL968" s="462"/>
      <c r="AM968" s="462"/>
      <c r="AN968" s="462"/>
      <c r="AO968" s="209"/>
      <c r="AP968" s="209"/>
      <c r="AQ968" s="209"/>
      <c r="AR968" s="209"/>
      <c r="AS968" s="209"/>
      <c r="AT968" s="209"/>
      <c r="AU968" s="209"/>
      <c r="AV968" s="209"/>
      <c r="AW968" s="209"/>
      <c r="AX968" s="209"/>
      <c r="AY968" s="209"/>
      <c r="AZ968" s="209"/>
      <c r="BA968" s="209"/>
      <c r="BB968" s="209"/>
      <c r="BC968" s="209"/>
      <c r="BD968" s="209"/>
      <c r="BE968" s="209"/>
      <c r="BF968" s="209"/>
      <c r="BG968" s="209"/>
      <c r="BH968" s="209"/>
      <c r="BI968" s="209"/>
      <c r="BJ968" s="209"/>
      <c r="BK968" s="209"/>
      <c r="BL968" s="209"/>
    </row>
    <row r="969" spans="1:64" ht="13.5" customHeight="1">
      <c r="A969" s="462"/>
      <c r="B969" s="462"/>
      <c r="C969" s="462"/>
      <c r="D969" s="462"/>
      <c r="E969" s="462"/>
      <c r="F969" s="462"/>
      <c r="G969" s="209"/>
      <c r="H969" s="462"/>
      <c r="I969" s="209"/>
      <c r="J969" s="209"/>
      <c r="K969" s="209"/>
      <c r="L969" s="209"/>
      <c r="M969" s="209"/>
      <c r="N969" s="209"/>
      <c r="O969" s="209"/>
      <c r="P969" s="462"/>
      <c r="Q969" s="209"/>
      <c r="R969" s="209"/>
      <c r="S969" s="209"/>
      <c r="T969" s="209"/>
      <c r="U969" s="209"/>
      <c r="V969" s="209"/>
      <c r="W969" s="209"/>
      <c r="X969" s="209"/>
      <c r="Y969" s="209"/>
      <c r="Z969" s="209"/>
      <c r="AA969" s="209"/>
      <c r="AB969" s="209"/>
      <c r="AC969" s="209"/>
      <c r="AD969" s="209"/>
      <c r="AE969" s="209"/>
      <c r="AF969" s="209"/>
      <c r="AG969" s="209"/>
      <c r="AH969" s="209"/>
      <c r="AI969" s="209"/>
      <c r="AJ969" s="209"/>
      <c r="AK969" s="209"/>
      <c r="AL969" s="462"/>
      <c r="AM969" s="462"/>
      <c r="AN969" s="462"/>
      <c r="AO969" s="209"/>
      <c r="AP969" s="209"/>
      <c r="AQ969" s="209"/>
      <c r="AR969" s="209"/>
      <c r="AS969" s="209"/>
      <c r="AT969" s="209"/>
      <c r="AU969" s="209"/>
      <c r="AV969" s="209"/>
      <c r="AW969" s="209"/>
      <c r="AX969" s="209"/>
      <c r="AY969" s="209"/>
      <c r="AZ969" s="209"/>
      <c r="BA969" s="209"/>
      <c r="BB969" s="209"/>
      <c r="BC969" s="209"/>
      <c r="BD969" s="209"/>
      <c r="BE969" s="209"/>
      <c r="BF969" s="209"/>
      <c r="BG969" s="209"/>
      <c r="BH969" s="209"/>
      <c r="BI969" s="209"/>
      <c r="BJ969" s="209"/>
      <c r="BK969" s="209"/>
      <c r="BL969" s="209"/>
    </row>
    <row r="970" spans="1:64" ht="13.5" customHeight="1">
      <c r="A970" s="462"/>
      <c r="B970" s="462"/>
      <c r="C970" s="462"/>
      <c r="D970" s="462"/>
      <c r="E970" s="462"/>
      <c r="F970" s="462"/>
      <c r="G970" s="209"/>
      <c r="H970" s="462"/>
      <c r="I970" s="209"/>
      <c r="J970" s="209"/>
      <c r="K970" s="209"/>
      <c r="L970" s="209"/>
      <c r="M970" s="209"/>
      <c r="N970" s="209"/>
      <c r="O970" s="209"/>
      <c r="P970" s="462"/>
      <c r="Q970" s="209"/>
      <c r="R970" s="209"/>
      <c r="S970" s="209"/>
      <c r="T970" s="209"/>
      <c r="U970" s="209"/>
      <c r="V970" s="209"/>
      <c r="W970" s="209"/>
      <c r="X970" s="209"/>
      <c r="Y970" s="209"/>
      <c r="Z970" s="209"/>
      <c r="AA970" s="209"/>
      <c r="AB970" s="209"/>
      <c r="AC970" s="209"/>
      <c r="AD970" s="209"/>
      <c r="AE970" s="209"/>
      <c r="AF970" s="209"/>
      <c r="AG970" s="209"/>
      <c r="AH970" s="209"/>
      <c r="AI970" s="209"/>
      <c r="AJ970" s="209"/>
      <c r="AK970" s="209"/>
      <c r="AL970" s="462"/>
      <c r="AM970" s="462"/>
      <c r="AN970" s="462"/>
      <c r="AO970" s="209"/>
      <c r="AP970" s="209"/>
      <c r="AQ970" s="209"/>
      <c r="AR970" s="209"/>
      <c r="AS970" s="209"/>
      <c r="AT970" s="209"/>
      <c r="AU970" s="209"/>
      <c r="AV970" s="209"/>
      <c r="AW970" s="209"/>
      <c r="AX970" s="209"/>
      <c r="AY970" s="209"/>
      <c r="AZ970" s="209"/>
      <c r="BA970" s="209"/>
      <c r="BB970" s="209"/>
      <c r="BC970" s="209"/>
      <c r="BD970" s="209"/>
      <c r="BE970" s="209"/>
      <c r="BF970" s="209"/>
      <c r="BG970" s="209"/>
      <c r="BH970" s="209"/>
      <c r="BI970" s="209"/>
      <c r="BJ970" s="209"/>
      <c r="BK970" s="209"/>
      <c r="BL970" s="209"/>
    </row>
    <row r="971" spans="1:64" ht="13.5" customHeight="1">
      <c r="A971" s="462"/>
      <c r="B971" s="462"/>
      <c r="C971" s="462"/>
      <c r="D971" s="462"/>
      <c r="E971" s="462"/>
      <c r="F971" s="462"/>
      <c r="G971" s="209"/>
      <c r="H971" s="462"/>
      <c r="I971" s="209"/>
      <c r="J971" s="209"/>
      <c r="K971" s="209"/>
      <c r="L971" s="209"/>
      <c r="M971" s="209"/>
      <c r="N971" s="209"/>
      <c r="O971" s="209"/>
      <c r="P971" s="462"/>
      <c r="Q971" s="209"/>
      <c r="R971" s="209"/>
      <c r="S971" s="209"/>
      <c r="T971" s="209"/>
      <c r="U971" s="209"/>
      <c r="V971" s="209"/>
      <c r="W971" s="209"/>
      <c r="X971" s="209"/>
      <c r="Y971" s="209"/>
      <c r="Z971" s="209"/>
      <c r="AA971" s="209"/>
      <c r="AB971" s="209"/>
      <c r="AC971" s="209"/>
      <c r="AD971" s="209"/>
      <c r="AE971" s="209"/>
      <c r="AF971" s="209"/>
      <c r="AG971" s="209"/>
      <c r="AH971" s="209"/>
      <c r="AI971" s="209"/>
      <c r="AJ971" s="209"/>
      <c r="AK971" s="209"/>
      <c r="AL971" s="462"/>
      <c r="AM971" s="462"/>
      <c r="AN971" s="462"/>
      <c r="AO971" s="209"/>
      <c r="AP971" s="209"/>
      <c r="AQ971" s="209"/>
      <c r="AR971" s="209"/>
      <c r="AS971" s="209"/>
      <c r="AT971" s="209"/>
      <c r="AU971" s="209"/>
      <c r="AV971" s="209"/>
      <c r="AW971" s="209"/>
      <c r="AX971" s="209"/>
      <c r="AY971" s="209"/>
      <c r="AZ971" s="209"/>
      <c r="BA971" s="209"/>
      <c r="BB971" s="209"/>
      <c r="BC971" s="209"/>
      <c r="BD971" s="209"/>
      <c r="BE971" s="209"/>
      <c r="BF971" s="209"/>
      <c r="BG971" s="209"/>
      <c r="BH971" s="209"/>
      <c r="BI971" s="209"/>
      <c r="BJ971" s="209"/>
      <c r="BK971" s="209"/>
      <c r="BL971" s="209"/>
    </row>
    <row r="972" spans="1:64" ht="13.5" customHeight="1">
      <c r="A972" s="462"/>
      <c r="B972" s="462"/>
      <c r="C972" s="462"/>
      <c r="D972" s="462"/>
      <c r="E972" s="462"/>
      <c r="F972" s="462"/>
      <c r="G972" s="209"/>
      <c r="H972" s="462"/>
      <c r="I972" s="209"/>
      <c r="J972" s="209"/>
      <c r="K972" s="209"/>
      <c r="L972" s="209"/>
      <c r="M972" s="209"/>
      <c r="N972" s="209"/>
      <c r="O972" s="209"/>
      <c r="P972" s="462"/>
      <c r="Q972" s="209"/>
      <c r="R972" s="209"/>
      <c r="S972" s="209"/>
      <c r="T972" s="209"/>
      <c r="U972" s="209"/>
      <c r="V972" s="209"/>
      <c r="W972" s="209"/>
      <c r="X972" s="209"/>
      <c r="Y972" s="209"/>
      <c r="Z972" s="209"/>
      <c r="AA972" s="209"/>
      <c r="AB972" s="209"/>
      <c r="AC972" s="209"/>
      <c r="AD972" s="209"/>
      <c r="AE972" s="209"/>
      <c r="AF972" s="209"/>
      <c r="AG972" s="209"/>
      <c r="AH972" s="209"/>
      <c r="AI972" s="209"/>
      <c r="AJ972" s="209"/>
      <c r="AK972" s="209"/>
      <c r="AL972" s="462"/>
      <c r="AM972" s="462"/>
      <c r="AN972" s="462"/>
      <c r="AO972" s="209"/>
      <c r="AP972" s="209"/>
      <c r="AQ972" s="209"/>
      <c r="AR972" s="209"/>
      <c r="AS972" s="209"/>
      <c r="AT972" s="209"/>
      <c r="AU972" s="209"/>
      <c r="AV972" s="209"/>
      <c r="AW972" s="209"/>
      <c r="AX972" s="209"/>
      <c r="AY972" s="209"/>
      <c r="AZ972" s="209"/>
      <c r="BA972" s="209"/>
      <c r="BB972" s="209"/>
      <c r="BC972" s="209"/>
      <c r="BD972" s="209"/>
      <c r="BE972" s="209"/>
      <c r="BF972" s="209"/>
      <c r="BG972" s="209"/>
      <c r="BH972" s="209"/>
      <c r="BI972" s="209"/>
      <c r="BJ972" s="209"/>
      <c r="BK972" s="209"/>
      <c r="BL972" s="209"/>
    </row>
    <row r="973" spans="1:64" ht="13.5" customHeight="1">
      <c r="A973" s="462"/>
      <c r="B973" s="462"/>
      <c r="C973" s="462"/>
      <c r="D973" s="462"/>
      <c r="E973" s="462"/>
      <c r="F973" s="462"/>
      <c r="G973" s="209"/>
      <c r="H973" s="462"/>
      <c r="I973" s="209"/>
      <c r="J973" s="209"/>
      <c r="K973" s="209"/>
      <c r="L973" s="209"/>
      <c r="M973" s="209"/>
      <c r="N973" s="209"/>
      <c r="O973" s="209"/>
      <c r="P973" s="462"/>
      <c r="Q973" s="209"/>
      <c r="R973" s="209"/>
      <c r="S973" s="209"/>
      <c r="T973" s="209"/>
      <c r="U973" s="209"/>
      <c r="V973" s="209"/>
      <c r="W973" s="209"/>
      <c r="X973" s="209"/>
      <c r="Y973" s="209"/>
      <c r="Z973" s="209"/>
      <c r="AA973" s="209"/>
      <c r="AB973" s="209"/>
      <c r="AC973" s="209"/>
      <c r="AD973" s="209"/>
      <c r="AE973" s="209"/>
      <c r="AF973" s="209"/>
      <c r="AG973" s="209"/>
      <c r="AH973" s="209"/>
      <c r="AI973" s="209"/>
      <c r="AJ973" s="209"/>
      <c r="AK973" s="209"/>
      <c r="AL973" s="462"/>
      <c r="AM973" s="462"/>
      <c r="AN973" s="462"/>
      <c r="AO973" s="209"/>
      <c r="AP973" s="209"/>
      <c r="AQ973" s="209"/>
      <c r="AR973" s="209"/>
      <c r="AS973" s="209"/>
      <c r="AT973" s="209"/>
      <c r="AU973" s="209"/>
      <c r="AV973" s="209"/>
      <c r="AW973" s="209"/>
      <c r="AX973" s="209"/>
      <c r="AY973" s="209"/>
      <c r="AZ973" s="209"/>
      <c r="BA973" s="209"/>
      <c r="BB973" s="209"/>
      <c r="BC973" s="209"/>
      <c r="BD973" s="209"/>
      <c r="BE973" s="209"/>
      <c r="BF973" s="209"/>
      <c r="BG973" s="209"/>
      <c r="BH973" s="209"/>
      <c r="BI973" s="209"/>
      <c r="BJ973" s="209"/>
      <c r="BK973" s="209"/>
      <c r="BL973" s="209"/>
    </row>
    <row r="974" spans="1:64" ht="13.5" customHeight="1">
      <c r="A974" s="462"/>
      <c r="B974" s="462"/>
      <c r="C974" s="462"/>
      <c r="D974" s="462"/>
      <c r="E974" s="462"/>
      <c r="F974" s="462"/>
      <c r="G974" s="209"/>
      <c r="H974" s="462"/>
      <c r="I974" s="209"/>
      <c r="J974" s="209"/>
      <c r="K974" s="209"/>
      <c r="L974" s="209"/>
      <c r="M974" s="209"/>
      <c r="N974" s="209"/>
      <c r="O974" s="209"/>
      <c r="P974" s="462"/>
      <c r="Q974" s="209"/>
      <c r="R974" s="209"/>
      <c r="S974" s="209"/>
      <c r="T974" s="209"/>
      <c r="U974" s="209"/>
      <c r="V974" s="209"/>
      <c r="W974" s="209"/>
      <c r="X974" s="209"/>
      <c r="Y974" s="209"/>
      <c r="Z974" s="209"/>
      <c r="AA974" s="209"/>
      <c r="AB974" s="209"/>
      <c r="AC974" s="209"/>
      <c r="AD974" s="209"/>
      <c r="AE974" s="209"/>
      <c r="AF974" s="209"/>
      <c r="AG974" s="209"/>
      <c r="AH974" s="209"/>
      <c r="AI974" s="209"/>
      <c r="AJ974" s="209"/>
      <c r="AK974" s="209"/>
      <c r="AL974" s="462"/>
      <c r="AM974" s="462"/>
      <c r="AN974" s="462"/>
      <c r="AO974" s="209"/>
      <c r="AP974" s="209"/>
      <c r="AQ974" s="209"/>
      <c r="AR974" s="209"/>
      <c r="AS974" s="209"/>
      <c r="AT974" s="209"/>
      <c r="AU974" s="209"/>
      <c r="AV974" s="209"/>
      <c r="AW974" s="209"/>
      <c r="AX974" s="209"/>
      <c r="AY974" s="209"/>
      <c r="AZ974" s="209"/>
      <c r="BA974" s="209"/>
      <c r="BB974" s="209"/>
      <c r="BC974" s="209"/>
      <c r="BD974" s="209"/>
      <c r="BE974" s="209"/>
      <c r="BF974" s="209"/>
      <c r="BG974" s="209"/>
      <c r="BH974" s="209"/>
      <c r="BI974" s="209"/>
      <c r="BJ974" s="209"/>
      <c r="BK974" s="209"/>
      <c r="BL974" s="209"/>
    </row>
    <row r="975" spans="1:64" ht="13.5" customHeight="1">
      <c r="A975" s="462"/>
      <c r="B975" s="462"/>
      <c r="C975" s="462"/>
      <c r="D975" s="462"/>
      <c r="E975" s="462"/>
      <c r="F975" s="462"/>
      <c r="G975" s="209"/>
      <c r="H975" s="462"/>
      <c r="I975" s="209"/>
      <c r="J975" s="209"/>
      <c r="K975" s="209"/>
      <c r="L975" s="209"/>
      <c r="M975" s="209"/>
      <c r="N975" s="209"/>
      <c r="O975" s="209"/>
      <c r="P975" s="462"/>
      <c r="Q975" s="209"/>
      <c r="R975" s="209"/>
      <c r="S975" s="209"/>
      <c r="T975" s="209"/>
      <c r="U975" s="209"/>
      <c r="V975" s="209"/>
      <c r="W975" s="209"/>
      <c r="X975" s="209"/>
      <c r="Y975" s="209"/>
      <c r="Z975" s="209"/>
      <c r="AA975" s="209"/>
      <c r="AB975" s="209"/>
      <c r="AC975" s="209"/>
      <c r="AD975" s="209"/>
      <c r="AE975" s="209"/>
      <c r="AF975" s="209"/>
      <c r="AG975" s="209"/>
      <c r="AH975" s="209"/>
      <c r="AI975" s="209"/>
      <c r="AJ975" s="209"/>
      <c r="AK975" s="209"/>
      <c r="AL975" s="462"/>
      <c r="AM975" s="462"/>
      <c r="AN975" s="462"/>
      <c r="AO975" s="209"/>
      <c r="AP975" s="209"/>
      <c r="AQ975" s="209"/>
      <c r="AR975" s="209"/>
      <c r="AS975" s="209"/>
      <c r="AT975" s="209"/>
      <c r="AU975" s="209"/>
      <c r="AV975" s="209"/>
      <c r="AW975" s="209"/>
      <c r="AX975" s="209"/>
      <c r="AY975" s="209"/>
      <c r="AZ975" s="209"/>
      <c r="BA975" s="209"/>
      <c r="BB975" s="209"/>
      <c r="BC975" s="209"/>
      <c r="BD975" s="209"/>
      <c r="BE975" s="209"/>
      <c r="BF975" s="209"/>
      <c r="BG975" s="209"/>
      <c r="BH975" s="209"/>
      <c r="BI975" s="209"/>
      <c r="BJ975" s="209"/>
      <c r="BK975" s="209"/>
      <c r="BL975" s="209"/>
    </row>
    <row r="976" spans="1:64" ht="13.5" customHeight="1">
      <c r="A976" s="462"/>
      <c r="B976" s="462"/>
      <c r="C976" s="462"/>
      <c r="D976" s="462"/>
      <c r="E976" s="462"/>
      <c r="F976" s="462"/>
      <c r="G976" s="209"/>
      <c r="H976" s="462"/>
      <c r="I976" s="209"/>
      <c r="J976" s="209"/>
      <c r="K976" s="209"/>
      <c r="L976" s="209"/>
      <c r="M976" s="209"/>
      <c r="N976" s="209"/>
      <c r="O976" s="209"/>
      <c r="P976" s="462"/>
      <c r="Q976" s="209"/>
      <c r="R976" s="209"/>
      <c r="S976" s="209"/>
      <c r="T976" s="209"/>
      <c r="U976" s="209"/>
      <c r="V976" s="209"/>
      <c r="W976" s="209"/>
      <c r="X976" s="209"/>
      <c r="Y976" s="209"/>
      <c r="Z976" s="209"/>
      <c r="AA976" s="209"/>
      <c r="AB976" s="209"/>
      <c r="AC976" s="209"/>
      <c r="AD976" s="209"/>
      <c r="AE976" s="209"/>
      <c r="AF976" s="209"/>
      <c r="AG976" s="209"/>
      <c r="AH976" s="209"/>
      <c r="AI976" s="209"/>
      <c r="AJ976" s="209"/>
      <c r="AK976" s="209"/>
      <c r="AL976" s="462"/>
      <c r="AM976" s="462"/>
      <c r="AN976" s="462"/>
      <c r="AO976" s="209"/>
      <c r="AP976" s="209"/>
      <c r="AQ976" s="209"/>
      <c r="AR976" s="209"/>
      <c r="AS976" s="209"/>
      <c r="AT976" s="209"/>
      <c r="AU976" s="209"/>
      <c r="AV976" s="209"/>
      <c r="AW976" s="209"/>
      <c r="AX976" s="209"/>
      <c r="AY976" s="209"/>
      <c r="AZ976" s="209"/>
      <c r="BA976" s="209"/>
      <c r="BB976" s="209"/>
      <c r="BC976" s="209"/>
      <c r="BD976" s="209"/>
      <c r="BE976" s="209"/>
      <c r="BF976" s="209"/>
      <c r="BG976" s="209"/>
      <c r="BH976" s="209"/>
      <c r="BI976" s="209"/>
      <c r="BJ976" s="209"/>
      <c r="BK976" s="209"/>
      <c r="BL976" s="209"/>
    </row>
    <row r="977" spans="1:64" ht="13.5" customHeight="1">
      <c r="A977" s="462"/>
      <c r="B977" s="462"/>
      <c r="C977" s="462"/>
      <c r="D977" s="462"/>
      <c r="E977" s="462"/>
      <c r="F977" s="462"/>
      <c r="G977" s="209"/>
      <c r="H977" s="462"/>
      <c r="I977" s="209"/>
      <c r="J977" s="209"/>
      <c r="K977" s="209"/>
      <c r="L977" s="209"/>
      <c r="M977" s="209"/>
      <c r="N977" s="209"/>
      <c r="O977" s="209"/>
      <c r="P977" s="462"/>
      <c r="Q977" s="209"/>
      <c r="R977" s="209"/>
      <c r="S977" s="209"/>
      <c r="T977" s="209"/>
      <c r="U977" s="209"/>
      <c r="V977" s="209"/>
      <c r="W977" s="209"/>
      <c r="X977" s="209"/>
      <c r="Y977" s="209"/>
      <c r="Z977" s="209"/>
      <c r="AA977" s="209"/>
      <c r="AB977" s="209"/>
      <c r="AC977" s="209"/>
      <c r="AD977" s="209"/>
      <c r="AE977" s="209"/>
      <c r="AF977" s="209"/>
      <c r="AG977" s="209"/>
      <c r="AH977" s="209"/>
      <c r="AI977" s="209"/>
      <c r="AJ977" s="209"/>
      <c r="AK977" s="209"/>
      <c r="AL977" s="462"/>
      <c r="AM977" s="462"/>
      <c r="AN977" s="462"/>
      <c r="AO977" s="209"/>
      <c r="AP977" s="209"/>
      <c r="AQ977" s="209"/>
      <c r="AR977" s="209"/>
      <c r="AS977" s="209"/>
      <c r="AT977" s="209"/>
      <c r="AU977" s="209"/>
      <c r="AV977" s="209"/>
      <c r="AW977" s="209"/>
      <c r="AX977" s="209"/>
      <c r="AY977" s="209"/>
      <c r="AZ977" s="209"/>
      <c r="BA977" s="209"/>
      <c r="BB977" s="209"/>
      <c r="BC977" s="209"/>
      <c r="BD977" s="209"/>
      <c r="BE977" s="209"/>
      <c r="BF977" s="209"/>
      <c r="BG977" s="209"/>
      <c r="BH977" s="209"/>
      <c r="BI977" s="209"/>
      <c r="BJ977" s="209"/>
      <c r="BK977" s="209"/>
      <c r="BL977" s="209"/>
    </row>
    <row r="978" spans="1:64" ht="13.5" customHeight="1">
      <c r="A978" s="462"/>
      <c r="B978" s="462"/>
      <c r="C978" s="462"/>
      <c r="D978" s="462"/>
      <c r="E978" s="462"/>
      <c r="F978" s="462"/>
      <c r="G978" s="209"/>
      <c r="H978" s="462"/>
      <c r="I978" s="209"/>
      <c r="J978" s="209"/>
      <c r="K978" s="209"/>
      <c r="L978" s="209"/>
      <c r="M978" s="209"/>
      <c r="N978" s="209"/>
      <c r="O978" s="209"/>
      <c r="P978" s="462"/>
      <c r="Q978" s="209"/>
      <c r="R978" s="209"/>
      <c r="S978" s="209"/>
      <c r="T978" s="209"/>
      <c r="U978" s="209"/>
      <c r="V978" s="209"/>
      <c r="W978" s="209"/>
      <c r="X978" s="209"/>
      <c r="Y978" s="209"/>
      <c r="Z978" s="209"/>
      <c r="AA978" s="209"/>
      <c r="AB978" s="209"/>
      <c r="AC978" s="209"/>
      <c r="AD978" s="209"/>
      <c r="AE978" s="209"/>
      <c r="AF978" s="209"/>
      <c r="AG978" s="209"/>
      <c r="AH978" s="209"/>
      <c r="AI978" s="209"/>
      <c r="AJ978" s="209"/>
      <c r="AK978" s="209"/>
      <c r="AL978" s="462"/>
      <c r="AM978" s="462"/>
      <c r="AN978" s="462"/>
      <c r="AO978" s="209"/>
      <c r="AP978" s="209"/>
      <c r="AQ978" s="209"/>
      <c r="AR978" s="209"/>
      <c r="AS978" s="209"/>
      <c r="AT978" s="209"/>
      <c r="AU978" s="209"/>
      <c r="AV978" s="209"/>
      <c r="AW978" s="209"/>
      <c r="AX978" s="209"/>
      <c r="AY978" s="209"/>
      <c r="AZ978" s="209"/>
      <c r="BA978" s="209"/>
      <c r="BB978" s="209"/>
      <c r="BC978" s="209"/>
      <c r="BD978" s="209"/>
      <c r="BE978" s="209"/>
      <c r="BF978" s="209"/>
      <c r="BG978" s="209"/>
      <c r="BH978" s="209"/>
      <c r="BI978" s="209"/>
      <c r="BJ978" s="209"/>
      <c r="BK978" s="209"/>
      <c r="BL978" s="209"/>
    </row>
    <row r="979" spans="1:64" ht="13.5" customHeight="1">
      <c r="A979" s="462"/>
      <c r="B979" s="462"/>
      <c r="C979" s="462"/>
      <c r="D979" s="462"/>
      <c r="E979" s="462"/>
      <c r="F979" s="462"/>
      <c r="G979" s="209"/>
      <c r="H979" s="462"/>
      <c r="I979" s="209"/>
      <c r="J979" s="209"/>
      <c r="K979" s="209"/>
      <c r="L979" s="209"/>
      <c r="M979" s="209"/>
      <c r="N979" s="209"/>
      <c r="O979" s="209"/>
      <c r="P979" s="462"/>
      <c r="Q979" s="209"/>
      <c r="R979" s="209"/>
      <c r="S979" s="209"/>
      <c r="T979" s="209"/>
      <c r="U979" s="209"/>
      <c r="V979" s="209"/>
      <c r="W979" s="209"/>
      <c r="X979" s="209"/>
      <c r="Y979" s="209"/>
      <c r="Z979" s="209"/>
      <c r="AA979" s="209"/>
      <c r="AB979" s="209"/>
      <c r="AC979" s="209"/>
      <c r="AD979" s="209"/>
      <c r="AE979" s="209"/>
      <c r="AF979" s="209"/>
      <c r="AG979" s="209"/>
      <c r="AH979" s="209"/>
      <c r="AI979" s="209"/>
      <c r="AJ979" s="209"/>
      <c r="AK979" s="209"/>
      <c r="AL979" s="462"/>
      <c r="AM979" s="462"/>
      <c r="AN979" s="462"/>
      <c r="AO979" s="209"/>
      <c r="AP979" s="209"/>
      <c r="AQ979" s="209"/>
      <c r="AR979" s="209"/>
      <c r="AS979" s="209"/>
      <c r="AT979" s="209"/>
      <c r="AU979" s="209"/>
      <c r="AV979" s="209"/>
      <c r="AW979" s="209"/>
      <c r="AX979" s="209"/>
      <c r="AY979" s="209"/>
      <c r="AZ979" s="209"/>
      <c r="BA979" s="209"/>
      <c r="BB979" s="209"/>
      <c r="BC979" s="209"/>
      <c r="BD979" s="209"/>
      <c r="BE979" s="209"/>
      <c r="BF979" s="209"/>
      <c r="BG979" s="209"/>
      <c r="BH979" s="209"/>
      <c r="BI979" s="209"/>
      <c r="BJ979" s="209"/>
      <c r="BK979" s="209"/>
      <c r="BL979" s="209"/>
    </row>
    <row r="980" spans="1:64" ht="13.5" customHeight="1">
      <c r="A980" s="462"/>
      <c r="B980" s="462"/>
      <c r="C980" s="462"/>
      <c r="D980" s="462"/>
      <c r="E980" s="462"/>
      <c r="F980" s="462"/>
      <c r="G980" s="209"/>
      <c r="H980" s="462"/>
      <c r="I980" s="209"/>
      <c r="J980" s="209"/>
      <c r="K980" s="209"/>
      <c r="L980" s="209"/>
      <c r="M980" s="209"/>
      <c r="N980" s="209"/>
      <c r="O980" s="209"/>
      <c r="P980" s="462"/>
      <c r="Q980" s="209"/>
      <c r="R980" s="209"/>
      <c r="S980" s="209"/>
      <c r="T980" s="209"/>
      <c r="U980" s="209"/>
      <c r="V980" s="209"/>
      <c r="W980" s="209"/>
      <c r="X980" s="209"/>
      <c r="Y980" s="209"/>
      <c r="Z980" s="209"/>
      <c r="AA980" s="209"/>
      <c r="AB980" s="209"/>
      <c r="AC980" s="209"/>
      <c r="AD980" s="209"/>
      <c r="AE980" s="209"/>
      <c r="AF980" s="209"/>
      <c r="AG980" s="209"/>
      <c r="AH980" s="209"/>
      <c r="AI980" s="209"/>
      <c r="AJ980" s="209"/>
      <c r="AK980" s="209"/>
      <c r="AL980" s="462"/>
      <c r="AM980" s="462"/>
      <c r="AN980" s="462"/>
      <c r="AO980" s="209"/>
      <c r="AP980" s="209"/>
      <c r="AQ980" s="209"/>
      <c r="AR980" s="209"/>
      <c r="AS980" s="209"/>
      <c r="AT980" s="209"/>
      <c r="AU980" s="209"/>
      <c r="AV980" s="209"/>
      <c r="AW980" s="209"/>
      <c r="AX980" s="209"/>
      <c r="AY980" s="209"/>
      <c r="AZ980" s="209"/>
      <c r="BA980" s="209"/>
      <c r="BB980" s="209"/>
      <c r="BC980" s="209"/>
      <c r="BD980" s="209"/>
      <c r="BE980" s="209"/>
      <c r="BF980" s="209"/>
      <c r="BG980" s="209"/>
      <c r="BH980" s="209"/>
      <c r="BI980" s="209"/>
      <c r="BJ980" s="209"/>
      <c r="BK980" s="209"/>
      <c r="BL980" s="209"/>
    </row>
    <row r="981" spans="1:64" ht="13.5" customHeight="1">
      <c r="A981" s="462"/>
      <c r="B981" s="462"/>
      <c r="C981" s="462"/>
      <c r="D981" s="462"/>
      <c r="E981" s="462"/>
      <c r="F981" s="462"/>
      <c r="G981" s="209"/>
      <c r="H981" s="462"/>
      <c r="I981" s="209"/>
      <c r="J981" s="209"/>
      <c r="K981" s="209"/>
      <c r="L981" s="209"/>
      <c r="M981" s="209"/>
      <c r="N981" s="209"/>
      <c r="O981" s="209"/>
      <c r="P981" s="462"/>
      <c r="Q981" s="209"/>
      <c r="R981" s="209"/>
      <c r="S981" s="209"/>
      <c r="T981" s="209"/>
      <c r="U981" s="209"/>
      <c r="V981" s="209"/>
      <c r="W981" s="209"/>
      <c r="X981" s="209"/>
      <c r="Y981" s="209"/>
      <c r="Z981" s="209"/>
      <c r="AA981" s="209"/>
      <c r="AB981" s="209"/>
      <c r="AC981" s="209"/>
      <c r="AD981" s="209"/>
      <c r="AE981" s="209"/>
      <c r="AF981" s="209"/>
      <c r="AG981" s="209"/>
      <c r="AH981" s="209"/>
      <c r="AI981" s="209"/>
      <c r="AJ981" s="209"/>
      <c r="AK981" s="209"/>
      <c r="AL981" s="462"/>
      <c r="AM981" s="462"/>
      <c r="AN981" s="462"/>
      <c r="AO981" s="209"/>
      <c r="AP981" s="209"/>
      <c r="AQ981" s="209"/>
      <c r="AR981" s="209"/>
      <c r="AS981" s="209"/>
      <c r="AT981" s="209"/>
      <c r="AU981" s="209"/>
      <c r="AV981" s="209"/>
      <c r="AW981" s="209"/>
      <c r="AX981" s="209"/>
      <c r="AY981" s="209"/>
      <c r="AZ981" s="209"/>
      <c r="BA981" s="209"/>
      <c r="BB981" s="209"/>
      <c r="BC981" s="209"/>
      <c r="BD981" s="209"/>
      <c r="BE981" s="209"/>
      <c r="BF981" s="209"/>
      <c r="BG981" s="209"/>
      <c r="BH981" s="209"/>
      <c r="BI981" s="209"/>
      <c r="BJ981" s="209"/>
      <c r="BK981" s="209"/>
      <c r="BL981" s="209"/>
    </row>
    <row r="982" spans="1:64" ht="13.5" customHeight="1">
      <c r="A982" s="462"/>
      <c r="B982" s="462"/>
      <c r="C982" s="462"/>
      <c r="D982" s="462"/>
      <c r="E982" s="462"/>
      <c r="F982" s="462"/>
      <c r="G982" s="209"/>
      <c r="H982" s="462"/>
      <c r="I982" s="209"/>
      <c r="J982" s="209"/>
      <c r="K982" s="209"/>
      <c r="L982" s="209"/>
      <c r="M982" s="209"/>
      <c r="N982" s="209"/>
      <c r="O982" s="209"/>
      <c r="P982" s="462"/>
      <c r="Q982" s="209"/>
      <c r="R982" s="209"/>
      <c r="S982" s="209"/>
      <c r="T982" s="209"/>
      <c r="U982" s="209"/>
      <c r="V982" s="209"/>
      <c r="W982" s="209"/>
      <c r="X982" s="209"/>
      <c r="Y982" s="209"/>
      <c r="Z982" s="209"/>
      <c r="AA982" s="209"/>
      <c r="AB982" s="209"/>
      <c r="AC982" s="209"/>
      <c r="AD982" s="209"/>
      <c r="AE982" s="209"/>
      <c r="AF982" s="209"/>
      <c r="AG982" s="209"/>
      <c r="AH982" s="209"/>
      <c r="AI982" s="209"/>
      <c r="AJ982" s="209"/>
      <c r="AK982" s="209"/>
      <c r="AL982" s="462"/>
      <c r="AM982" s="462"/>
      <c r="AN982" s="462"/>
      <c r="AO982" s="209"/>
      <c r="AP982" s="209"/>
      <c r="AQ982" s="209"/>
      <c r="AR982" s="209"/>
      <c r="AS982" s="209"/>
      <c r="AT982" s="209"/>
      <c r="AU982" s="209"/>
      <c r="AV982" s="209"/>
      <c r="AW982" s="209"/>
      <c r="AX982" s="209"/>
      <c r="AY982" s="209"/>
      <c r="AZ982" s="209"/>
      <c r="BA982" s="209"/>
      <c r="BB982" s="209"/>
      <c r="BC982" s="209"/>
      <c r="BD982" s="209"/>
      <c r="BE982" s="209"/>
      <c r="BF982" s="209"/>
      <c r="BG982" s="209"/>
      <c r="BH982" s="209"/>
      <c r="BI982" s="209"/>
      <c r="BJ982" s="209"/>
      <c r="BK982" s="209"/>
      <c r="BL982" s="209"/>
    </row>
    <row r="983" spans="1:64" ht="13.5" customHeight="1">
      <c r="A983" s="462"/>
      <c r="B983" s="462"/>
      <c r="C983" s="462"/>
      <c r="D983" s="462"/>
      <c r="E983" s="462"/>
      <c r="F983" s="462"/>
      <c r="G983" s="209"/>
      <c r="H983" s="462"/>
      <c r="I983" s="209"/>
      <c r="J983" s="209"/>
      <c r="K983" s="209"/>
      <c r="L983" s="209"/>
      <c r="M983" s="209"/>
      <c r="N983" s="209"/>
      <c r="O983" s="209"/>
      <c r="P983" s="462"/>
      <c r="Q983" s="209"/>
      <c r="R983" s="209"/>
      <c r="S983" s="209"/>
      <c r="T983" s="209"/>
      <c r="U983" s="209"/>
      <c r="V983" s="209"/>
      <c r="W983" s="209"/>
      <c r="X983" s="209"/>
      <c r="Y983" s="209"/>
      <c r="Z983" s="209"/>
      <c r="AA983" s="209"/>
      <c r="AB983" s="209"/>
      <c r="AC983" s="209"/>
      <c r="AD983" s="209"/>
      <c r="AE983" s="209"/>
      <c r="AF983" s="209"/>
      <c r="AG983" s="209"/>
      <c r="AH983" s="209"/>
      <c r="AI983" s="209"/>
      <c r="AJ983" s="209"/>
      <c r="AK983" s="209"/>
      <c r="AL983" s="462"/>
      <c r="AM983" s="462"/>
      <c r="AN983" s="462"/>
      <c r="AO983" s="209"/>
      <c r="AP983" s="209"/>
      <c r="AQ983" s="209"/>
      <c r="AR983" s="209"/>
      <c r="AS983" s="209"/>
      <c r="AT983" s="209"/>
      <c r="AU983" s="209"/>
      <c r="AV983" s="209"/>
      <c r="AW983" s="209"/>
      <c r="AX983" s="209"/>
      <c r="AY983" s="209"/>
      <c r="AZ983" s="209"/>
      <c r="BA983" s="209"/>
      <c r="BB983" s="209"/>
      <c r="BC983" s="209"/>
      <c r="BD983" s="209"/>
      <c r="BE983" s="209"/>
      <c r="BF983" s="209"/>
      <c r="BG983" s="209"/>
      <c r="BH983" s="209"/>
      <c r="BI983" s="209"/>
      <c r="BJ983" s="209"/>
      <c r="BK983" s="209"/>
      <c r="BL983" s="209"/>
    </row>
    <row r="984" spans="1:64" ht="13.5" customHeight="1">
      <c r="A984" s="462"/>
      <c r="B984" s="462"/>
      <c r="C984" s="462"/>
      <c r="D984" s="462"/>
      <c r="E984" s="462"/>
      <c r="F984" s="462"/>
      <c r="G984" s="209"/>
      <c r="H984" s="462"/>
      <c r="I984" s="209"/>
      <c r="J984" s="209"/>
      <c r="K984" s="209"/>
      <c r="L984" s="209"/>
      <c r="M984" s="209"/>
      <c r="N984" s="209"/>
      <c r="O984" s="209"/>
      <c r="P984" s="462"/>
      <c r="Q984" s="209"/>
      <c r="R984" s="209"/>
      <c r="S984" s="209"/>
      <c r="T984" s="209"/>
      <c r="U984" s="209"/>
      <c r="V984" s="209"/>
      <c r="W984" s="209"/>
      <c r="X984" s="209"/>
      <c r="Y984" s="209"/>
      <c r="Z984" s="209"/>
      <c r="AA984" s="209"/>
      <c r="AB984" s="209"/>
      <c r="AC984" s="209"/>
      <c r="AD984" s="209"/>
      <c r="AE984" s="209"/>
      <c r="AF984" s="209"/>
      <c r="AG984" s="209"/>
      <c r="AH984" s="209"/>
      <c r="AI984" s="209"/>
      <c r="AJ984" s="209"/>
      <c r="AK984" s="209"/>
      <c r="AL984" s="462"/>
      <c r="AM984" s="462"/>
      <c r="AN984" s="462"/>
      <c r="AO984" s="209"/>
      <c r="AP984" s="209"/>
      <c r="AQ984" s="209"/>
      <c r="AR984" s="209"/>
      <c r="AS984" s="209"/>
      <c r="AT984" s="209"/>
      <c r="AU984" s="209"/>
      <c r="AV984" s="209"/>
      <c r="AW984" s="209"/>
      <c r="AX984" s="209"/>
      <c r="AY984" s="209"/>
      <c r="AZ984" s="209"/>
      <c r="BA984" s="209"/>
      <c r="BB984" s="209"/>
      <c r="BC984" s="209"/>
      <c r="BD984" s="209"/>
      <c r="BE984" s="209"/>
      <c r="BF984" s="209"/>
      <c r="BG984" s="209"/>
      <c r="BH984" s="209"/>
      <c r="BI984" s="209"/>
      <c r="BJ984" s="209"/>
      <c r="BK984" s="209"/>
      <c r="BL984" s="209"/>
    </row>
    <row r="985" spans="1:64" ht="13.5" customHeight="1">
      <c r="A985" s="462"/>
      <c r="B985" s="462"/>
      <c r="C985" s="462"/>
      <c r="D985" s="462"/>
      <c r="E985" s="462"/>
      <c r="F985" s="462"/>
      <c r="G985" s="209"/>
      <c r="H985" s="462"/>
      <c r="I985" s="209"/>
      <c r="J985" s="209"/>
      <c r="K985" s="209"/>
      <c r="L985" s="209"/>
      <c r="M985" s="209"/>
      <c r="N985" s="209"/>
      <c r="O985" s="209"/>
      <c r="P985" s="462"/>
      <c r="Q985" s="209"/>
      <c r="R985" s="209"/>
      <c r="S985" s="209"/>
      <c r="T985" s="209"/>
      <c r="U985" s="209"/>
      <c r="V985" s="209"/>
      <c r="W985" s="209"/>
      <c r="X985" s="209"/>
      <c r="Y985" s="209"/>
      <c r="Z985" s="209"/>
      <c r="AA985" s="209"/>
      <c r="AB985" s="209"/>
      <c r="AC985" s="209"/>
      <c r="AD985" s="209"/>
      <c r="AE985" s="209"/>
      <c r="AF985" s="209"/>
      <c r="AG985" s="209"/>
      <c r="AH985" s="209"/>
      <c r="AI985" s="209"/>
      <c r="AJ985" s="209"/>
      <c r="AK985" s="209"/>
      <c r="AL985" s="462"/>
      <c r="AM985" s="462"/>
      <c r="AN985" s="462"/>
      <c r="AO985" s="209"/>
      <c r="AP985" s="209"/>
      <c r="AQ985" s="209"/>
      <c r="AR985" s="209"/>
      <c r="AS985" s="209"/>
      <c r="AT985" s="209"/>
      <c r="AU985" s="209"/>
      <c r="AV985" s="209"/>
      <c r="AW985" s="209"/>
      <c r="AX985" s="209"/>
      <c r="AY985" s="209"/>
      <c r="AZ985" s="209"/>
      <c r="BA985" s="209"/>
      <c r="BB985" s="209"/>
      <c r="BC985" s="209"/>
      <c r="BD985" s="209"/>
      <c r="BE985" s="209"/>
      <c r="BF985" s="209"/>
      <c r="BG985" s="209"/>
      <c r="BH985" s="209"/>
      <c r="BI985" s="209"/>
      <c r="BJ985" s="209"/>
      <c r="BK985" s="209"/>
      <c r="BL985" s="209"/>
    </row>
    <row r="986" spans="1:64" ht="13.5" customHeight="1">
      <c r="A986" s="462"/>
      <c r="B986" s="462"/>
      <c r="C986" s="462"/>
      <c r="D986" s="462"/>
      <c r="E986" s="462"/>
      <c r="F986" s="462"/>
      <c r="G986" s="209"/>
      <c r="H986" s="462"/>
      <c r="I986" s="209"/>
      <c r="J986" s="209"/>
      <c r="K986" s="209"/>
      <c r="L986" s="209"/>
      <c r="M986" s="209"/>
      <c r="N986" s="209"/>
      <c r="O986" s="209"/>
      <c r="P986" s="462"/>
      <c r="Q986" s="209"/>
      <c r="R986" s="209"/>
      <c r="S986" s="209"/>
      <c r="T986" s="209"/>
      <c r="U986" s="209"/>
      <c r="V986" s="209"/>
      <c r="W986" s="209"/>
      <c r="X986" s="209"/>
      <c r="Y986" s="209"/>
      <c r="Z986" s="209"/>
      <c r="AA986" s="209"/>
      <c r="AB986" s="209"/>
      <c r="AC986" s="209"/>
      <c r="AD986" s="209"/>
      <c r="AE986" s="209"/>
      <c r="AF986" s="209"/>
      <c r="AG986" s="209"/>
      <c r="AH986" s="209"/>
      <c r="AI986" s="209"/>
      <c r="AJ986" s="209"/>
      <c r="AK986" s="209"/>
      <c r="AL986" s="462"/>
      <c r="AM986" s="462"/>
      <c r="AN986" s="462"/>
      <c r="AO986" s="209"/>
      <c r="AP986" s="209"/>
      <c r="AQ986" s="209"/>
      <c r="AR986" s="209"/>
      <c r="AS986" s="209"/>
      <c r="AT986" s="209"/>
      <c r="AU986" s="209"/>
      <c r="AV986" s="209"/>
      <c r="AW986" s="209"/>
      <c r="AX986" s="209"/>
      <c r="AY986" s="209"/>
      <c r="AZ986" s="209"/>
      <c r="BA986" s="209"/>
      <c r="BB986" s="209"/>
      <c r="BC986" s="209"/>
      <c r="BD986" s="209"/>
      <c r="BE986" s="209"/>
      <c r="BF986" s="209"/>
      <c r="BG986" s="209"/>
      <c r="BH986" s="209"/>
      <c r="BI986" s="209"/>
      <c r="BJ986" s="209"/>
      <c r="BK986" s="209"/>
      <c r="BL986" s="209"/>
    </row>
    <row r="987" spans="1:64" ht="13.5" customHeight="1">
      <c r="A987" s="462"/>
      <c r="B987" s="462"/>
      <c r="C987" s="462"/>
      <c r="D987" s="462"/>
      <c r="E987" s="462"/>
      <c r="F987" s="462"/>
      <c r="G987" s="209"/>
      <c r="H987" s="462"/>
      <c r="I987" s="209"/>
      <c r="J987" s="209"/>
      <c r="K987" s="209"/>
      <c r="L987" s="209"/>
      <c r="M987" s="209"/>
      <c r="N987" s="209"/>
      <c r="O987" s="209"/>
      <c r="P987" s="462"/>
      <c r="Q987" s="209"/>
      <c r="R987" s="209"/>
      <c r="S987" s="209"/>
      <c r="T987" s="209"/>
      <c r="U987" s="209"/>
      <c r="V987" s="209"/>
      <c r="W987" s="209"/>
      <c r="X987" s="209"/>
      <c r="Y987" s="209"/>
      <c r="Z987" s="209"/>
      <c r="AA987" s="209"/>
      <c r="AB987" s="209"/>
      <c r="AC987" s="209"/>
      <c r="AD987" s="209"/>
      <c r="AE987" s="209"/>
      <c r="AF987" s="209"/>
      <c r="AG987" s="209"/>
      <c r="AH987" s="209"/>
      <c r="AI987" s="209"/>
      <c r="AJ987" s="209"/>
      <c r="AK987" s="209"/>
      <c r="AL987" s="462"/>
      <c r="AM987" s="462"/>
      <c r="AN987" s="462"/>
      <c r="AO987" s="209"/>
      <c r="AP987" s="209"/>
      <c r="AQ987" s="209"/>
      <c r="AR987" s="209"/>
      <c r="AS987" s="209"/>
      <c r="AT987" s="209"/>
      <c r="AU987" s="209"/>
      <c r="AV987" s="209"/>
      <c r="AW987" s="209"/>
      <c r="AX987" s="209"/>
      <c r="AY987" s="209"/>
      <c r="AZ987" s="209"/>
      <c r="BA987" s="209"/>
      <c r="BB987" s="209"/>
      <c r="BC987" s="209"/>
      <c r="BD987" s="209"/>
      <c r="BE987" s="209"/>
      <c r="BF987" s="209"/>
      <c r="BG987" s="209"/>
      <c r="BH987" s="209"/>
      <c r="BI987" s="209"/>
      <c r="BJ987" s="209"/>
      <c r="BK987" s="209"/>
      <c r="BL987" s="209"/>
    </row>
    <row r="988" spans="1:64" ht="13.5" customHeight="1">
      <c r="A988" s="462"/>
      <c r="B988" s="462"/>
      <c r="C988" s="462"/>
      <c r="D988" s="462"/>
      <c r="E988" s="462"/>
      <c r="F988" s="462"/>
      <c r="G988" s="209"/>
      <c r="H988" s="462"/>
      <c r="I988" s="209"/>
      <c r="J988" s="209"/>
      <c r="K988" s="209"/>
      <c r="L988" s="209"/>
      <c r="M988" s="209"/>
      <c r="N988" s="209"/>
      <c r="O988" s="209"/>
      <c r="P988" s="462"/>
      <c r="Q988" s="209"/>
      <c r="R988" s="209"/>
      <c r="S988" s="209"/>
      <c r="T988" s="209"/>
      <c r="U988" s="209"/>
      <c r="V988" s="209"/>
      <c r="W988" s="209"/>
      <c r="X988" s="209"/>
      <c r="Y988" s="209"/>
      <c r="Z988" s="209"/>
      <c r="AA988" s="209"/>
      <c r="AB988" s="209"/>
      <c r="AC988" s="209"/>
      <c r="AD988" s="209"/>
      <c r="AE988" s="209"/>
      <c r="AF988" s="209"/>
      <c r="AG988" s="209"/>
      <c r="AH988" s="209"/>
      <c r="AI988" s="209"/>
      <c r="AJ988" s="209"/>
      <c r="AK988" s="209"/>
      <c r="AL988" s="462"/>
      <c r="AM988" s="462"/>
      <c r="AN988" s="462"/>
      <c r="AO988" s="209"/>
      <c r="AP988" s="209"/>
      <c r="AQ988" s="209"/>
      <c r="AR988" s="209"/>
      <c r="AS988" s="209"/>
      <c r="AT988" s="209"/>
      <c r="AU988" s="209"/>
      <c r="AV988" s="209"/>
      <c r="AW988" s="209"/>
      <c r="AX988" s="209"/>
      <c r="AY988" s="209"/>
      <c r="AZ988" s="209"/>
      <c r="BA988" s="209"/>
      <c r="BB988" s="209"/>
      <c r="BC988" s="209"/>
      <c r="BD988" s="209"/>
      <c r="BE988" s="209"/>
      <c r="BF988" s="209"/>
      <c r="BG988" s="209"/>
      <c r="BH988" s="209"/>
      <c r="BI988" s="209"/>
      <c r="BJ988" s="209"/>
      <c r="BK988" s="209"/>
      <c r="BL988" s="209"/>
    </row>
    <row r="989" spans="1:64" ht="13.5" customHeight="1">
      <c r="A989" s="462"/>
      <c r="B989" s="462"/>
      <c r="C989" s="462"/>
      <c r="D989" s="462"/>
      <c r="E989" s="462"/>
      <c r="F989" s="462"/>
      <c r="G989" s="209"/>
      <c r="H989" s="462"/>
      <c r="I989" s="209"/>
      <c r="J989" s="209"/>
      <c r="K989" s="209"/>
      <c r="L989" s="209"/>
      <c r="M989" s="209"/>
      <c r="N989" s="209"/>
      <c r="O989" s="209"/>
      <c r="P989" s="462"/>
      <c r="Q989" s="209"/>
      <c r="R989" s="209"/>
      <c r="S989" s="209"/>
      <c r="T989" s="209"/>
      <c r="U989" s="209"/>
      <c r="V989" s="209"/>
      <c r="W989" s="209"/>
      <c r="X989" s="209"/>
      <c r="Y989" s="209"/>
      <c r="Z989" s="209"/>
      <c r="AA989" s="209"/>
      <c r="AB989" s="209"/>
      <c r="AC989" s="209"/>
      <c r="AD989" s="209"/>
      <c r="AE989" s="209"/>
      <c r="AF989" s="209"/>
      <c r="AG989" s="209"/>
      <c r="AH989" s="209"/>
      <c r="AI989" s="209"/>
      <c r="AJ989" s="209"/>
      <c r="AK989" s="209"/>
      <c r="AL989" s="462"/>
      <c r="AM989" s="462"/>
      <c r="AN989" s="462"/>
      <c r="AO989" s="209"/>
      <c r="AP989" s="209"/>
      <c r="AQ989" s="209"/>
      <c r="AR989" s="209"/>
      <c r="AS989" s="209"/>
      <c r="AT989" s="209"/>
      <c r="AU989" s="209"/>
      <c r="AV989" s="209"/>
      <c r="AW989" s="209"/>
      <c r="AX989" s="209"/>
      <c r="AY989" s="209"/>
      <c r="AZ989" s="209"/>
      <c r="BA989" s="209"/>
      <c r="BB989" s="209"/>
      <c r="BC989" s="209"/>
      <c r="BD989" s="209"/>
      <c r="BE989" s="209"/>
      <c r="BF989" s="209"/>
      <c r="BG989" s="209"/>
      <c r="BH989" s="209"/>
      <c r="BI989" s="209"/>
      <c r="BJ989" s="209"/>
      <c r="BK989" s="209"/>
      <c r="BL989" s="209"/>
    </row>
    <row r="990" spans="1:64" ht="13.5" customHeight="1">
      <c r="A990" s="462"/>
      <c r="B990" s="462"/>
      <c r="C990" s="462"/>
      <c r="D990" s="462"/>
      <c r="E990" s="462"/>
      <c r="F990" s="462"/>
      <c r="G990" s="209"/>
      <c r="H990" s="462"/>
      <c r="I990" s="209"/>
      <c r="J990" s="209"/>
      <c r="K990" s="209"/>
      <c r="L990" s="209"/>
      <c r="M990" s="209"/>
      <c r="N990" s="209"/>
      <c r="O990" s="209"/>
      <c r="P990" s="462"/>
      <c r="Q990" s="209"/>
      <c r="R990" s="209"/>
      <c r="S990" s="209"/>
      <c r="T990" s="209"/>
      <c r="U990" s="209"/>
      <c r="V990" s="209"/>
      <c r="W990" s="209"/>
      <c r="X990" s="209"/>
      <c r="Y990" s="209"/>
      <c r="Z990" s="209"/>
      <c r="AA990" s="209"/>
      <c r="AB990" s="209"/>
      <c r="AC990" s="209"/>
      <c r="AD990" s="209"/>
      <c r="AE990" s="209"/>
      <c r="AF990" s="209"/>
      <c r="AG990" s="209"/>
      <c r="AH990" s="209"/>
      <c r="AI990" s="209"/>
      <c r="AJ990" s="209"/>
      <c r="AK990" s="209"/>
      <c r="AL990" s="462"/>
      <c r="AM990" s="462"/>
      <c r="AN990" s="462"/>
      <c r="AO990" s="209"/>
      <c r="AP990" s="209"/>
      <c r="AQ990" s="209"/>
      <c r="AR990" s="209"/>
      <c r="AS990" s="209"/>
      <c r="AT990" s="209"/>
      <c r="AU990" s="209"/>
      <c r="AV990" s="209"/>
      <c r="AW990" s="209"/>
      <c r="AX990" s="209"/>
      <c r="AY990" s="209"/>
      <c r="AZ990" s="209"/>
      <c r="BA990" s="209"/>
      <c r="BB990" s="209"/>
      <c r="BC990" s="209"/>
      <c r="BD990" s="209"/>
      <c r="BE990" s="209"/>
      <c r="BF990" s="209"/>
      <c r="BG990" s="209"/>
      <c r="BH990" s="209"/>
      <c r="BI990" s="209"/>
      <c r="BJ990" s="209"/>
      <c r="BK990" s="209"/>
      <c r="BL990" s="209"/>
    </row>
    <row r="991" spans="1:64" ht="13.5" customHeight="1">
      <c r="A991" s="462"/>
      <c r="B991" s="462"/>
      <c r="C991" s="462"/>
      <c r="D991" s="462"/>
      <c r="E991" s="462"/>
      <c r="F991" s="462"/>
      <c r="G991" s="209"/>
      <c r="H991" s="462"/>
      <c r="I991" s="209"/>
      <c r="J991" s="209"/>
      <c r="K991" s="209"/>
      <c r="L991" s="209"/>
      <c r="M991" s="209"/>
      <c r="N991" s="209"/>
      <c r="O991" s="209"/>
      <c r="P991" s="462"/>
      <c r="Q991" s="209"/>
      <c r="R991" s="209"/>
      <c r="S991" s="209"/>
      <c r="T991" s="209"/>
      <c r="U991" s="209"/>
      <c r="V991" s="209"/>
      <c r="W991" s="209"/>
      <c r="X991" s="209"/>
      <c r="Y991" s="209"/>
      <c r="Z991" s="209"/>
      <c r="AA991" s="209"/>
      <c r="AB991" s="209"/>
      <c r="AC991" s="209"/>
      <c r="AD991" s="209"/>
      <c r="AE991" s="209"/>
      <c r="AF991" s="209"/>
      <c r="AG991" s="209"/>
      <c r="AH991" s="209"/>
      <c r="AI991" s="209"/>
      <c r="AJ991" s="209"/>
      <c r="AK991" s="209"/>
      <c r="AL991" s="462"/>
      <c r="AM991" s="462"/>
      <c r="AN991" s="462"/>
      <c r="AO991" s="209"/>
      <c r="AP991" s="209"/>
      <c r="AQ991" s="209"/>
      <c r="AR991" s="209"/>
      <c r="AS991" s="209"/>
      <c r="AT991" s="209"/>
      <c r="AU991" s="209"/>
      <c r="AV991" s="209"/>
      <c r="AW991" s="209"/>
      <c r="AX991" s="209"/>
      <c r="AY991" s="209"/>
      <c r="AZ991" s="209"/>
      <c r="BA991" s="209"/>
      <c r="BB991" s="209"/>
      <c r="BC991" s="209"/>
      <c r="BD991" s="209"/>
      <c r="BE991" s="209"/>
      <c r="BF991" s="209"/>
      <c r="BG991" s="209"/>
      <c r="BH991" s="209"/>
      <c r="BI991" s="209"/>
      <c r="BJ991" s="209"/>
      <c r="BK991" s="209"/>
      <c r="BL991" s="209"/>
    </row>
    <row r="992" spans="1:64" ht="13.5" customHeight="1">
      <c r="A992" s="462"/>
      <c r="B992" s="462"/>
      <c r="C992" s="462"/>
      <c r="D992" s="462"/>
      <c r="E992" s="462"/>
      <c r="F992" s="462"/>
      <c r="G992" s="209"/>
      <c r="H992" s="462"/>
      <c r="I992" s="209"/>
      <c r="J992" s="209"/>
      <c r="K992" s="209"/>
      <c r="L992" s="209"/>
      <c r="M992" s="209"/>
      <c r="N992" s="209"/>
      <c r="O992" s="209"/>
      <c r="P992" s="462"/>
      <c r="Q992" s="209"/>
      <c r="R992" s="209"/>
      <c r="S992" s="209"/>
      <c r="T992" s="209"/>
      <c r="U992" s="209"/>
      <c r="V992" s="209"/>
      <c r="W992" s="209"/>
      <c r="X992" s="209"/>
      <c r="Y992" s="209"/>
      <c r="Z992" s="209"/>
      <c r="AA992" s="209"/>
      <c r="AB992" s="209"/>
      <c r="AC992" s="209"/>
      <c r="AD992" s="209"/>
      <c r="AE992" s="209"/>
      <c r="AF992" s="209"/>
      <c r="AG992" s="209"/>
      <c r="AH992" s="209"/>
      <c r="AI992" s="209"/>
      <c r="AJ992" s="209"/>
      <c r="AK992" s="209"/>
      <c r="AL992" s="462"/>
      <c r="AM992" s="462"/>
      <c r="AN992" s="462"/>
      <c r="AO992" s="209"/>
      <c r="AP992" s="209"/>
      <c r="AQ992" s="209"/>
      <c r="AR992" s="209"/>
      <c r="AS992" s="209"/>
      <c r="AT992" s="209"/>
      <c r="AU992" s="209"/>
      <c r="AV992" s="209"/>
      <c r="AW992" s="209"/>
      <c r="AX992" s="209"/>
      <c r="AY992" s="209"/>
      <c r="AZ992" s="209"/>
      <c r="BA992" s="209"/>
      <c r="BB992" s="209"/>
      <c r="BC992" s="209"/>
      <c r="BD992" s="209"/>
      <c r="BE992" s="209"/>
      <c r="BF992" s="209"/>
      <c r="BG992" s="209"/>
      <c r="BH992" s="209"/>
      <c r="BI992" s="209"/>
      <c r="BJ992" s="209"/>
      <c r="BK992" s="209"/>
      <c r="BL992" s="209"/>
    </row>
    <row r="993" spans="1:64" ht="13.5" customHeight="1">
      <c r="A993" s="462"/>
      <c r="B993" s="462"/>
      <c r="C993" s="462"/>
      <c r="D993" s="462"/>
      <c r="E993" s="462"/>
      <c r="F993" s="462"/>
      <c r="G993" s="209"/>
      <c r="H993" s="462"/>
      <c r="I993" s="209"/>
      <c r="J993" s="209"/>
      <c r="K993" s="209"/>
      <c r="L993" s="209"/>
      <c r="M993" s="209"/>
      <c r="N993" s="209"/>
      <c r="O993" s="209"/>
      <c r="P993" s="462"/>
      <c r="Q993" s="209"/>
      <c r="R993" s="209"/>
      <c r="S993" s="209"/>
      <c r="T993" s="209"/>
      <c r="U993" s="209"/>
      <c r="V993" s="209"/>
      <c r="W993" s="209"/>
      <c r="X993" s="209"/>
      <c r="Y993" s="209"/>
      <c r="Z993" s="209"/>
      <c r="AA993" s="209"/>
      <c r="AB993" s="209"/>
      <c r="AC993" s="209"/>
      <c r="AD993" s="209"/>
      <c r="AE993" s="209"/>
      <c r="AF993" s="209"/>
      <c r="AG993" s="209"/>
      <c r="AH993" s="209"/>
      <c r="AI993" s="209"/>
      <c r="AJ993" s="209"/>
      <c r="AK993" s="209"/>
      <c r="AL993" s="462"/>
      <c r="AM993" s="462"/>
      <c r="AN993" s="462"/>
      <c r="AO993" s="209"/>
      <c r="AP993" s="209"/>
      <c r="AQ993" s="209"/>
      <c r="AR993" s="209"/>
      <c r="AS993" s="209"/>
      <c r="AT993" s="209"/>
      <c r="AU993" s="209"/>
      <c r="AV993" s="209"/>
      <c r="AW993" s="209"/>
      <c r="AX993" s="209"/>
      <c r="AY993" s="209"/>
      <c r="AZ993" s="209"/>
      <c r="BA993" s="209"/>
      <c r="BB993" s="209"/>
      <c r="BC993" s="209"/>
      <c r="BD993" s="209"/>
      <c r="BE993" s="209"/>
      <c r="BF993" s="209"/>
      <c r="BG993" s="209"/>
      <c r="BH993" s="209"/>
      <c r="BI993" s="209"/>
      <c r="BJ993" s="209"/>
      <c r="BK993" s="209"/>
      <c r="BL993" s="209"/>
    </row>
    <row r="994" spans="1:64" ht="13.5" customHeight="1">
      <c r="A994" s="462"/>
      <c r="B994" s="462"/>
      <c r="C994" s="462"/>
      <c r="D994" s="462"/>
      <c r="E994" s="462"/>
      <c r="F994" s="462"/>
      <c r="G994" s="209"/>
      <c r="H994" s="462"/>
      <c r="I994" s="209"/>
      <c r="J994" s="209"/>
      <c r="K994" s="209"/>
      <c r="L994" s="209"/>
      <c r="M994" s="209"/>
      <c r="N994" s="209"/>
      <c r="O994" s="209"/>
      <c r="P994" s="462"/>
      <c r="Q994" s="209"/>
      <c r="R994" s="209"/>
      <c r="S994" s="209"/>
      <c r="T994" s="209"/>
      <c r="U994" s="209"/>
      <c r="V994" s="209"/>
      <c r="W994" s="209"/>
      <c r="X994" s="209"/>
      <c r="Y994" s="209"/>
      <c r="Z994" s="209"/>
      <c r="AA994" s="209"/>
      <c r="AB994" s="209"/>
      <c r="AC994" s="209"/>
      <c r="AD994" s="209"/>
      <c r="AE994" s="209"/>
      <c r="AF994" s="209"/>
      <c r="AG994" s="209"/>
      <c r="AH994" s="209"/>
      <c r="AI994" s="209"/>
      <c r="AJ994" s="209"/>
      <c r="AK994" s="209"/>
      <c r="AL994" s="462"/>
      <c r="AM994" s="462"/>
      <c r="AN994" s="462"/>
      <c r="AO994" s="209"/>
      <c r="AP994" s="209"/>
      <c r="AQ994" s="209"/>
      <c r="AR994" s="209"/>
      <c r="AS994" s="209"/>
      <c r="AT994" s="209"/>
      <c r="AU994" s="209"/>
      <c r="AV994" s="209"/>
      <c r="AW994" s="209"/>
      <c r="AX994" s="209"/>
      <c r="AY994" s="209"/>
      <c r="AZ994" s="209"/>
      <c r="BA994" s="209"/>
      <c r="BB994" s="209"/>
      <c r="BC994" s="209"/>
      <c r="BD994" s="209"/>
      <c r="BE994" s="209"/>
      <c r="BF994" s="209"/>
      <c r="BG994" s="209"/>
      <c r="BH994" s="209"/>
      <c r="BI994" s="209"/>
      <c r="BJ994" s="209"/>
      <c r="BK994" s="209"/>
      <c r="BL994" s="209"/>
    </row>
    <row r="995" spans="1:64" ht="13.5" customHeight="1">
      <c r="A995" s="462"/>
      <c r="B995" s="462"/>
      <c r="C995" s="462"/>
      <c r="D995" s="462"/>
      <c r="E995" s="462"/>
      <c r="F995" s="462"/>
      <c r="G995" s="209"/>
      <c r="H995" s="462"/>
      <c r="I995" s="209"/>
      <c r="J995" s="209"/>
      <c r="K995" s="209"/>
      <c r="L995" s="209"/>
      <c r="M995" s="209"/>
      <c r="N995" s="209"/>
      <c r="O995" s="209"/>
      <c r="P995" s="462"/>
      <c r="Q995" s="209"/>
      <c r="R995" s="209"/>
      <c r="S995" s="209"/>
      <c r="T995" s="209"/>
      <c r="U995" s="209"/>
      <c r="V995" s="209"/>
      <c r="W995" s="209"/>
      <c r="X995" s="209"/>
      <c r="Y995" s="209"/>
      <c r="Z995" s="209"/>
      <c r="AA995" s="209"/>
      <c r="AB995" s="209"/>
      <c r="AC995" s="209"/>
      <c r="AD995" s="209"/>
      <c r="AE995" s="209"/>
      <c r="AF995" s="209"/>
      <c r="AG995" s="209"/>
      <c r="AH995" s="209"/>
      <c r="AI995" s="209"/>
      <c r="AJ995" s="209"/>
      <c r="AK995" s="209"/>
      <c r="AL995" s="462"/>
      <c r="AM995" s="462"/>
      <c r="AN995" s="462"/>
      <c r="AO995" s="209"/>
      <c r="AP995" s="209"/>
      <c r="AQ995" s="209"/>
      <c r="AR995" s="209"/>
      <c r="AS995" s="209"/>
      <c r="AT995" s="209"/>
      <c r="AU995" s="209"/>
      <c r="AV995" s="209"/>
      <c r="AW995" s="209"/>
      <c r="AX995" s="209"/>
      <c r="AY995" s="209"/>
      <c r="AZ995" s="209"/>
      <c r="BA995" s="209"/>
      <c r="BB995" s="209"/>
      <c r="BC995" s="209"/>
      <c r="BD995" s="209"/>
      <c r="BE995" s="209"/>
      <c r="BF995" s="209"/>
      <c r="BG995" s="209"/>
      <c r="BH995" s="209"/>
      <c r="BI995" s="209"/>
      <c r="BJ995" s="209"/>
      <c r="BK995" s="209"/>
      <c r="BL995" s="209"/>
    </row>
    <row r="996" spans="1:64" ht="13.5" customHeight="1">
      <c r="A996" s="462"/>
      <c r="B996" s="462"/>
      <c r="C996" s="462"/>
      <c r="D996" s="462"/>
      <c r="E996" s="462"/>
      <c r="F996" s="462"/>
      <c r="G996" s="209"/>
      <c r="H996" s="462"/>
      <c r="I996" s="209"/>
      <c r="J996" s="209"/>
      <c r="K996" s="209"/>
      <c r="L996" s="209"/>
      <c r="M996" s="209"/>
      <c r="N996" s="209"/>
      <c r="O996" s="209"/>
      <c r="P996" s="462"/>
      <c r="Q996" s="209"/>
      <c r="R996" s="209"/>
      <c r="S996" s="209"/>
      <c r="T996" s="209"/>
      <c r="U996" s="209"/>
      <c r="V996" s="209"/>
      <c r="W996" s="209"/>
      <c r="X996" s="209"/>
      <c r="Y996" s="209"/>
      <c r="Z996" s="209"/>
      <c r="AA996" s="209"/>
      <c r="AB996" s="209"/>
      <c r="AC996" s="209"/>
      <c r="AD996" s="209"/>
      <c r="AE996" s="209"/>
      <c r="AF996" s="209"/>
      <c r="AG996" s="209"/>
      <c r="AH996" s="209"/>
      <c r="AI996" s="209"/>
      <c r="AJ996" s="209"/>
      <c r="AK996" s="209"/>
      <c r="AL996" s="462"/>
      <c r="AM996" s="462"/>
      <c r="AN996" s="462"/>
      <c r="AO996" s="209"/>
      <c r="AP996" s="209"/>
      <c r="AQ996" s="209"/>
      <c r="AR996" s="209"/>
      <c r="AS996" s="209"/>
      <c r="AT996" s="209"/>
      <c r="AU996" s="209"/>
      <c r="AV996" s="209"/>
      <c r="AW996" s="209"/>
      <c r="AX996" s="209"/>
      <c r="AY996" s="209"/>
      <c r="AZ996" s="209"/>
      <c r="BA996" s="209"/>
      <c r="BB996" s="209"/>
      <c r="BC996" s="209"/>
      <c r="BD996" s="209"/>
      <c r="BE996" s="209"/>
      <c r="BF996" s="209"/>
      <c r="BG996" s="209"/>
      <c r="BH996" s="209"/>
      <c r="BI996" s="209"/>
      <c r="BJ996" s="209"/>
      <c r="BK996" s="209"/>
      <c r="BL996" s="209"/>
    </row>
    <row r="997" spans="1:64" ht="13.5" customHeight="1">
      <c r="A997" s="462"/>
      <c r="B997" s="462"/>
      <c r="C997" s="462"/>
      <c r="D997" s="462"/>
      <c r="E997" s="462"/>
      <c r="F997" s="462"/>
      <c r="G997" s="209"/>
      <c r="H997" s="462"/>
      <c r="I997" s="209"/>
      <c r="J997" s="209"/>
      <c r="K997" s="209"/>
      <c r="L997" s="209"/>
      <c r="M997" s="209"/>
      <c r="N997" s="209"/>
      <c r="O997" s="209"/>
      <c r="P997" s="462"/>
      <c r="Q997" s="209"/>
      <c r="R997" s="209"/>
      <c r="S997" s="209"/>
      <c r="T997" s="209"/>
      <c r="U997" s="209"/>
      <c r="V997" s="209"/>
      <c r="W997" s="209"/>
      <c r="X997" s="209"/>
      <c r="Y997" s="209"/>
      <c r="Z997" s="209"/>
      <c r="AA997" s="209"/>
      <c r="AB997" s="209"/>
      <c r="AC997" s="209"/>
      <c r="AD997" s="209"/>
      <c r="AE997" s="209"/>
      <c r="AF997" s="209"/>
      <c r="AG997" s="209"/>
      <c r="AH997" s="209"/>
      <c r="AI997" s="209"/>
      <c r="AJ997" s="209"/>
      <c r="AK997" s="209"/>
      <c r="AL997" s="462"/>
      <c r="AM997" s="462"/>
      <c r="AN997" s="462"/>
      <c r="AO997" s="209"/>
      <c r="AP997" s="209"/>
      <c r="AQ997" s="209"/>
      <c r="AR997" s="209"/>
      <c r="AS997" s="209"/>
      <c r="AT997" s="209"/>
      <c r="AU997" s="209"/>
      <c r="AV997" s="209"/>
      <c r="AW997" s="209"/>
      <c r="AX997" s="209"/>
      <c r="AY997" s="209"/>
      <c r="AZ997" s="209"/>
      <c r="BA997" s="209"/>
      <c r="BB997" s="209"/>
      <c r="BC997" s="209"/>
      <c r="BD997" s="209"/>
      <c r="BE997" s="209"/>
      <c r="BF997" s="209"/>
      <c r="BG997" s="209"/>
      <c r="BH997" s="209"/>
      <c r="BI997" s="209"/>
      <c r="BJ997" s="209"/>
      <c r="BK997" s="209"/>
      <c r="BL997" s="209"/>
    </row>
    <row r="998" spans="1:64" ht="13.5" customHeight="1">
      <c r="A998" s="462"/>
      <c r="B998" s="462"/>
      <c r="C998" s="462"/>
      <c r="D998" s="462"/>
      <c r="E998" s="462"/>
      <c r="F998" s="462"/>
      <c r="G998" s="209"/>
      <c r="H998" s="462"/>
      <c r="I998" s="209"/>
      <c r="J998" s="209"/>
      <c r="K998" s="209"/>
      <c r="L998" s="209"/>
      <c r="M998" s="209"/>
      <c r="N998" s="209"/>
      <c r="O998" s="209"/>
      <c r="P998" s="462"/>
      <c r="Q998" s="209"/>
      <c r="R998" s="209"/>
      <c r="S998" s="209"/>
      <c r="T998" s="209"/>
      <c r="U998" s="209"/>
      <c r="V998" s="209"/>
      <c r="W998" s="209"/>
      <c r="X998" s="209"/>
      <c r="Y998" s="209"/>
      <c r="Z998" s="209"/>
      <c r="AA998" s="209"/>
      <c r="AB998" s="209"/>
      <c r="AC998" s="209"/>
      <c r="AD998" s="209"/>
      <c r="AE998" s="209"/>
      <c r="AF998" s="209"/>
      <c r="AG998" s="209"/>
      <c r="AH998" s="209"/>
      <c r="AI998" s="209"/>
      <c r="AJ998" s="209"/>
      <c r="AK998" s="209"/>
      <c r="AL998" s="462"/>
      <c r="AM998" s="462"/>
      <c r="AN998" s="462"/>
      <c r="AO998" s="209"/>
      <c r="AP998" s="209"/>
      <c r="AQ998" s="209"/>
      <c r="AR998" s="209"/>
      <c r="AS998" s="209"/>
      <c r="AT998" s="209"/>
      <c r="AU998" s="209"/>
      <c r="AV998" s="209"/>
      <c r="AW998" s="209"/>
      <c r="AX998" s="209"/>
      <c r="AY998" s="209"/>
      <c r="AZ998" s="209"/>
      <c r="BA998" s="209"/>
      <c r="BB998" s="209"/>
      <c r="BC998" s="209"/>
      <c r="BD998" s="209"/>
      <c r="BE998" s="209"/>
      <c r="BF998" s="209"/>
      <c r="BG998" s="209"/>
      <c r="BH998" s="209"/>
      <c r="BI998" s="209"/>
      <c r="BJ998" s="209"/>
      <c r="BK998" s="209"/>
      <c r="BL998" s="209"/>
    </row>
    <row r="999" spans="1:64" ht="13.5" customHeight="1">
      <c r="A999" s="462"/>
      <c r="B999" s="462"/>
      <c r="C999" s="462"/>
      <c r="D999" s="462"/>
      <c r="E999" s="462"/>
      <c r="F999" s="462"/>
      <c r="G999" s="209"/>
      <c r="H999" s="462"/>
      <c r="I999" s="209"/>
      <c r="J999" s="209"/>
      <c r="K999" s="209"/>
      <c r="L999" s="209"/>
      <c r="M999" s="209"/>
      <c r="N999" s="209"/>
      <c r="O999" s="209"/>
      <c r="P999" s="462"/>
      <c r="Q999" s="209"/>
      <c r="R999" s="209"/>
      <c r="S999" s="209"/>
      <c r="T999" s="209"/>
      <c r="U999" s="209"/>
      <c r="V999" s="209"/>
      <c r="W999" s="209"/>
      <c r="X999" s="209"/>
      <c r="Y999" s="209"/>
      <c r="Z999" s="209"/>
      <c r="AA999" s="209"/>
      <c r="AB999" s="209"/>
      <c r="AC999" s="209"/>
      <c r="AD999" s="209"/>
      <c r="AE999" s="209"/>
      <c r="AF999" s="209"/>
      <c r="AG999" s="209"/>
      <c r="AH999" s="209"/>
      <c r="AI999" s="209"/>
      <c r="AJ999" s="209"/>
      <c r="AK999" s="209"/>
      <c r="AL999" s="462"/>
      <c r="AM999" s="462"/>
      <c r="AN999" s="462"/>
      <c r="AO999" s="209"/>
      <c r="AP999" s="209"/>
      <c r="AQ999" s="209"/>
      <c r="AR999" s="209"/>
      <c r="AS999" s="209"/>
      <c r="AT999" s="209"/>
      <c r="AU999" s="209"/>
      <c r="AV999" s="209"/>
      <c r="AW999" s="209"/>
      <c r="AX999" s="209"/>
      <c r="AY999" s="209"/>
      <c r="AZ999" s="209"/>
      <c r="BA999" s="209"/>
      <c r="BB999" s="209"/>
      <c r="BC999" s="209"/>
      <c r="BD999" s="209"/>
      <c r="BE999" s="209"/>
      <c r="BF999" s="209"/>
      <c r="BG999" s="209"/>
      <c r="BH999" s="209"/>
      <c r="BI999" s="209"/>
      <c r="BJ999" s="209"/>
      <c r="BK999" s="209"/>
      <c r="BL999" s="209"/>
    </row>
    <row r="1000" spans="1:64" ht="13.5" customHeight="1">
      <c r="A1000" s="462"/>
      <c r="B1000" s="462"/>
      <c r="C1000" s="462"/>
      <c r="D1000" s="462"/>
      <c r="E1000" s="462"/>
      <c r="F1000" s="462"/>
      <c r="G1000" s="209"/>
      <c r="H1000" s="462"/>
      <c r="I1000" s="209"/>
      <c r="J1000" s="209"/>
      <c r="K1000" s="209"/>
      <c r="L1000" s="209"/>
      <c r="M1000" s="209"/>
      <c r="N1000" s="209"/>
      <c r="O1000" s="209"/>
      <c r="P1000" s="462"/>
      <c r="Q1000" s="209"/>
      <c r="R1000" s="209"/>
      <c r="S1000" s="209"/>
      <c r="T1000" s="209"/>
      <c r="U1000" s="209"/>
      <c r="V1000" s="209"/>
      <c r="W1000" s="209"/>
      <c r="X1000" s="209"/>
      <c r="Y1000" s="209"/>
      <c r="Z1000" s="209"/>
      <c r="AA1000" s="209"/>
      <c r="AB1000" s="209"/>
      <c r="AC1000" s="209"/>
      <c r="AD1000" s="209"/>
      <c r="AE1000" s="209"/>
      <c r="AF1000" s="209"/>
      <c r="AG1000" s="209"/>
      <c r="AH1000" s="209"/>
      <c r="AI1000" s="209"/>
      <c r="AJ1000" s="209"/>
      <c r="AK1000" s="209"/>
      <c r="AL1000" s="462"/>
      <c r="AM1000" s="462"/>
      <c r="AN1000" s="462"/>
      <c r="AO1000" s="209"/>
      <c r="AP1000" s="209"/>
      <c r="AQ1000" s="209"/>
      <c r="AR1000" s="209"/>
      <c r="AS1000" s="209"/>
      <c r="AT1000" s="209"/>
      <c r="AU1000" s="209"/>
      <c r="AV1000" s="209"/>
      <c r="AW1000" s="209"/>
      <c r="AX1000" s="209"/>
      <c r="AY1000" s="209"/>
      <c r="AZ1000" s="209"/>
      <c r="BA1000" s="209"/>
      <c r="BB1000" s="209"/>
      <c r="BC1000" s="209"/>
      <c r="BD1000" s="209"/>
      <c r="BE1000" s="209"/>
      <c r="BF1000" s="209"/>
      <c r="BG1000" s="209"/>
      <c r="BH1000" s="209"/>
      <c r="BI1000" s="209"/>
      <c r="BJ1000" s="209"/>
      <c r="BK1000" s="209"/>
      <c r="BL1000" s="209"/>
    </row>
    <row r="1001" spans="1:64" ht="13.5" customHeight="1">
      <c r="A1001" s="462"/>
      <c r="B1001" s="462"/>
      <c r="C1001" s="462"/>
      <c r="D1001" s="462"/>
      <c r="E1001" s="462"/>
      <c r="F1001" s="462"/>
      <c r="G1001" s="209"/>
      <c r="H1001" s="462"/>
      <c r="I1001" s="209"/>
      <c r="J1001" s="209"/>
      <c r="K1001" s="209"/>
      <c r="L1001" s="209"/>
      <c r="M1001" s="209"/>
      <c r="N1001" s="209"/>
      <c r="O1001" s="209"/>
      <c r="P1001" s="462"/>
      <c r="Q1001" s="209"/>
      <c r="R1001" s="209"/>
      <c r="S1001" s="209"/>
      <c r="T1001" s="209"/>
      <c r="U1001" s="209"/>
      <c r="V1001" s="209"/>
      <c r="W1001" s="209"/>
      <c r="X1001" s="209"/>
      <c r="Y1001" s="209"/>
      <c r="Z1001" s="209"/>
      <c r="AA1001" s="209"/>
      <c r="AB1001" s="209"/>
      <c r="AC1001" s="209"/>
      <c r="AD1001" s="209"/>
      <c r="AE1001" s="209"/>
      <c r="AF1001" s="209"/>
      <c r="AG1001" s="209"/>
      <c r="AH1001" s="209"/>
      <c r="AI1001" s="209"/>
      <c r="AJ1001" s="209"/>
      <c r="AK1001" s="209"/>
      <c r="AL1001" s="462"/>
      <c r="AM1001" s="462"/>
      <c r="AN1001" s="462"/>
      <c r="AO1001" s="209"/>
      <c r="AP1001" s="209"/>
      <c r="AQ1001" s="209"/>
      <c r="AR1001" s="209"/>
      <c r="AS1001" s="209"/>
      <c r="AT1001" s="209"/>
      <c r="AU1001" s="209"/>
      <c r="AV1001" s="209"/>
      <c r="AW1001" s="209"/>
      <c r="AX1001" s="209"/>
      <c r="AY1001" s="209"/>
      <c r="AZ1001" s="209"/>
      <c r="BA1001" s="209"/>
      <c r="BB1001" s="209"/>
      <c r="BC1001" s="209"/>
      <c r="BD1001" s="209"/>
      <c r="BE1001" s="209"/>
      <c r="BF1001" s="209"/>
      <c r="BG1001" s="209"/>
      <c r="BH1001" s="209"/>
      <c r="BI1001" s="209"/>
      <c r="BJ1001" s="209"/>
      <c r="BK1001" s="209"/>
      <c r="BL1001" s="209"/>
    </row>
    <row r="1002" spans="1:64" ht="13.5" customHeight="1">
      <c r="A1002" s="462"/>
      <c r="B1002" s="462"/>
      <c r="C1002" s="462"/>
      <c r="D1002" s="462"/>
      <c r="E1002" s="462"/>
      <c r="F1002" s="462"/>
      <c r="G1002" s="209"/>
      <c r="H1002" s="462"/>
      <c r="I1002" s="209"/>
      <c r="J1002" s="209"/>
      <c r="K1002" s="209"/>
      <c r="L1002" s="209"/>
      <c r="M1002" s="209"/>
      <c r="N1002" s="209"/>
      <c r="O1002" s="209"/>
      <c r="P1002" s="462"/>
      <c r="Q1002" s="209"/>
      <c r="R1002" s="209"/>
      <c r="S1002" s="209"/>
      <c r="T1002" s="209"/>
      <c r="U1002" s="209"/>
      <c r="V1002" s="209"/>
      <c r="W1002" s="209"/>
      <c r="X1002" s="209"/>
      <c r="Y1002" s="209"/>
      <c r="Z1002" s="209"/>
      <c r="AA1002" s="209"/>
      <c r="AB1002" s="209"/>
      <c r="AC1002" s="209"/>
      <c r="AD1002" s="209"/>
      <c r="AE1002" s="209"/>
      <c r="AF1002" s="209"/>
      <c r="AG1002" s="209"/>
      <c r="AH1002" s="209"/>
      <c r="AI1002" s="209"/>
      <c r="AJ1002" s="209"/>
      <c r="AK1002" s="209"/>
      <c r="AL1002" s="462"/>
      <c r="AM1002" s="462"/>
      <c r="AN1002" s="462"/>
      <c r="AO1002" s="209"/>
      <c r="AP1002" s="209"/>
      <c r="AQ1002" s="209"/>
      <c r="AR1002" s="209"/>
      <c r="AS1002" s="209"/>
      <c r="AT1002" s="209"/>
      <c r="AU1002" s="209"/>
      <c r="AV1002" s="209"/>
      <c r="AW1002" s="209"/>
      <c r="AX1002" s="209"/>
      <c r="AY1002" s="209"/>
      <c r="AZ1002" s="209"/>
      <c r="BA1002" s="209"/>
      <c r="BB1002" s="209"/>
      <c r="BC1002" s="209"/>
      <c r="BD1002" s="209"/>
      <c r="BE1002" s="209"/>
      <c r="BF1002" s="209"/>
      <c r="BG1002" s="209"/>
      <c r="BH1002" s="209"/>
      <c r="BI1002" s="209"/>
      <c r="BJ1002" s="209"/>
      <c r="BK1002" s="209"/>
      <c r="BL1002" s="209"/>
    </row>
    <row r="1003" spans="1:64" ht="13.5" customHeight="1">
      <c r="A1003" s="462"/>
      <c r="B1003" s="462"/>
      <c r="C1003" s="462"/>
      <c r="D1003" s="462"/>
      <c r="E1003" s="462"/>
      <c r="F1003" s="462"/>
      <c r="G1003" s="209"/>
      <c r="H1003" s="462"/>
      <c r="I1003" s="209"/>
      <c r="J1003" s="209"/>
      <c r="K1003" s="209"/>
      <c r="L1003" s="209"/>
      <c r="M1003" s="209"/>
      <c r="N1003" s="209"/>
      <c r="O1003" s="209"/>
      <c r="P1003" s="462"/>
      <c r="Q1003" s="209"/>
      <c r="R1003" s="209"/>
      <c r="S1003" s="209"/>
      <c r="T1003" s="209"/>
      <c r="U1003" s="209"/>
      <c r="V1003" s="209"/>
      <c r="W1003" s="209"/>
      <c r="X1003" s="209"/>
      <c r="Y1003" s="209"/>
      <c r="Z1003" s="209"/>
      <c r="AA1003" s="209"/>
      <c r="AB1003" s="209"/>
      <c r="AC1003" s="209"/>
      <c r="AD1003" s="209"/>
      <c r="AE1003" s="209"/>
      <c r="AF1003" s="209"/>
      <c r="AG1003" s="209"/>
      <c r="AH1003" s="209"/>
      <c r="AI1003" s="209"/>
      <c r="AJ1003" s="209"/>
      <c r="AK1003" s="209"/>
      <c r="AL1003" s="462"/>
      <c r="AM1003" s="462"/>
      <c r="AN1003" s="462"/>
      <c r="AO1003" s="209"/>
      <c r="AP1003" s="209"/>
      <c r="AQ1003" s="209"/>
      <c r="AR1003" s="209"/>
      <c r="AS1003" s="209"/>
      <c r="AT1003" s="209"/>
      <c r="AU1003" s="209"/>
      <c r="AV1003" s="209"/>
      <c r="AW1003" s="209"/>
      <c r="AX1003" s="209"/>
      <c r="AY1003" s="209"/>
      <c r="AZ1003" s="209"/>
      <c r="BA1003" s="209"/>
      <c r="BB1003" s="209"/>
      <c r="BC1003" s="209"/>
      <c r="BD1003" s="209"/>
      <c r="BE1003" s="209"/>
      <c r="BF1003" s="209"/>
      <c r="BG1003" s="209"/>
      <c r="BH1003" s="209"/>
      <c r="BI1003" s="209"/>
      <c r="BJ1003" s="209"/>
      <c r="BK1003" s="209"/>
      <c r="BL1003" s="209"/>
    </row>
    <row r="1004" spans="1:64" ht="13.5" customHeight="1">
      <c r="A1004" s="462"/>
      <c r="B1004" s="462"/>
      <c r="C1004" s="462"/>
      <c r="D1004" s="462"/>
      <c r="E1004" s="462"/>
      <c r="F1004" s="462"/>
      <c r="G1004" s="209"/>
      <c r="H1004" s="462"/>
      <c r="I1004" s="209"/>
      <c r="J1004" s="209"/>
      <c r="K1004" s="209"/>
      <c r="L1004" s="209"/>
      <c r="M1004" s="209"/>
      <c r="N1004" s="209"/>
      <c r="O1004" s="209"/>
      <c r="P1004" s="462"/>
      <c r="Q1004" s="209"/>
      <c r="R1004" s="209"/>
      <c r="S1004" s="209"/>
      <c r="T1004" s="209"/>
      <c r="U1004" s="209"/>
      <c r="V1004" s="209"/>
      <c r="W1004" s="209"/>
      <c r="X1004" s="209"/>
      <c r="Y1004" s="209"/>
      <c r="Z1004" s="209"/>
      <c r="AA1004" s="209"/>
      <c r="AB1004" s="209"/>
      <c r="AC1004" s="209"/>
      <c r="AD1004" s="209"/>
      <c r="AE1004" s="209"/>
      <c r="AF1004" s="209"/>
      <c r="AG1004" s="209"/>
      <c r="AH1004" s="209"/>
      <c r="AI1004" s="209"/>
      <c r="AJ1004" s="209"/>
      <c r="AK1004" s="209"/>
      <c r="AL1004" s="462"/>
      <c r="AM1004" s="462"/>
      <c r="AN1004" s="462"/>
      <c r="AO1004" s="209"/>
      <c r="AP1004" s="209"/>
      <c r="AQ1004" s="209"/>
      <c r="AR1004" s="209"/>
      <c r="AS1004" s="209"/>
      <c r="AT1004" s="209"/>
      <c r="AU1004" s="209"/>
      <c r="AV1004" s="209"/>
      <c r="AW1004" s="209"/>
      <c r="AX1004" s="209"/>
      <c r="AY1004" s="209"/>
      <c r="AZ1004" s="209"/>
      <c r="BA1004" s="209"/>
      <c r="BB1004" s="209"/>
      <c r="BC1004" s="209"/>
      <c r="BD1004" s="209"/>
      <c r="BE1004" s="209"/>
      <c r="BF1004" s="209"/>
      <c r="BG1004" s="209"/>
      <c r="BH1004" s="209"/>
      <c r="BI1004" s="209"/>
      <c r="BJ1004" s="209"/>
      <c r="BK1004" s="209"/>
      <c r="BL1004" s="209"/>
    </row>
    <row r="1005" spans="1:64" ht="13.5" customHeight="1">
      <c r="A1005" s="462"/>
      <c r="B1005" s="462"/>
      <c r="C1005" s="462"/>
      <c r="D1005" s="462"/>
      <c r="E1005" s="462"/>
      <c r="F1005" s="462"/>
      <c r="G1005" s="209"/>
      <c r="H1005" s="462"/>
      <c r="I1005" s="209"/>
      <c r="J1005" s="209"/>
      <c r="K1005" s="209"/>
      <c r="L1005" s="209"/>
      <c r="M1005" s="209"/>
      <c r="N1005" s="209"/>
      <c r="O1005" s="209"/>
      <c r="P1005" s="462"/>
      <c r="Q1005" s="209"/>
      <c r="R1005" s="209"/>
      <c r="S1005" s="209"/>
      <c r="T1005" s="209"/>
      <c r="U1005" s="209"/>
      <c r="V1005" s="209"/>
      <c r="W1005" s="209"/>
      <c r="X1005" s="209"/>
      <c r="Y1005" s="209"/>
      <c r="Z1005" s="209"/>
      <c r="AA1005" s="209"/>
      <c r="AB1005" s="209"/>
      <c r="AC1005" s="209"/>
      <c r="AD1005" s="209"/>
      <c r="AE1005" s="209"/>
      <c r="AF1005" s="209"/>
      <c r="AG1005" s="209"/>
      <c r="AH1005" s="209"/>
      <c r="AI1005" s="209"/>
      <c r="AJ1005" s="209"/>
      <c r="AK1005" s="209"/>
      <c r="AL1005" s="462"/>
      <c r="AM1005" s="462"/>
      <c r="AN1005" s="462"/>
      <c r="AO1005" s="209"/>
      <c r="AP1005" s="209"/>
      <c r="AQ1005" s="209"/>
      <c r="AR1005" s="209"/>
      <c r="AS1005" s="209"/>
      <c r="AT1005" s="209"/>
      <c r="AU1005" s="209"/>
      <c r="AV1005" s="209"/>
      <c r="AW1005" s="209"/>
      <c r="AX1005" s="209"/>
      <c r="AY1005" s="209"/>
      <c r="AZ1005" s="209"/>
      <c r="BA1005" s="209"/>
      <c r="BB1005" s="209"/>
      <c r="BC1005" s="209"/>
      <c r="BD1005" s="209"/>
      <c r="BE1005" s="209"/>
      <c r="BF1005" s="209"/>
      <c r="BG1005" s="209"/>
      <c r="BH1005" s="209"/>
      <c r="BI1005" s="209"/>
      <c r="BJ1005" s="209"/>
      <c r="BK1005" s="209"/>
      <c r="BL1005" s="209"/>
    </row>
    <row r="1006" spans="1:64" ht="13.5" customHeight="1">
      <c r="A1006" s="462"/>
      <c r="B1006" s="462"/>
      <c r="C1006" s="462"/>
      <c r="D1006" s="462"/>
      <c r="E1006" s="462"/>
      <c r="F1006" s="462"/>
      <c r="G1006" s="209"/>
      <c r="H1006" s="462"/>
      <c r="I1006" s="209"/>
      <c r="J1006" s="209"/>
      <c r="K1006" s="209"/>
      <c r="L1006" s="209"/>
      <c r="M1006" s="209"/>
      <c r="N1006" s="209"/>
      <c r="O1006" s="209"/>
      <c r="P1006" s="462"/>
      <c r="Q1006" s="209"/>
      <c r="R1006" s="209"/>
      <c r="S1006" s="209"/>
      <c r="T1006" s="209"/>
      <c r="U1006" s="209"/>
      <c r="V1006" s="209"/>
      <c r="W1006" s="209"/>
      <c r="X1006" s="209"/>
      <c r="Y1006" s="209"/>
      <c r="Z1006" s="209"/>
      <c r="AA1006" s="209"/>
      <c r="AB1006" s="209"/>
      <c r="AC1006" s="209"/>
      <c r="AD1006" s="209"/>
      <c r="AE1006" s="209"/>
      <c r="AF1006" s="209"/>
      <c r="AG1006" s="209"/>
      <c r="AH1006" s="209"/>
      <c r="AI1006" s="209"/>
      <c r="AJ1006" s="209"/>
      <c r="AK1006" s="209"/>
      <c r="AL1006" s="462"/>
      <c r="AM1006" s="462"/>
      <c r="AN1006" s="462"/>
      <c r="AO1006" s="209"/>
      <c r="AP1006" s="209"/>
      <c r="AQ1006" s="209"/>
      <c r="AR1006" s="209"/>
      <c r="AS1006" s="209"/>
      <c r="AT1006" s="209"/>
      <c r="AU1006" s="209"/>
      <c r="AV1006" s="209"/>
      <c r="AW1006" s="209"/>
      <c r="AX1006" s="209"/>
      <c r="AY1006" s="209"/>
      <c r="AZ1006" s="209"/>
      <c r="BA1006" s="209"/>
      <c r="BB1006" s="209"/>
      <c r="BC1006" s="209"/>
      <c r="BD1006" s="209"/>
      <c r="BE1006" s="209"/>
      <c r="BF1006" s="209"/>
      <c r="BG1006" s="209"/>
      <c r="BH1006" s="209"/>
      <c r="BI1006" s="209"/>
      <c r="BJ1006" s="209"/>
      <c r="BK1006" s="209"/>
      <c r="BL1006" s="209"/>
    </row>
    <row r="1007" spans="1:64" ht="13.5" customHeight="1">
      <c r="A1007" s="462"/>
      <c r="B1007" s="462"/>
      <c r="C1007" s="462"/>
      <c r="D1007" s="462"/>
      <c r="E1007" s="462"/>
      <c r="F1007" s="462"/>
      <c r="G1007" s="209"/>
      <c r="H1007" s="462"/>
      <c r="I1007" s="209"/>
      <c r="J1007" s="209"/>
      <c r="K1007" s="209"/>
      <c r="L1007" s="209"/>
      <c r="M1007" s="209"/>
      <c r="N1007" s="209"/>
      <c r="O1007" s="209"/>
      <c r="P1007" s="462"/>
      <c r="Q1007" s="209"/>
      <c r="R1007" s="209"/>
      <c r="S1007" s="209"/>
      <c r="T1007" s="209"/>
      <c r="U1007" s="209"/>
      <c r="V1007" s="209"/>
      <c r="W1007" s="209"/>
      <c r="X1007" s="209"/>
      <c r="Y1007" s="209"/>
      <c r="Z1007" s="209"/>
      <c r="AA1007" s="209"/>
      <c r="AB1007" s="209"/>
      <c r="AC1007" s="209"/>
      <c r="AD1007" s="209"/>
      <c r="AE1007" s="209"/>
      <c r="AF1007" s="209"/>
      <c r="AG1007" s="209"/>
      <c r="AH1007" s="209"/>
      <c r="AI1007" s="209"/>
      <c r="AJ1007" s="209"/>
      <c r="AK1007" s="209"/>
      <c r="AL1007" s="462"/>
      <c r="AM1007" s="462"/>
      <c r="AN1007" s="462"/>
      <c r="AO1007" s="209"/>
      <c r="AP1007" s="209"/>
      <c r="AQ1007" s="209"/>
      <c r="AR1007" s="209"/>
      <c r="AS1007" s="209"/>
      <c r="AT1007" s="209"/>
      <c r="AU1007" s="209"/>
      <c r="AV1007" s="209"/>
      <c r="AW1007" s="209"/>
      <c r="AX1007" s="209"/>
      <c r="AY1007" s="209"/>
      <c r="AZ1007" s="209"/>
      <c r="BA1007" s="209"/>
      <c r="BB1007" s="209"/>
      <c r="BC1007" s="209"/>
      <c r="BD1007" s="209"/>
      <c r="BE1007" s="209"/>
      <c r="BF1007" s="209"/>
      <c r="BG1007" s="209"/>
      <c r="BH1007" s="209"/>
      <c r="BI1007" s="209"/>
      <c r="BJ1007" s="209"/>
      <c r="BK1007" s="209"/>
      <c r="BL1007" s="209"/>
    </row>
    <row r="1008" spans="1:64" ht="13.5" customHeight="1">
      <c r="A1008" s="462"/>
      <c r="B1008" s="462"/>
      <c r="C1008" s="462"/>
      <c r="D1008" s="462"/>
      <c r="E1008" s="462"/>
      <c r="F1008" s="462"/>
      <c r="G1008" s="209"/>
      <c r="H1008" s="462"/>
      <c r="I1008" s="209"/>
      <c r="J1008" s="209"/>
      <c r="K1008" s="209"/>
      <c r="L1008" s="209"/>
      <c r="M1008" s="209"/>
      <c r="N1008" s="209"/>
      <c r="O1008" s="209"/>
      <c r="P1008" s="462"/>
      <c r="Q1008" s="209"/>
      <c r="R1008" s="209"/>
      <c r="S1008" s="209"/>
      <c r="T1008" s="209"/>
      <c r="U1008" s="209"/>
      <c r="V1008" s="209"/>
      <c r="W1008" s="209"/>
      <c r="X1008" s="209"/>
      <c r="Y1008" s="209"/>
      <c r="Z1008" s="209"/>
      <c r="AA1008" s="209"/>
      <c r="AB1008" s="209"/>
      <c r="AC1008" s="209"/>
      <c r="AD1008" s="209"/>
      <c r="AE1008" s="209"/>
      <c r="AF1008" s="209"/>
      <c r="AG1008" s="209"/>
      <c r="AH1008" s="209"/>
      <c r="AI1008" s="209"/>
      <c r="AJ1008" s="209"/>
      <c r="AK1008" s="209"/>
      <c r="AL1008" s="462"/>
      <c r="AM1008" s="462"/>
      <c r="AN1008" s="462"/>
      <c r="AO1008" s="209"/>
      <c r="AP1008" s="209"/>
      <c r="AQ1008" s="209"/>
      <c r="AR1008" s="209"/>
      <c r="AS1008" s="209"/>
      <c r="AT1008" s="209"/>
      <c r="AU1008" s="209"/>
      <c r="AV1008" s="209"/>
      <c r="AW1008" s="209"/>
      <c r="AX1008" s="209"/>
      <c r="AY1008" s="209"/>
      <c r="AZ1008" s="209"/>
      <c r="BA1008" s="209"/>
      <c r="BB1008" s="209"/>
      <c r="BC1008" s="209"/>
      <c r="BD1008" s="209"/>
      <c r="BE1008" s="209"/>
      <c r="BF1008" s="209"/>
      <c r="BG1008" s="209"/>
      <c r="BH1008" s="209"/>
      <c r="BI1008" s="209"/>
      <c r="BJ1008" s="209"/>
      <c r="BK1008" s="209"/>
      <c r="BL1008" s="209"/>
    </row>
    <row r="1009" spans="1:64" ht="13.5" customHeight="1">
      <c r="A1009" s="462"/>
      <c r="B1009" s="462"/>
      <c r="C1009" s="462"/>
      <c r="D1009" s="462"/>
      <c r="E1009" s="462"/>
      <c r="F1009" s="462"/>
      <c r="G1009" s="209"/>
      <c r="H1009" s="462"/>
      <c r="I1009" s="209"/>
      <c r="J1009" s="209"/>
      <c r="K1009" s="209"/>
      <c r="L1009" s="209"/>
      <c r="M1009" s="209"/>
      <c r="N1009" s="209"/>
      <c r="O1009" s="209"/>
      <c r="P1009" s="462"/>
      <c r="Q1009" s="209"/>
      <c r="R1009" s="209"/>
      <c r="S1009" s="209"/>
      <c r="T1009" s="209"/>
      <c r="U1009" s="209"/>
      <c r="V1009" s="209"/>
      <c r="W1009" s="209"/>
      <c r="X1009" s="209"/>
      <c r="Y1009" s="209"/>
      <c r="Z1009" s="209"/>
      <c r="AA1009" s="209"/>
      <c r="AB1009" s="209"/>
      <c r="AC1009" s="209"/>
      <c r="AD1009" s="209"/>
      <c r="AE1009" s="209"/>
      <c r="AF1009" s="209"/>
      <c r="AG1009" s="209"/>
      <c r="AH1009" s="209"/>
      <c r="AI1009" s="209"/>
      <c r="AJ1009" s="209"/>
      <c r="AK1009" s="209"/>
      <c r="AL1009" s="462"/>
      <c r="AM1009" s="462"/>
      <c r="AN1009" s="462"/>
      <c r="AO1009" s="209"/>
      <c r="AP1009" s="209"/>
      <c r="AQ1009" s="209"/>
      <c r="AR1009" s="209"/>
      <c r="AS1009" s="209"/>
      <c r="AT1009" s="209"/>
      <c r="AU1009" s="209"/>
      <c r="AV1009" s="209"/>
      <c r="AW1009" s="209"/>
      <c r="AX1009" s="209"/>
      <c r="AY1009" s="209"/>
      <c r="AZ1009" s="209"/>
      <c r="BA1009" s="209"/>
      <c r="BB1009" s="209"/>
      <c r="BC1009" s="209"/>
      <c r="BD1009" s="209"/>
      <c r="BE1009" s="209"/>
      <c r="BF1009" s="209"/>
      <c r="BG1009" s="209"/>
      <c r="BH1009" s="209"/>
      <c r="BI1009" s="209"/>
      <c r="BJ1009" s="209"/>
      <c r="BK1009" s="209"/>
      <c r="BL1009" s="209"/>
    </row>
    <row r="1010" spans="1:64" ht="13.5" customHeight="1">
      <c r="A1010" s="462"/>
      <c r="B1010" s="462"/>
      <c r="C1010" s="462"/>
      <c r="D1010" s="462"/>
      <c r="E1010" s="462"/>
      <c r="F1010" s="462"/>
      <c r="G1010" s="209"/>
      <c r="H1010" s="462"/>
      <c r="I1010" s="209"/>
      <c r="J1010" s="209"/>
      <c r="K1010" s="209"/>
      <c r="L1010" s="209"/>
      <c r="M1010" s="209"/>
      <c r="N1010" s="209"/>
      <c r="O1010" s="209"/>
      <c r="P1010" s="462"/>
      <c r="Q1010" s="209"/>
      <c r="R1010" s="209"/>
      <c r="S1010" s="209"/>
      <c r="T1010" s="209"/>
      <c r="U1010" s="209"/>
      <c r="V1010" s="209"/>
      <c r="W1010" s="209"/>
      <c r="X1010" s="209"/>
      <c r="Y1010" s="209"/>
      <c r="Z1010" s="209"/>
      <c r="AA1010" s="209"/>
      <c r="AB1010" s="209"/>
      <c r="AC1010" s="209"/>
      <c r="AD1010" s="209"/>
      <c r="AE1010" s="209"/>
      <c r="AF1010" s="209"/>
      <c r="AG1010" s="209"/>
      <c r="AH1010" s="209"/>
      <c r="AI1010" s="209"/>
      <c r="AJ1010" s="209"/>
      <c r="AK1010" s="209"/>
      <c r="AL1010" s="462"/>
      <c r="AM1010" s="462"/>
      <c r="AN1010" s="462"/>
      <c r="AO1010" s="209"/>
      <c r="AP1010" s="209"/>
      <c r="AQ1010" s="209"/>
      <c r="AR1010" s="209"/>
      <c r="AS1010" s="209"/>
      <c r="AT1010" s="209"/>
      <c r="AU1010" s="209"/>
      <c r="AV1010" s="209"/>
      <c r="AW1010" s="209"/>
      <c r="AX1010" s="209"/>
      <c r="AY1010" s="209"/>
      <c r="AZ1010" s="209"/>
      <c r="BA1010" s="209"/>
      <c r="BB1010" s="209"/>
      <c r="BC1010" s="209"/>
      <c r="BD1010" s="209"/>
      <c r="BE1010" s="209"/>
      <c r="BF1010" s="209"/>
      <c r="BG1010" s="209"/>
      <c r="BH1010" s="209"/>
      <c r="BI1010" s="209"/>
      <c r="BJ1010" s="209"/>
      <c r="BK1010" s="209"/>
      <c r="BL1010" s="209"/>
    </row>
    <row r="1011" spans="1:64" ht="13.5" customHeight="1">
      <c r="A1011" s="462"/>
      <c r="B1011" s="462"/>
      <c r="C1011" s="462"/>
      <c r="D1011" s="462"/>
      <c r="E1011" s="462"/>
      <c r="F1011" s="462"/>
      <c r="G1011" s="209"/>
      <c r="H1011" s="462"/>
      <c r="I1011" s="209"/>
      <c r="J1011" s="209"/>
      <c r="K1011" s="209"/>
      <c r="L1011" s="209"/>
      <c r="M1011" s="209"/>
      <c r="N1011" s="209"/>
      <c r="O1011" s="209"/>
      <c r="P1011" s="462"/>
      <c r="Q1011" s="209"/>
      <c r="R1011" s="209"/>
      <c r="S1011" s="209"/>
      <c r="T1011" s="209"/>
      <c r="U1011" s="209"/>
      <c r="V1011" s="209"/>
      <c r="W1011" s="209"/>
      <c r="X1011" s="209"/>
      <c r="Y1011" s="209"/>
      <c r="Z1011" s="209"/>
      <c r="AA1011" s="209"/>
      <c r="AB1011" s="209"/>
      <c r="AC1011" s="209"/>
      <c r="AD1011" s="209"/>
      <c r="AE1011" s="209"/>
      <c r="AF1011" s="209"/>
      <c r="AG1011" s="209"/>
      <c r="AH1011" s="209"/>
      <c r="AI1011" s="209"/>
      <c r="AJ1011" s="209"/>
      <c r="AK1011" s="209"/>
      <c r="AL1011" s="462"/>
      <c r="AM1011" s="462"/>
      <c r="AN1011" s="462"/>
      <c r="AO1011" s="209"/>
      <c r="AP1011" s="209"/>
      <c r="AQ1011" s="209"/>
      <c r="AR1011" s="209"/>
      <c r="AS1011" s="209"/>
      <c r="AT1011" s="209"/>
      <c r="AU1011" s="209"/>
      <c r="AV1011" s="209"/>
      <c r="AW1011" s="209"/>
      <c r="AX1011" s="209"/>
      <c r="AY1011" s="209"/>
      <c r="AZ1011" s="209"/>
      <c r="BA1011" s="209"/>
      <c r="BB1011" s="209"/>
      <c r="BC1011" s="209"/>
      <c r="BD1011" s="209"/>
      <c r="BE1011" s="209"/>
      <c r="BF1011" s="209"/>
      <c r="BG1011" s="209"/>
      <c r="BH1011" s="209"/>
      <c r="BI1011" s="209"/>
      <c r="BJ1011" s="209"/>
      <c r="BK1011" s="209"/>
      <c r="BL1011" s="209"/>
    </row>
    <row r="1012" spans="1:64" ht="13.5" customHeight="1">
      <c r="A1012" s="462"/>
      <c r="B1012" s="462"/>
      <c r="C1012" s="462"/>
      <c r="D1012" s="462"/>
      <c r="E1012" s="462"/>
      <c r="F1012" s="462"/>
      <c r="G1012" s="209"/>
      <c r="H1012" s="462"/>
      <c r="I1012" s="209"/>
      <c r="J1012" s="209"/>
      <c r="K1012" s="209"/>
      <c r="L1012" s="209"/>
      <c r="M1012" s="209"/>
      <c r="N1012" s="209"/>
      <c r="O1012" s="209"/>
      <c r="P1012" s="462"/>
      <c r="Q1012" s="209"/>
      <c r="R1012" s="209"/>
      <c r="S1012" s="209"/>
      <c r="T1012" s="209"/>
      <c r="U1012" s="209"/>
      <c r="V1012" s="209"/>
      <c r="W1012" s="209"/>
      <c r="X1012" s="209"/>
      <c r="Y1012" s="209"/>
      <c r="Z1012" s="209"/>
      <c r="AA1012" s="209"/>
      <c r="AB1012" s="209"/>
      <c r="AC1012" s="209"/>
      <c r="AD1012" s="209"/>
      <c r="AE1012" s="209"/>
      <c r="AF1012" s="209"/>
      <c r="AG1012" s="209"/>
      <c r="AH1012" s="209"/>
      <c r="AI1012" s="209"/>
      <c r="AJ1012" s="209"/>
      <c r="AK1012" s="209"/>
      <c r="AL1012" s="462"/>
      <c r="AM1012" s="462"/>
      <c r="AN1012" s="462"/>
      <c r="AO1012" s="209"/>
      <c r="AP1012" s="209"/>
      <c r="AQ1012" s="209"/>
      <c r="AR1012" s="209"/>
      <c r="AS1012" s="209"/>
      <c r="AT1012" s="209"/>
      <c r="AU1012" s="209"/>
      <c r="AV1012" s="209"/>
      <c r="AW1012" s="209"/>
      <c r="AX1012" s="209"/>
      <c r="AY1012" s="209"/>
      <c r="AZ1012" s="209"/>
      <c r="BA1012" s="209"/>
      <c r="BB1012" s="209"/>
      <c r="BC1012" s="209"/>
      <c r="BD1012" s="209"/>
      <c r="BE1012" s="209"/>
      <c r="BF1012" s="209"/>
      <c r="BG1012" s="209"/>
      <c r="BH1012" s="209"/>
      <c r="BI1012" s="209"/>
      <c r="BJ1012" s="209"/>
      <c r="BK1012" s="209"/>
      <c r="BL1012" s="209"/>
    </row>
    <row r="1013" spans="1:64" ht="13.5" customHeight="1">
      <c r="A1013" s="462"/>
      <c r="B1013" s="462"/>
      <c r="C1013" s="462"/>
      <c r="D1013" s="462"/>
      <c r="E1013" s="462"/>
      <c r="F1013" s="462"/>
      <c r="G1013" s="209"/>
      <c r="H1013" s="462"/>
      <c r="I1013" s="209"/>
      <c r="J1013" s="209"/>
      <c r="K1013" s="209"/>
      <c r="L1013" s="209"/>
      <c r="M1013" s="209"/>
      <c r="N1013" s="209"/>
      <c r="O1013" s="209"/>
      <c r="P1013" s="462"/>
      <c r="Q1013" s="209"/>
      <c r="R1013" s="209"/>
      <c r="S1013" s="209"/>
      <c r="T1013" s="209"/>
      <c r="U1013" s="209"/>
      <c r="V1013" s="209"/>
      <c r="W1013" s="209"/>
      <c r="X1013" s="209"/>
      <c r="Y1013" s="209"/>
      <c r="Z1013" s="209"/>
      <c r="AA1013" s="209"/>
      <c r="AB1013" s="209"/>
      <c r="AC1013" s="209"/>
      <c r="AD1013" s="209"/>
      <c r="AE1013" s="209"/>
      <c r="AF1013" s="209"/>
      <c r="AG1013" s="209"/>
      <c r="AH1013" s="209"/>
      <c r="AI1013" s="209"/>
      <c r="AJ1013" s="209"/>
      <c r="AK1013" s="209"/>
      <c r="AL1013" s="462"/>
      <c r="AM1013" s="462"/>
      <c r="AN1013" s="462"/>
      <c r="AO1013" s="209"/>
      <c r="AP1013" s="209"/>
      <c r="AQ1013" s="209"/>
      <c r="AR1013" s="209"/>
      <c r="AS1013" s="209"/>
      <c r="AT1013" s="209"/>
      <c r="AU1013" s="209"/>
      <c r="AV1013" s="209"/>
      <c r="AW1013" s="209"/>
      <c r="AX1013" s="209"/>
      <c r="AY1013" s="209"/>
      <c r="AZ1013" s="209"/>
      <c r="BA1013" s="209"/>
      <c r="BB1013" s="209"/>
      <c r="BC1013" s="209"/>
      <c r="BD1013" s="209"/>
      <c r="BE1013" s="209"/>
      <c r="BF1013" s="209"/>
      <c r="BG1013" s="209"/>
      <c r="BH1013" s="209"/>
      <c r="BI1013" s="209"/>
      <c r="BJ1013" s="209"/>
      <c r="BK1013" s="209"/>
      <c r="BL1013" s="209"/>
    </row>
    <row r="1014" spans="1:64" ht="13.5" customHeight="1">
      <c r="A1014" s="462"/>
      <c r="B1014" s="462"/>
      <c r="C1014" s="462"/>
      <c r="D1014" s="462"/>
      <c r="E1014" s="462"/>
      <c r="F1014" s="462"/>
      <c r="G1014" s="209"/>
      <c r="H1014" s="462"/>
      <c r="I1014" s="209"/>
      <c r="J1014" s="209"/>
      <c r="K1014" s="209"/>
      <c r="L1014" s="209"/>
      <c r="M1014" s="209"/>
      <c r="N1014" s="209"/>
      <c r="O1014" s="209"/>
      <c r="P1014" s="462"/>
      <c r="Q1014" s="209"/>
      <c r="R1014" s="209"/>
      <c r="S1014" s="209"/>
      <c r="T1014" s="209"/>
      <c r="U1014" s="209"/>
      <c r="V1014" s="209"/>
      <c r="W1014" s="209"/>
      <c r="X1014" s="209"/>
      <c r="Y1014" s="209"/>
      <c r="Z1014" s="209"/>
      <c r="AA1014" s="209"/>
      <c r="AB1014" s="209"/>
      <c r="AC1014" s="209"/>
      <c r="AD1014" s="209"/>
      <c r="AE1014" s="209"/>
      <c r="AF1014" s="209"/>
      <c r="AG1014" s="209"/>
      <c r="AH1014" s="209"/>
      <c r="AI1014" s="209"/>
      <c r="AJ1014" s="209"/>
      <c r="AK1014" s="209"/>
      <c r="AL1014" s="462"/>
      <c r="AM1014" s="462"/>
      <c r="AN1014" s="462"/>
      <c r="AO1014" s="209"/>
      <c r="AP1014" s="209"/>
      <c r="AQ1014" s="209"/>
      <c r="AR1014" s="209"/>
      <c r="AS1014" s="209"/>
      <c r="AT1014" s="209"/>
      <c r="AU1014" s="209"/>
      <c r="AV1014" s="209"/>
      <c r="AW1014" s="209"/>
      <c r="AX1014" s="209"/>
      <c r="AY1014" s="209"/>
      <c r="AZ1014" s="209"/>
      <c r="BA1014" s="209"/>
      <c r="BB1014" s="209"/>
      <c r="BC1014" s="209"/>
      <c r="BD1014" s="209"/>
      <c r="BE1014" s="209"/>
      <c r="BF1014" s="209"/>
      <c r="BG1014" s="209"/>
      <c r="BH1014" s="209"/>
      <c r="BI1014" s="209"/>
      <c r="BJ1014" s="209"/>
      <c r="BK1014" s="209"/>
      <c r="BL1014" s="209"/>
    </row>
    <row r="1015" spans="1:64" ht="13.5" customHeight="1">
      <c r="A1015" s="462"/>
      <c r="B1015" s="462"/>
      <c r="C1015" s="462"/>
      <c r="D1015" s="462"/>
      <c r="E1015" s="462"/>
      <c r="F1015" s="462"/>
      <c r="G1015" s="209"/>
      <c r="H1015" s="462"/>
      <c r="I1015" s="209"/>
      <c r="J1015" s="209"/>
      <c r="K1015" s="209"/>
      <c r="L1015" s="209"/>
      <c r="M1015" s="209"/>
      <c r="N1015" s="209"/>
      <c r="O1015" s="209"/>
      <c r="P1015" s="462"/>
      <c r="Q1015" s="209"/>
      <c r="R1015" s="209"/>
      <c r="S1015" s="209"/>
      <c r="T1015" s="209"/>
      <c r="U1015" s="209"/>
      <c r="V1015" s="209"/>
      <c r="W1015" s="209"/>
      <c r="X1015" s="209"/>
      <c r="Y1015" s="209"/>
      <c r="Z1015" s="209"/>
      <c r="AA1015" s="209"/>
      <c r="AB1015" s="209"/>
      <c r="AC1015" s="209"/>
      <c r="AD1015" s="209"/>
      <c r="AE1015" s="209"/>
      <c r="AF1015" s="209"/>
      <c r="AG1015" s="209"/>
      <c r="AH1015" s="209"/>
      <c r="AI1015" s="209"/>
      <c r="AJ1015" s="209"/>
      <c r="AK1015" s="209"/>
      <c r="AL1015" s="462"/>
      <c r="AM1015" s="462"/>
      <c r="AN1015" s="462"/>
      <c r="AO1015" s="209"/>
      <c r="AP1015" s="209"/>
      <c r="AQ1015" s="209"/>
      <c r="AR1015" s="209"/>
      <c r="AS1015" s="209"/>
      <c r="AT1015" s="209"/>
      <c r="AU1015" s="209"/>
      <c r="AV1015" s="209"/>
      <c r="AW1015" s="209"/>
      <c r="AX1015" s="209"/>
      <c r="AY1015" s="209"/>
      <c r="AZ1015" s="209"/>
      <c r="BA1015" s="209"/>
      <c r="BB1015" s="209"/>
      <c r="BC1015" s="209"/>
      <c r="BD1015" s="209"/>
      <c r="BE1015" s="209"/>
      <c r="BF1015" s="209"/>
      <c r="BG1015" s="209"/>
      <c r="BH1015" s="209"/>
      <c r="BI1015" s="209"/>
      <c r="BJ1015" s="209"/>
      <c r="BK1015" s="209"/>
      <c r="BL1015" s="209"/>
    </row>
    <row r="1016" spans="1:64" ht="13.5" customHeight="1">
      <c r="A1016" s="462"/>
      <c r="B1016" s="462"/>
      <c r="C1016" s="462"/>
      <c r="D1016" s="462"/>
      <c r="E1016" s="462"/>
      <c r="F1016" s="462"/>
      <c r="G1016" s="209"/>
      <c r="H1016" s="462"/>
      <c r="I1016" s="209"/>
      <c r="J1016" s="209"/>
      <c r="K1016" s="209"/>
      <c r="L1016" s="209"/>
      <c r="M1016" s="209"/>
      <c r="N1016" s="209"/>
      <c r="O1016" s="209"/>
      <c r="P1016" s="462"/>
      <c r="Q1016" s="209"/>
      <c r="R1016" s="209"/>
      <c r="S1016" s="209"/>
      <c r="T1016" s="209"/>
      <c r="U1016" s="209"/>
      <c r="V1016" s="209"/>
      <c r="W1016" s="209"/>
      <c r="X1016" s="209"/>
      <c r="Y1016" s="209"/>
      <c r="Z1016" s="209"/>
      <c r="AA1016" s="209"/>
      <c r="AB1016" s="209"/>
      <c r="AC1016" s="209"/>
      <c r="AD1016" s="209"/>
      <c r="AE1016" s="209"/>
      <c r="AF1016" s="209"/>
      <c r="AG1016" s="209"/>
      <c r="AH1016" s="209"/>
      <c r="AI1016" s="209"/>
      <c r="AJ1016" s="209"/>
      <c r="AK1016" s="209"/>
      <c r="AL1016" s="462"/>
      <c r="AM1016" s="462"/>
      <c r="AN1016" s="462"/>
      <c r="AO1016" s="209"/>
      <c r="AP1016" s="209"/>
      <c r="AQ1016" s="209"/>
      <c r="AR1016" s="209"/>
      <c r="AS1016" s="209"/>
      <c r="AT1016" s="209"/>
      <c r="AU1016" s="209"/>
      <c r="AV1016" s="209"/>
      <c r="AW1016" s="209"/>
      <c r="AX1016" s="209"/>
      <c r="AY1016" s="209"/>
      <c r="AZ1016" s="209"/>
      <c r="BA1016" s="209"/>
      <c r="BB1016" s="209"/>
      <c r="BC1016" s="209"/>
      <c r="BD1016" s="209"/>
      <c r="BE1016" s="209"/>
      <c r="BF1016" s="209"/>
      <c r="BG1016" s="209"/>
      <c r="BH1016" s="209"/>
      <c r="BI1016" s="209"/>
      <c r="BJ1016" s="209"/>
      <c r="BK1016" s="209"/>
      <c r="BL1016" s="209"/>
    </row>
    <row r="1017" spans="1:64" ht="13.5" customHeight="1">
      <c r="A1017" s="462"/>
      <c r="B1017" s="462"/>
      <c r="C1017" s="462"/>
      <c r="D1017" s="462"/>
      <c r="E1017" s="462"/>
      <c r="F1017" s="462"/>
      <c r="G1017" s="209"/>
      <c r="H1017" s="462"/>
      <c r="I1017" s="209"/>
      <c r="J1017" s="209"/>
      <c r="K1017" s="209"/>
      <c r="L1017" s="209"/>
      <c r="M1017" s="209"/>
      <c r="N1017" s="209"/>
      <c r="O1017" s="209"/>
      <c r="P1017" s="462"/>
      <c r="Q1017" s="209"/>
      <c r="R1017" s="209"/>
      <c r="S1017" s="209"/>
      <c r="T1017" s="209"/>
      <c r="U1017" s="209"/>
      <c r="V1017" s="209"/>
      <c r="W1017" s="209"/>
      <c r="X1017" s="209"/>
      <c r="Y1017" s="209"/>
      <c r="Z1017" s="209"/>
      <c r="AA1017" s="209"/>
      <c r="AB1017" s="209"/>
      <c r="AC1017" s="209"/>
      <c r="AD1017" s="209"/>
      <c r="AE1017" s="209"/>
      <c r="AF1017" s="209"/>
      <c r="AG1017" s="209"/>
      <c r="AH1017" s="209"/>
      <c r="AI1017" s="209"/>
      <c r="AJ1017" s="209"/>
      <c r="AK1017" s="209"/>
      <c r="AL1017" s="462"/>
      <c r="AM1017" s="462"/>
      <c r="AN1017" s="462"/>
      <c r="AO1017" s="209"/>
      <c r="AP1017" s="209"/>
      <c r="AQ1017" s="209"/>
      <c r="AR1017" s="209"/>
      <c r="AS1017" s="209"/>
      <c r="AT1017" s="209"/>
      <c r="AU1017" s="209"/>
      <c r="AV1017" s="209"/>
      <c r="AW1017" s="209"/>
      <c r="AX1017" s="209"/>
      <c r="AY1017" s="209"/>
      <c r="AZ1017" s="209"/>
      <c r="BA1017" s="209"/>
      <c r="BB1017" s="209"/>
      <c r="BC1017" s="209"/>
      <c r="BD1017" s="209"/>
      <c r="BE1017" s="209"/>
      <c r="BF1017" s="209"/>
      <c r="BG1017" s="209"/>
      <c r="BH1017" s="209"/>
      <c r="BI1017" s="209"/>
      <c r="BJ1017" s="209"/>
      <c r="BK1017" s="209"/>
      <c r="BL1017" s="209"/>
    </row>
    <row r="1018" spans="1:64" ht="13.5" customHeight="1">
      <c r="A1018" s="462"/>
      <c r="B1018" s="462"/>
      <c r="C1018" s="462"/>
      <c r="D1018" s="462"/>
      <c r="E1018" s="462"/>
      <c r="F1018" s="462"/>
      <c r="G1018" s="209"/>
      <c r="H1018" s="462"/>
      <c r="I1018" s="209"/>
      <c r="J1018" s="209"/>
      <c r="K1018" s="209"/>
      <c r="L1018" s="209"/>
      <c r="M1018" s="209"/>
      <c r="N1018" s="209"/>
      <c r="O1018" s="209"/>
      <c r="P1018" s="462"/>
      <c r="Q1018" s="209"/>
      <c r="R1018" s="209"/>
      <c r="S1018" s="209"/>
      <c r="T1018" s="209"/>
      <c r="U1018" s="209"/>
      <c r="V1018" s="209"/>
      <c r="W1018" s="209"/>
      <c r="X1018" s="209"/>
      <c r="Y1018" s="209"/>
      <c r="Z1018" s="209"/>
      <c r="AA1018" s="209"/>
      <c r="AB1018" s="209"/>
      <c r="AC1018" s="209"/>
      <c r="AD1018" s="209"/>
      <c r="AE1018" s="209"/>
      <c r="AF1018" s="209"/>
      <c r="AG1018" s="209"/>
      <c r="AH1018" s="209"/>
      <c r="AI1018" s="209"/>
      <c r="AJ1018" s="209"/>
      <c r="AK1018" s="209"/>
      <c r="AL1018" s="462"/>
      <c r="AM1018" s="462"/>
      <c r="AN1018" s="462"/>
      <c r="AO1018" s="210"/>
      <c r="AP1018" s="209"/>
      <c r="AQ1018" s="209"/>
      <c r="AR1018" s="209"/>
      <c r="AS1018" s="209"/>
      <c r="AT1018" s="209"/>
      <c r="AU1018" s="209"/>
      <c r="AV1018" s="209"/>
      <c r="AW1018" s="209"/>
      <c r="AX1018" s="209"/>
      <c r="AY1018" s="209"/>
      <c r="AZ1018" s="209"/>
      <c r="BA1018" s="209"/>
      <c r="BB1018" s="209"/>
      <c r="BC1018" s="209"/>
      <c r="BD1018" s="209"/>
      <c r="BE1018" s="209"/>
      <c r="BF1018" s="209"/>
      <c r="BG1018" s="209"/>
      <c r="BH1018" s="209"/>
      <c r="BI1018" s="209"/>
      <c r="BJ1018" s="209"/>
      <c r="BK1018" s="209"/>
      <c r="BL1018" s="209"/>
    </row>
  </sheetData>
  <mergeCells count="479">
    <mergeCell ref="A1:F4"/>
    <mergeCell ref="G1:AJ4"/>
    <mergeCell ref="AK1:AN1"/>
    <mergeCell ref="AK2:AN2"/>
    <mergeCell ref="AK3:AN3"/>
    <mergeCell ref="AK4:AN4"/>
    <mergeCell ref="A6:I6"/>
    <mergeCell ref="J6:P6"/>
    <mergeCell ref="Q6:Y6"/>
    <mergeCell ref="Z6:AF6"/>
    <mergeCell ref="AG6:AN6"/>
    <mergeCell ref="A7:A8"/>
    <mergeCell ref="B7:B8"/>
    <mergeCell ref="C7:C8"/>
    <mergeCell ref="D7:D8"/>
    <mergeCell ref="E7:E8"/>
    <mergeCell ref="N7:N8"/>
    <mergeCell ref="O7:O8"/>
    <mergeCell ref="P7:P8"/>
    <mergeCell ref="Q7:Q8"/>
    <mergeCell ref="F7:F8"/>
    <mergeCell ref="G7:G8"/>
    <mergeCell ref="H7:H8"/>
    <mergeCell ref="I7:I8"/>
    <mergeCell ref="J7:J8"/>
    <mergeCell ref="K7:K8"/>
    <mergeCell ref="AK7:AK8"/>
    <mergeCell ref="AL7:AL8"/>
    <mergeCell ref="AM7:AM8"/>
    <mergeCell ref="AN7:AN8"/>
    <mergeCell ref="AO7:AO8"/>
    <mergeCell ref="A11:A12"/>
    <mergeCell ref="B11:B12"/>
    <mergeCell ref="C11:C12"/>
    <mergeCell ref="D11:D12"/>
    <mergeCell ref="E11:E12"/>
    <mergeCell ref="AE7:AE8"/>
    <mergeCell ref="AF7:AF8"/>
    <mergeCell ref="AG7:AG8"/>
    <mergeCell ref="AH7:AH8"/>
    <mergeCell ref="AI7:AI8"/>
    <mergeCell ref="AJ7:AJ8"/>
    <mergeCell ref="R7:R8"/>
    <mergeCell ref="S7:S8"/>
    <mergeCell ref="T7:Y7"/>
    <mergeCell ref="AB7:AB8"/>
    <mergeCell ref="AC7:AC8"/>
    <mergeCell ref="AD7:AD8"/>
    <mergeCell ref="L7:L8"/>
    <mergeCell ref="M7:M8"/>
    <mergeCell ref="F11:F12"/>
    <mergeCell ref="G11:G12"/>
    <mergeCell ref="A13:A14"/>
    <mergeCell ref="B13:B14"/>
    <mergeCell ref="C13:C14"/>
    <mergeCell ref="D13:D14"/>
    <mergeCell ref="E13:E14"/>
    <mergeCell ref="F13:F14"/>
    <mergeCell ref="G13:G14"/>
    <mergeCell ref="AO13:AO14"/>
    <mergeCell ref="A15:A17"/>
    <mergeCell ref="B15:B17"/>
    <mergeCell ref="C15:C17"/>
    <mergeCell ref="D15:D17"/>
    <mergeCell ref="E15:E17"/>
    <mergeCell ref="F15:F17"/>
    <mergeCell ref="G15:G17"/>
    <mergeCell ref="M15:M17"/>
    <mergeCell ref="AH15:AH17"/>
    <mergeCell ref="AI15:AI17"/>
    <mergeCell ref="AJ15:AJ17"/>
    <mergeCell ref="AK15:AK17"/>
    <mergeCell ref="AO15:AO16"/>
    <mergeCell ref="AK18:AM18"/>
    <mergeCell ref="A21:A22"/>
    <mergeCell ref="B21:B22"/>
    <mergeCell ref="C21:C22"/>
    <mergeCell ref="D21:D22"/>
    <mergeCell ref="E21:E22"/>
    <mergeCell ref="AK21:AK22"/>
    <mergeCell ref="AO21:AO22"/>
    <mergeCell ref="A23:A25"/>
    <mergeCell ref="B23:B25"/>
    <mergeCell ref="C23:C25"/>
    <mergeCell ref="D23:D25"/>
    <mergeCell ref="E23:E25"/>
    <mergeCell ref="F23:F25"/>
    <mergeCell ref="G23:G25"/>
    <mergeCell ref="AO24:AO25"/>
    <mergeCell ref="F21:F22"/>
    <mergeCell ref="G21:G22"/>
    <mergeCell ref="H21:H22"/>
    <mergeCell ref="AH21:AH22"/>
    <mergeCell ref="AI21:AI22"/>
    <mergeCell ref="AJ21:AJ22"/>
    <mergeCell ref="G26:G28"/>
    <mergeCell ref="AK26:AK27"/>
    <mergeCell ref="AO26:AO28"/>
    <mergeCell ref="A29:A30"/>
    <mergeCell ref="B29:B30"/>
    <mergeCell ref="C29:C30"/>
    <mergeCell ref="D29:D30"/>
    <mergeCell ref="E29:E30"/>
    <mergeCell ref="F29:F30"/>
    <mergeCell ref="G29:G30"/>
    <mergeCell ref="A26:A28"/>
    <mergeCell ref="B26:B28"/>
    <mergeCell ref="C26:C28"/>
    <mergeCell ref="D26:D28"/>
    <mergeCell ref="E26:E28"/>
    <mergeCell ref="F26:F28"/>
    <mergeCell ref="AG29:AG30"/>
    <mergeCell ref="AK29:AK30"/>
    <mergeCell ref="AL29:AL30"/>
    <mergeCell ref="AN29:AN30"/>
    <mergeCell ref="A34:A35"/>
    <mergeCell ref="B34:B35"/>
    <mergeCell ref="C34:C35"/>
    <mergeCell ref="D34:D35"/>
    <mergeCell ref="E34:E35"/>
    <mergeCell ref="F34:F35"/>
    <mergeCell ref="G34:G35"/>
    <mergeCell ref="M34:M35"/>
    <mergeCell ref="AO34:AO35"/>
    <mergeCell ref="A39:A40"/>
    <mergeCell ref="B39:B40"/>
    <mergeCell ref="C39:C40"/>
    <mergeCell ref="D39:D40"/>
    <mergeCell ref="E39:E40"/>
    <mergeCell ref="F39:F40"/>
    <mergeCell ref="G39:G40"/>
    <mergeCell ref="M39:M40"/>
    <mergeCell ref="AL39:AL40"/>
    <mergeCell ref="AH41:AH43"/>
    <mergeCell ref="AI41:AI43"/>
    <mergeCell ref="AJ42:AJ43"/>
    <mergeCell ref="AK42:AK43"/>
    <mergeCell ref="A49:A50"/>
    <mergeCell ref="B49:B50"/>
    <mergeCell ref="C49:C50"/>
    <mergeCell ref="D49:D50"/>
    <mergeCell ref="E49:E50"/>
    <mergeCell ref="AJ49:AJ50"/>
    <mergeCell ref="AK49:AK50"/>
    <mergeCell ref="A41:A43"/>
    <mergeCell ref="B41:B43"/>
    <mergeCell ref="C41:C43"/>
    <mergeCell ref="D41:D43"/>
    <mergeCell ref="E41:E43"/>
    <mergeCell ref="F41:F43"/>
    <mergeCell ref="G41:G43"/>
    <mergeCell ref="M41:M43"/>
    <mergeCell ref="AG41:AG43"/>
    <mergeCell ref="AO49:AO50"/>
    <mergeCell ref="A51:A53"/>
    <mergeCell ref="B51:B53"/>
    <mergeCell ref="C51:C53"/>
    <mergeCell ref="D51:D53"/>
    <mergeCell ref="E51:E53"/>
    <mergeCell ref="F51:F53"/>
    <mergeCell ref="G51:G53"/>
    <mergeCell ref="F49:F50"/>
    <mergeCell ref="G49:G50"/>
    <mergeCell ref="M49:M50"/>
    <mergeCell ref="AG49:AG50"/>
    <mergeCell ref="AH49:AH50"/>
    <mergeCell ref="AI49:AI50"/>
    <mergeCell ref="M51:M53"/>
    <mergeCell ref="A54:A56"/>
    <mergeCell ref="B54:B56"/>
    <mergeCell ref="C54:C56"/>
    <mergeCell ref="D54:D56"/>
    <mergeCell ref="E54:E56"/>
    <mergeCell ref="F54:F56"/>
    <mergeCell ref="G54:G56"/>
    <mergeCell ref="M54:M56"/>
    <mergeCell ref="G58:G60"/>
    <mergeCell ref="M58:M59"/>
    <mergeCell ref="AG58:AG60"/>
    <mergeCell ref="A61:A63"/>
    <mergeCell ref="B61:B63"/>
    <mergeCell ref="C61:C63"/>
    <mergeCell ref="D61:D63"/>
    <mergeCell ref="E61:E63"/>
    <mergeCell ref="F61:F63"/>
    <mergeCell ref="G61:G63"/>
    <mergeCell ref="A58:A60"/>
    <mergeCell ref="B58:B60"/>
    <mergeCell ref="C58:C60"/>
    <mergeCell ref="D58:D60"/>
    <mergeCell ref="E58:E60"/>
    <mergeCell ref="F58:F60"/>
    <mergeCell ref="M61:M63"/>
    <mergeCell ref="AG61:AG63"/>
    <mergeCell ref="AG66:AM66"/>
    <mergeCell ref="A68:A71"/>
    <mergeCell ref="B68:B71"/>
    <mergeCell ref="C68:C71"/>
    <mergeCell ref="D68:D71"/>
    <mergeCell ref="E68:E71"/>
    <mergeCell ref="F68:F71"/>
    <mergeCell ref="G68:G71"/>
    <mergeCell ref="AG68:AG71"/>
    <mergeCell ref="AH68:AH71"/>
    <mergeCell ref="AI68:AI71"/>
    <mergeCell ref="AJ68:AJ71"/>
    <mergeCell ref="A75:A77"/>
    <mergeCell ref="B75:B77"/>
    <mergeCell ref="C75:C77"/>
    <mergeCell ref="D75:D77"/>
    <mergeCell ref="E75:E77"/>
    <mergeCell ref="F75:F77"/>
    <mergeCell ref="G75:G77"/>
    <mergeCell ref="M75:M77"/>
    <mergeCell ref="A78:A80"/>
    <mergeCell ref="B78:B80"/>
    <mergeCell ref="C78:C80"/>
    <mergeCell ref="D78:D80"/>
    <mergeCell ref="E78:E80"/>
    <mergeCell ref="F78:F80"/>
    <mergeCell ref="G78:G80"/>
    <mergeCell ref="G81:G83"/>
    <mergeCell ref="AK86:AM86"/>
    <mergeCell ref="A87:A88"/>
    <mergeCell ref="B87:B88"/>
    <mergeCell ref="C87:C88"/>
    <mergeCell ref="D87:D88"/>
    <mergeCell ref="E87:E88"/>
    <mergeCell ref="F87:F88"/>
    <mergeCell ref="G87:G88"/>
    <mergeCell ref="M87:M88"/>
    <mergeCell ref="A81:A83"/>
    <mergeCell ref="B81:B83"/>
    <mergeCell ref="C81:C83"/>
    <mergeCell ref="D81:D83"/>
    <mergeCell ref="E81:E83"/>
    <mergeCell ref="F81:F83"/>
    <mergeCell ref="AG92:AK92"/>
    <mergeCell ref="A93:A96"/>
    <mergeCell ref="B93:B96"/>
    <mergeCell ref="C93:C96"/>
    <mergeCell ref="D93:D96"/>
    <mergeCell ref="E93:E96"/>
    <mergeCell ref="F93:F96"/>
    <mergeCell ref="G93:G96"/>
    <mergeCell ref="AG87:AG88"/>
    <mergeCell ref="A89:A91"/>
    <mergeCell ref="B89:B91"/>
    <mergeCell ref="C89:C91"/>
    <mergeCell ref="D89:D91"/>
    <mergeCell ref="E89:E91"/>
    <mergeCell ref="F89:F91"/>
    <mergeCell ref="G89:G91"/>
    <mergeCell ref="H89:H91"/>
    <mergeCell ref="M89:M90"/>
    <mergeCell ref="G97:G99"/>
    <mergeCell ref="AG100:AM100"/>
    <mergeCell ref="A102:A103"/>
    <mergeCell ref="B102:B103"/>
    <mergeCell ref="C102:C103"/>
    <mergeCell ref="D102:D103"/>
    <mergeCell ref="E102:E103"/>
    <mergeCell ref="F102:F103"/>
    <mergeCell ref="G102:G103"/>
    <mergeCell ref="M102:M103"/>
    <mergeCell ref="A97:A99"/>
    <mergeCell ref="B97:B99"/>
    <mergeCell ref="C97:C99"/>
    <mergeCell ref="D97:D99"/>
    <mergeCell ref="E97:E99"/>
    <mergeCell ref="F97:F99"/>
    <mergeCell ref="AG105:AG106"/>
    <mergeCell ref="AH105:AH106"/>
    <mergeCell ref="AI105:AI106"/>
    <mergeCell ref="AJ105:AJ106"/>
    <mergeCell ref="AK105:AK106"/>
    <mergeCell ref="AO105:AO106"/>
    <mergeCell ref="AN102:AN103"/>
    <mergeCell ref="AO102:AO103"/>
    <mergeCell ref="A105:A106"/>
    <mergeCell ref="B105:B106"/>
    <mergeCell ref="C105:C106"/>
    <mergeCell ref="D105:D106"/>
    <mergeCell ref="E105:E106"/>
    <mergeCell ref="F105:F106"/>
    <mergeCell ref="G105:G106"/>
    <mergeCell ref="M105:M106"/>
    <mergeCell ref="AG102:AG103"/>
    <mergeCell ref="AH102:AH103"/>
    <mergeCell ref="AI102:AI103"/>
    <mergeCell ref="AJ102:AJ103"/>
    <mergeCell ref="AK102:AK103"/>
    <mergeCell ref="AM102:AM103"/>
    <mergeCell ref="AK107:AK108"/>
    <mergeCell ref="AO107:AO108"/>
    <mergeCell ref="A109:A110"/>
    <mergeCell ref="B109:B110"/>
    <mergeCell ref="C109:C110"/>
    <mergeCell ref="D109:D110"/>
    <mergeCell ref="E109:E110"/>
    <mergeCell ref="F109:F110"/>
    <mergeCell ref="G109:G110"/>
    <mergeCell ref="AG109:AG110"/>
    <mergeCell ref="G107:G108"/>
    <mergeCell ref="M107:M108"/>
    <mergeCell ref="AG107:AG108"/>
    <mergeCell ref="AH107:AH108"/>
    <mergeCell ref="AI107:AI108"/>
    <mergeCell ref="AJ107:AJ108"/>
    <mergeCell ref="A107:A108"/>
    <mergeCell ref="B107:B108"/>
    <mergeCell ref="C107:C108"/>
    <mergeCell ref="D107:D108"/>
    <mergeCell ref="E107:E108"/>
    <mergeCell ref="F107:F108"/>
    <mergeCell ref="AG111:AM111"/>
    <mergeCell ref="AG112:AM112"/>
    <mergeCell ref="A113:A115"/>
    <mergeCell ref="B113:B115"/>
    <mergeCell ref="C113:C115"/>
    <mergeCell ref="D113:D115"/>
    <mergeCell ref="E113:E115"/>
    <mergeCell ref="F113:F115"/>
    <mergeCell ref="G113:G115"/>
    <mergeCell ref="M113:M114"/>
    <mergeCell ref="G116:G117"/>
    <mergeCell ref="M116:M117"/>
    <mergeCell ref="AG116:AM117"/>
    <mergeCell ref="AN116:AN117"/>
    <mergeCell ref="AO116:AO117"/>
    <mergeCell ref="A118:A119"/>
    <mergeCell ref="B118:B119"/>
    <mergeCell ref="C118:C119"/>
    <mergeCell ref="D118:D119"/>
    <mergeCell ref="E118:E119"/>
    <mergeCell ref="A116:A117"/>
    <mergeCell ref="B116:B117"/>
    <mergeCell ref="C116:C117"/>
    <mergeCell ref="D116:D117"/>
    <mergeCell ref="E116:E117"/>
    <mergeCell ref="F116:F117"/>
    <mergeCell ref="F118:F119"/>
    <mergeCell ref="G118:G119"/>
    <mergeCell ref="AG118:AG119"/>
    <mergeCell ref="AH118:AH119"/>
    <mergeCell ref="AH123:AH124"/>
    <mergeCell ref="A125:A126"/>
    <mergeCell ref="B125:B126"/>
    <mergeCell ref="C125:C126"/>
    <mergeCell ref="D125:D126"/>
    <mergeCell ref="E125:E126"/>
    <mergeCell ref="F125:F126"/>
    <mergeCell ref="G125:G126"/>
    <mergeCell ref="M125:M126"/>
    <mergeCell ref="A122:A124"/>
    <mergeCell ref="B122:B124"/>
    <mergeCell ref="C122:C124"/>
    <mergeCell ref="D122:D124"/>
    <mergeCell ref="E122:E124"/>
    <mergeCell ref="F122:F124"/>
    <mergeCell ref="G122:G124"/>
    <mergeCell ref="M122:M124"/>
    <mergeCell ref="AG122:AG124"/>
    <mergeCell ref="AH127:AH129"/>
    <mergeCell ref="AI127:AI129"/>
    <mergeCell ref="A130:A133"/>
    <mergeCell ref="B130:B133"/>
    <mergeCell ref="C130:C133"/>
    <mergeCell ref="D130:D133"/>
    <mergeCell ref="E130:E133"/>
    <mergeCell ref="F130:F133"/>
    <mergeCell ref="G130:G133"/>
    <mergeCell ref="M130:M133"/>
    <mergeCell ref="A127:A129"/>
    <mergeCell ref="B127:B129"/>
    <mergeCell ref="C127:C129"/>
    <mergeCell ref="D127:D129"/>
    <mergeCell ref="E127:E129"/>
    <mergeCell ref="F127:F129"/>
    <mergeCell ref="G127:G129"/>
    <mergeCell ref="M127:M129"/>
    <mergeCell ref="AG127:AG129"/>
    <mergeCell ref="A134:A137"/>
    <mergeCell ref="B134:B137"/>
    <mergeCell ref="C134:C137"/>
    <mergeCell ref="D134:D137"/>
    <mergeCell ref="E134:E137"/>
    <mergeCell ref="F134:F137"/>
    <mergeCell ref="G134:G137"/>
    <mergeCell ref="M134:M137"/>
    <mergeCell ref="G138:G142"/>
    <mergeCell ref="M138:M142"/>
    <mergeCell ref="A143:A145"/>
    <mergeCell ref="B143:B145"/>
    <mergeCell ref="C143:C145"/>
    <mergeCell ref="D143:D145"/>
    <mergeCell ref="E143:E145"/>
    <mergeCell ref="F143:F145"/>
    <mergeCell ref="G143:G145"/>
    <mergeCell ref="M143:M145"/>
    <mergeCell ref="A138:A142"/>
    <mergeCell ref="B138:B142"/>
    <mergeCell ref="C138:C142"/>
    <mergeCell ref="D138:D142"/>
    <mergeCell ref="E138:E142"/>
    <mergeCell ref="F138:F142"/>
    <mergeCell ref="G146:G147"/>
    <mergeCell ref="M146:M147"/>
    <mergeCell ref="A148:A149"/>
    <mergeCell ref="B148:B149"/>
    <mergeCell ref="C148:C149"/>
    <mergeCell ref="D148:D149"/>
    <mergeCell ref="E148:E149"/>
    <mergeCell ref="F148:F149"/>
    <mergeCell ref="G148:G149"/>
    <mergeCell ref="M148:M149"/>
    <mergeCell ref="A146:A147"/>
    <mergeCell ref="B146:B147"/>
    <mergeCell ref="C146:C147"/>
    <mergeCell ref="D146:D147"/>
    <mergeCell ref="E146:E147"/>
    <mergeCell ref="F146:F147"/>
    <mergeCell ref="G150:G151"/>
    <mergeCell ref="H150:H151"/>
    <mergeCell ref="M150:M151"/>
    <mergeCell ref="A152:A154"/>
    <mergeCell ref="B152:B154"/>
    <mergeCell ref="C152:C154"/>
    <mergeCell ref="D152:D154"/>
    <mergeCell ref="E152:E154"/>
    <mergeCell ref="F152:F154"/>
    <mergeCell ref="G152:G154"/>
    <mergeCell ref="A150:A151"/>
    <mergeCell ref="B150:B151"/>
    <mergeCell ref="C150:C151"/>
    <mergeCell ref="D150:D151"/>
    <mergeCell ref="E150:E151"/>
    <mergeCell ref="F150:F151"/>
    <mergeCell ref="M152:M153"/>
    <mergeCell ref="AI155:AI156"/>
    <mergeCell ref="AJ155:AJ156"/>
    <mergeCell ref="A157:A159"/>
    <mergeCell ref="B157:B159"/>
    <mergeCell ref="C157:C159"/>
    <mergeCell ref="D157:D159"/>
    <mergeCell ref="E157:E159"/>
    <mergeCell ref="F157:F159"/>
    <mergeCell ref="G157:G159"/>
    <mergeCell ref="M157:M159"/>
    <mergeCell ref="A155:A156"/>
    <mergeCell ref="B155:B156"/>
    <mergeCell ref="C155:C156"/>
    <mergeCell ref="D155:D156"/>
    <mergeCell ref="E155:E156"/>
    <mergeCell ref="F155:F156"/>
    <mergeCell ref="G155:G156"/>
    <mergeCell ref="M155:M156"/>
    <mergeCell ref="AH155:AH156"/>
    <mergeCell ref="A161:A163"/>
    <mergeCell ref="B161:B163"/>
    <mergeCell ref="C161:C163"/>
    <mergeCell ref="E161:E163"/>
    <mergeCell ref="F161:F163"/>
    <mergeCell ref="G161:G163"/>
    <mergeCell ref="AG155:AG156"/>
    <mergeCell ref="I184:K184"/>
    <mergeCell ref="A185:B185"/>
    <mergeCell ref="A178:B178"/>
    <mergeCell ref="A179:B179"/>
    <mergeCell ref="A180:B180"/>
    <mergeCell ref="A181:B181"/>
    <mergeCell ref="A182:B182"/>
    <mergeCell ref="F184:G184"/>
    <mergeCell ref="A167:D167"/>
    <mergeCell ref="A173:D173"/>
    <mergeCell ref="A174:D174"/>
    <mergeCell ref="A175:B175"/>
    <mergeCell ref="A176:B176"/>
    <mergeCell ref="A177:B177"/>
  </mergeCells>
  <conditionalFormatting sqref="J9:J164 AA41:AA43 AA72:AA167">
    <cfRule type="cellIs" dxfId="765" priority="1" operator="equal">
      <formula>"Muy Alta"</formula>
    </cfRule>
  </conditionalFormatting>
  <conditionalFormatting sqref="J9:J164 AA41:AA43 AA72:AA167">
    <cfRule type="cellIs" dxfId="764" priority="2" operator="equal">
      <formula>"Alta"</formula>
    </cfRule>
  </conditionalFormatting>
  <conditionalFormatting sqref="J9:J164 AA41:AA43 AA72:AA167">
    <cfRule type="cellIs" dxfId="763" priority="3" operator="equal">
      <formula>"Media"</formula>
    </cfRule>
  </conditionalFormatting>
  <conditionalFormatting sqref="N9:N167 AC36:AC167">
    <cfRule type="cellIs" dxfId="762" priority="4" operator="equal">
      <formula>"Catastrófico"</formula>
    </cfRule>
  </conditionalFormatting>
  <conditionalFormatting sqref="N9:N167 AC36:AC167">
    <cfRule type="cellIs" dxfId="761" priority="5" operator="equal">
      <formula>"Mayor"</formula>
    </cfRule>
  </conditionalFormatting>
  <conditionalFormatting sqref="N9:N167 AC36:AC167">
    <cfRule type="cellIs" dxfId="760" priority="6" operator="equal">
      <formula>"Moderado"</formula>
    </cfRule>
  </conditionalFormatting>
  <conditionalFormatting sqref="AA9:AA10">
    <cfRule type="cellIs" dxfId="759" priority="7" operator="equal">
      <formula>"Muy Alta"</formula>
    </cfRule>
  </conditionalFormatting>
  <conditionalFormatting sqref="AA9:AA10">
    <cfRule type="cellIs" dxfId="758" priority="8" operator="equal">
      <formula>"Alta"</formula>
    </cfRule>
  </conditionalFormatting>
  <conditionalFormatting sqref="AA9:AA10">
    <cfRule type="cellIs" dxfId="757" priority="9" operator="equal">
      <formula>"Media"</formula>
    </cfRule>
  </conditionalFormatting>
  <conditionalFormatting sqref="AC9:AC35">
    <cfRule type="cellIs" dxfId="756" priority="10" operator="equal">
      <formula>"Catastrófico"</formula>
    </cfRule>
  </conditionalFormatting>
  <conditionalFormatting sqref="AC9:AC35">
    <cfRule type="cellIs" dxfId="755" priority="11" operator="equal">
      <formula>"Mayor"</formula>
    </cfRule>
  </conditionalFormatting>
  <conditionalFormatting sqref="AC9:AC35">
    <cfRule type="cellIs" dxfId="754" priority="12" operator="equal">
      <formula>"Moderado"</formula>
    </cfRule>
  </conditionalFormatting>
  <conditionalFormatting sqref="P9:P167 AE9:AE167 R41:R43 R97 R99:R100 R143:R145">
    <cfRule type="cellIs" dxfId="753" priority="13" operator="equal">
      <formula>"Extremo"</formula>
    </cfRule>
  </conditionalFormatting>
  <conditionalFormatting sqref="P9:P167 AE9:AE167 R41:R43 R97 R99:R100 R143:R145">
    <cfRule type="cellIs" dxfId="752" priority="14" operator="equal">
      <formula>"Alto"</formula>
    </cfRule>
  </conditionalFormatting>
  <conditionalFormatting sqref="P9:P167 AE9:AE167 R41:R43 R97 R99:R100 R143:R145">
    <cfRule type="cellIs" dxfId="751" priority="15" operator="equal">
      <formula>"Moderado"</formula>
    </cfRule>
  </conditionalFormatting>
  <conditionalFormatting sqref="J21:J22">
    <cfRule type="cellIs" dxfId="750" priority="16" operator="equal">
      <formula>"Muy Alta"</formula>
    </cfRule>
  </conditionalFormatting>
  <conditionalFormatting sqref="J21:J22">
    <cfRule type="cellIs" dxfId="749" priority="17" operator="equal">
      <formula>"Alta"</formula>
    </cfRule>
  </conditionalFormatting>
  <conditionalFormatting sqref="J21:J22">
    <cfRule type="cellIs" dxfId="748" priority="18" operator="equal">
      <formula>"Media"</formula>
    </cfRule>
  </conditionalFormatting>
  <conditionalFormatting sqref="AA10">
    <cfRule type="cellIs" dxfId="747" priority="19" operator="equal">
      <formula>"Muy Alta"</formula>
    </cfRule>
  </conditionalFormatting>
  <conditionalFormatting sqref="AA10">
    <cfRule type="cellIs" dxfId="746" priority="20" operator="equal">
      <formula>"Alta"</formula>
    </cfRule>
  </conditionalFormatting>
  <conditionalFormatting sqref="AA10">
    <cfRule type="cellIs" dxfId="745" priority="21" operator="equal">
      <formula>"Media"</formula>
    </cfRule>
  </conditionalFormatting>
  <conditionalFormatting sqref="J11:J12">
    <cfRule type="cellIs" dxfId="744" priority="22" operator="equal">
      <formula>"Muy Alta"</formula>
    </cfRule>
  </conditionalFormatting>
  <conditionalFormatting sqref="J11:J12">
    <cfRule type="cellIs" dxfId="743" priority="23" operator="equal">
      <formula>"Alta"</formula>
    </cfRule>
  </conditionalFormatting>
  <conditionalFormatting sqref="J11:J12">
    <cfRule type="cellIs" dxfId="742" priority="24" operator="equal">
      <formula>"Media"</formula>
    </cfRule>
  </conditionalFormatting>
  <conditionalFormatting sqref="P11">
    <cfRule type="cellIs" dxfId="741" priority="25" operator="equal">
      <formula>"Extremo"</formula>
    </cfRule>
  </conditionalFormatting>
  <conditionalFormatting sqref="P11">
    <cfRule type="cellIs" dxfId="740" priority="26" operator="equal">
      <formula>"Alto"</formula>
    </cfRule>
  </conditionalFormatting>
  <conditionalFormatting sqref="P11">
    <cfRule type="cellIs" dxfId="739" priority="27" operator="equal">
      <formula>"Moderado"</formula>
    </cfRule>
  </conditionalFormatting>
  <conditionalFormatting sqref="AA11:AA14">
    <cfRule type="cellIs" dxfId="738" priority="28" operator="equal">
      <formula>"Muy Alta"</formula>
    </cfRule>
  </conditionalFormatting>
  <conditionalFormatting sqref="AA11:AA14">
    <cfRule type="cellIs" dxfId="737" priority="29" operator="equal">
      <formula>"Alta"</formula>
    </cfRule>
  </conditionalFormatting>
  <conditionalFormatting sqref="AA11:AA14">
    <cfRule type="cellIs" dxfId="736" priority="30" operator="equal">
      <formula>"Media"</formula>
    </cfRule>
  </conditionalFormatting>
  <conditionalFormatting sqref="J13:J14">
    <cfRule type="cellIs" dxfId="735" priority="31" operator="equal">
      <formula>"Muy Alta"</formula>
    </cfRule>
  </conditionalFormatting>
  <conditionalFormatting sqref="J13:J14">
    <cfRule type="cellIs" dxfId="734" priority="32" operator="equal">
      <formula>"Alta"</formula>
    </cfRule>
  </conditionalFormatting>
  <conditionalFormatting sqref="J13:J14">
    <cfRule type="cellIs" dxfId="733" priority="33" operator="equal">
      <formula>"Media"</formula>
    </cfRule>
  </conditionalFormatting>
  <conditionalFormatting sqref="P13:P14">
    <cfRule type="cellIs" dxfId="732" priority="34" operator="equal">
      <formula>"Extremo"</formula>
    </cfRule>
  </conditionalFormatting>
  <conditionalFormatting sqref="P13:P14">
    <cfRule type="cellIs" dxfId="731" priority="35" operator="equal">
      <formula>"Alto"</formula>
    </cfRule>
  </conditionalFormatting>
  <conditionalFormatting sqref="P13:P14">
    <cfRule type="cellIs" dxfId="730" priority="36" operator="equal">
      <formula>"Moderado"</formula>
    </cfRule>
  </conditionalFormatting>
  <conditionalFormatting sqref="AA12:AA14">
    <cfRule type="cellIs" dxfId="729" priority="37" operator="equal">
      <formula>"Muy Alta"</formula>
    </cfRule>
  </conditionalFormatting>
  <conditionalFormatting sqref="AA12:AA14">
    <cfRule type="cellIs" dxfId="728" priority="38" operator="equal">
      <formula>"Alta"</formula>
    </cfRule>
  </conditionalFormatting>
  <conditionalFormatting sqref="AA12:AA14">
    <cfRule type="cellIs" dxfId="727" priority="39" operator="equal">
      <formula>"Media"</formula>
    </cfRule>
  </conditionalFormatting>
  <conditionalFormatting sqref="J14:J15">
    <cfRule type="cellIs" dxfId="726" priority="40" operator="equal">
      <formula>"Muy Alta"</formula>
    </cfRule>
  </conditionalFormatting>
  <conditionalFormatting sqref="J14:J15">
    <cfRule type="cellIs" dxfId="725" priority="41" operator="equal">
      <formula>"Alta"</formula>
    </cfRule>
  </conditionalFormatting>
  <conditionalFormatting sqref="J14:J15">
    <cfRule type="cellIs" dxfId="724" priority="42" operator="equal">
      <formula>"Media"</formula>
    </cfRule>
  </conditionalFormatting>
  <conditionalFormatting sqref="P14:P15">
    <cfRule type="cellIs" dxfId="723" priority="43" operator="equal">
      <formula>"Extremo"</formula>
    </cfRule>
  </conditionalFormatting>
  <conditionalFormatting sqref="P14:P15">
    <cfRule type="cellIs" dxfId="722" priority="44" operator="equal">
      <formula>"Alto"</formula>
    </cfRule>
  </conditionalFormatting>
  <conditionalFormatting sqref="P14:P15">
    <cfRule type="cellIs" dxfId="721" priority="45" operator="equal">
      <formula>"Moderado"</formula>
    </cfRule>
  </conditionalFormatting>
  <conditionalFormatting sqref="AA14:AA17">
    <cfRule type="cellIs" dxfId="720" priority="46" operator="equal">
      <formula>"Muy Alta"</formula>
    </cfRule>
  </conditionalFormatting>
  <conditionalFormatting sqref="AA14:AA17">
    <cfRule type="cellIs" dxfId="719" priority="47" operator="equal">
      <formula>"Alta"</formula>
    </cfRule>
  </conditionalFormatting>
  <conditionalFormatting sqref="AA14:AA17">
    <cfRule type="cellIs" dxfId="718" priority="48" operator="equal">
      <formula>"Media"</formula>
    </cfRule>
  </conditionalFormatting>
  <conditionalFormatting sqref="J18">
    <cfRule type="cellIs" dxfId="717" priority="49" operator="equal">
      <formula>"Muy Alta"</formula>
    </cfRule>
  </conditionalFormatting>
  <conditionalFormatting sqref="J18">
    <cfRule type="cellIs" dxfId="716" priority="50" operator="equal">
      <formula>"Alta"</formula>
    </cfRule>
  </conditionalFormatting>
  <conditionalFormatting sqref="J18">
    <cfRule type="cellIs" dxfId="715" priority="51" operator="equal">
      <formula>"Media"</formula>
    </cfRule>
  </conditionalFormatting>
  <conditionalFormatting sqref="P18:P19">
    <cfRule type="cellIs" dxfId="714" priority="52" operator="equal">
      <formula>"Extremo"</formula>
    </cfRule>
  </conditionalFormatting>
  <conditionalFormatting sqref="P18:P19">
    <cfRule type="cellIs" dxfId="713" priority="53" operator="equal">
      <formula>"Alto"</formula>
    </cfRule>
  </conditionalFormatting>
  <conditionalFormatting sqref="P18:P19">
    <cfRule type="cellIs" dxfId="712" priority="54" operator="equal">
      <formula>"Moderado"</formula>
    </cfRule>
  </conditionalFormatting>
  <conditionalFormatting sqref="AA18">
    <cfRule type="cellIs" dxfId="711" priority="55" operator="equal">
      <formula>"Muy Alta"</formula>
    </cfRule>
  </conditionalFormatting>
  <conditionalFormatting sqref="AA18">
    <cfRule type="cellIs" dxfId="710" priority="56" operator="equal">
      <formula>"Alta"</formula>
    </cfRule>
  </conditionalFormatting>
  <conditionalFormatting sqref="AA18">
    <cfRule type="cellIs" dxfId="709" priority="57" operator="equal">
      <formula>"Media"</formula>
    </cfRule>
  </conditionalFormatting>
  <conditionalFormatting sqref="J19">
    <cfRule type="cellIs" dxfId="708" priority="58" operator="equal">
      <formula>"Muy Alta"</formula>
    </cfRule>
  </conditionalFormatting>
  <conditionalFormatting sqref="J19">
    <cfRule type="cellIs" dxfId="707" priority="59" operator="equal">
      <formula>"Alta"</formula>
    </cfRule>
  </conditionalFormatting>
  <conditionalFormatting sqref="J19">
    <cfRule type="cellIs" dxfId="706" priority="60" operator="equal">
      <formula>"Media"</formula>
    </cfRule>
  </conditionalFormatting>
  <conditionalFormatting sqref="P19">
    <cfRule type="cellIs" dxfId="705" priority="61" operator="equal">
      <formula>"Extremo"</formula>
    </cfRule>
  </conditionalFormatting>
  <conditionalFormatting sqref="P19">
    <cfRule type="cellIs" dxfId="704" priority="62" operator="equal">
      <formula>"Alto"</formula>
    </cfRule>
  </conditionalFormatting>
  <conditionalFormatting sqref="P19">
    <cfRule type="cellIs" dxfId="703" priority="63" operator="equal">
      <formula>"Moderado"</formula>
    </cfRule>
  </conditionalFormatting>
  <conditionalFormatting sqref="AA19">
    <cfRule type="cellIs" dxfId="702" priority="64" operator="equal">
      <formula>"Muy Alta"</formula>
    </cfRule>
  </conditionalFormatting>
  <conditionalFormatting sqref="AA19">
    <cfRule type="cellIs" dxfId="701" priority="65" operator="equal">
      <formula>"Alta"</formula>
    </cfRule>
  </conditionalFormatting>
  <conditionalFormatting sqref="AA19">
    <cfRule type="cellIs" dxfId="700" priority="66" operator="equal">
      <formula>"Media"</formula>
    </cfRule>
  </conditionalFormatting>
  <conditionalFormatting sqref="J20">
    <cfRule type="cellIs" dxfId="699" priority="67" operator="equal">
      <formula>"Muy Alta"</formula>
    </cfRule>
  </conditionalFormatting>
  <conditionalFormatting sqref="J20">
    <cfRule type="cellIs" dxfId="698" priority="68" operator="equal">
      <formula>"Alta"</formula>
    </cfRule>
  </conditionalFormatting>
  <conditionalFormatting sqref="J20">
    <cfRule type="cellIs" dxfId="697" priority="69" operator="equal">
      <formula>"Media"</formula>
    </cfRule>
  </conditionalFormatting>
  <conditionalFormatting sqref="P20">
    <cfRule type="cellIs" dxfId="696" priority="70" operator="equal">
      <formula>"Extremo"</formula>
    </cfRule>
  </conditionalFormatting>
  <conditionalFormatting sqref="P20">
    <cfRule type="cellIs" dxfId="695" priority="71" operator="equal">
      <formula>"Alto"</formula>
    </cfRule>
  </conditionalFormatting>
  <conditionalFormatting sqref="P20">
    <cfRule type="cellIs" dxfId="694" priority="72" operator="equal">
      <formula>"Moderado"</formula>
    </cfRule>
  </conditionalFormatting>
  <conditionalFormatting sqref="AA20">
    <cfRule type="cellIs" dxfId="693" priority="73" operator="equal">
      <formula>"Muy Alta"</formula>
    </cfRule>
  </conditionalFormatting>
  <conditionalFormatting sqref="AA20">
    <cfRule type="cellIs" dxfId="692" priority="74" operator="equal">
      <formula>"Alta"</formula>
    </cfRule>
  </conditionalFormatting>
  <conditionalFormatting sqref="AA20">
    <cfRule type="cellIs" dxfId="691" priority="75" operator="equal">
      <formula>"Media"</formula>
    </cfRule>
  </conditionalFormatting>
  <conditionalFormatting sqref="P21:P22">
    <cfRule type="cellIs" dxfId="690" priority="76" operator="equal">
      <formula>"Extremo"</formula>
    </cfRule>
  </conditionalFormatting>
  <conditionalFormatting sqref="P21:P22">
    <cfRule type="cellIs" dxfId="689" priority="77" operator="equal">
      <formula>"Alto"</formula>
    </cfRule>
  </conditionalFormatting>
  <conditionalFormatting sqref="P21:P22">
    <cfRule type="cellIs" dxfId="688" priority="78" operator="equal">
      <formula>"Moderado"</formula>
    </cfRule>
  </conditionalFormatting>
  <conditionalFormatting sqref="AA21:AA22">
    <cfRule type="cellIs" dxfId="687" priority="79" operator="equal">
      <formula>"Muy Alta"</formula>
    </cfRule>
  </conditionalFormatting>
  <conditionalFormatting sqref="AA21:AA22">
    <cfRule type="cellIs" dxfId="686" priority="80" operator="equal">
      <formula>"Alta"</formula>
    </cfRule>
  </conditionalFormatting>
  <conditionalFormatting sqref="AA21:AA22">
    <cfRule type="cellIs" dxfId="685" priority="81" operator="equal">
      <formula>"Media"</formula>
    </cfRule>
  </conditionalFormatting>
  <conditionalFormatting sqref="J22:J25">
    <cfRule type="cellIs" dxfId="684" priority="82" operator="equal">
      <formula>"Muy Alta"</formula>
    </cfRule>
  </conditionalFormatting>
  <conditionalFormatting sqref="J22:J25">
    <cfRule type="cellIs" dxfId="683" priority="83" operator="equal">
      <formula>"Alta"</formula>
    </cfRule>
  </conditionalFormatting>
  <conditionalFormatting sqref="J22:J25">
    <cfRule type="cellIs" dxfId="682" priority="84" operator="equal">
      <formula>"Media"</formula>
    </cfRule>
  </conditionalFormatting>
  <conditionalFormatting sqref="P22:P25">
    <cfRule type="cellIs" dxfId="681" priority="85" operator="equal">
      <formula>"Extremo"</formula>
    </cfRule>
  </conditionalFormatting>
  <conditionalFormatting sqref="P22:P25">
    <cfRule type="cellIs" dxfId="680" priority="86" operator="equal">
      <formula>"Alto"</formula>
    </cfRule>
  </conditionalFormatting>
  <conditionalFormatting sqref="P22:P25">
    <cfRule type="cellIs" dxfId="679" priority="87" operator="equal">
      <formula>"Moderado"</formula>
    </cfRule>
  </conditionalFormatting>
  <conditionalFormatting sqref="AA22:AA25">
    <cfRule type="cellIs" dxfId="678" priority="88" operator="equal">
      <formula>"Muy Alta"</formula>
    </cfRule>
  </conditionalFormatting>
  <conditionalFormatting sqref="AA22:AA25">
    <cfRule type="cellIs" dxfId="677" priority="89" operator="equal">
      <formula>"Alta"</formula>
    </cfRule>
  </conditionalFormatting>
  <conditionalFormatting sqref="AA22:AA25">
    <cfRule type="cellIs" dxfId="676" priority="90" operator="equal">
      <formula>"Media"</formula>
    </cfRule>
  </conditionalFormatting>
  <conditionalFormatting sqref="M9:M15 M18:M34 M36:M39 M41 M44:M45 M47:M49 M51 M54 M57:M58 M60:M61 M64:M75 M78:M87 M89 M91:M102 M104:M105 M107 M109:M113 M115:M116 M118:M122 M125 M127 M130 M134 M138 M143 M146 M148 M161:M163">
    <cfRule type="containsText" dxfId="675" priority="91" operator="containsText" text="&quot;❌&quot;">
      <formula>NOT(ISERROR(SEARCH(("""❌"""),(M9))))</formula>
    </cfRule>
  </conditionalFormatting>
  <conditionalFormatting sqref="J24:J28">
    <cfRule type="cellIs" dxfId="674" priority="92" operator="equal">
      <formula>"Muy Alta"</formula>
    </cfRule>
  </conditionalFormatting>
  <conditionalFormatting sqref="J24:J28">
    <cfRule type="cellIs" dxfId="673" priority="93" operator="equal">
      <formula>"Alta"</formula>
    </cfRule>
  </conditionalFormatting>
  <conditionalFormatting sqref="J24:J28">
    <cfRule type="cellIs" dxfId="672" priority="94" operator="equal">
      <formula>"Media"</formula>
    </cfRule>
  </conditionalFormatting>
  <conditionalFormatting sqref="P24:P28">
    <cfRule type="cellIs" dxfId="671" priority="95" operator="equal">
      <formula>"Extremo"</formula>
    </cfRule>
  </conditionalFormatting>
  <conditionalFormatting sqref="P24:P28">
    <cfRule type="cellIs" dxfId="670" priority="96" operator="equal">
      <formula>"Alto"</formula>
    </cfRule>
  </conditionalFormatting>
  <conditionalFormatting sqref="P24:P28">
    <cfRule type="cellIs" dxfId="669" priority="97" operator="equal">
      <formula>"Moderado"</formula>
    </cfRule>
  </conditionalFormatting>
  <conditionalFormatting sqref="AA24:AA28">
    <cfRule type="cellIs" dxfId="668" priority="98" operator="equal">
      <formula>"Muy Alta"</formula>
    </cfRule>
  </conditionalFormatting>
  <conditionalFormatting sqref="AA24:AA28">
    <cfRule type="cellIs" dxfId="667" priority="99" operator="equal">
      <formula>"Alta"</formula>
    </cfRule>
  </conditionalFormatting>
  <conditionalFormatting sqref="AA24:AA28">
    <cfRule type="cellIs" dxfId="666" priority="100" operator="equal">
      <formula>"Media"</formula>
    </cfRule>
  </conditionalFormatting>
  <conditionalFormatting sqref="J27:J30">
    <cfRule type="cellIs" dxfId="665" priority="101" operator="equal">
      <formula>"Muy Alta"</formula>
    </cfRule>
  </conditionalFormatting>
  <conditionalFormatting sqref="J27:J30">
    <cfRule type="cellIs" dxfId="664" priority="102" operator="equal">
      <formula>"Alta"</formula>
    </cfRule>
  </conditionalFormatting>
  <conditionalFormatting sqref="J27:J30">
    <cfRule type="cellIs" dxfId="663" priority="103" operator="equal">
      <formula>"Media"</formula>
    </cfRule>
  </conditionalFormatting>
  <conditionalFormatting sqref="P27:P30">
    <cfRule type="cellIs" dxfId="662" priority="104" operator="equal">
      <formula>"Extremo"</formula>
    </cfRule>
  </conditionalFormatting>
  <conditionalFormatting sqref="P27:P30">
    <cfRule type="cellIs" dxfId="661" priority="105" operator="equal">
      <formula>"Alto"</formula>
    </cfRule>
  </conditionalFormatting>
  <conditionalFormatting sqref="P27:P30">
    <cfRule type="cellIs" dxfId="660" priority="106" operator="equal">
      <formula>"Moderado"</formula>
    </cfRule>
  </conditionalFormatting>
  <conditionalFormatting sqref="AA27:AA30">
    <cfRule type="cellIs" dxfId="659" priority="107" operator="equal">
      <formula>"Muy Alta"</formula>
    </cfRule>
  </conditionalFormatting>
  <conditionalFormatting sqref="AA27:AA30">
    <cfRule type="cellIs" dxfId="658" priority="108" operator="equal">
      <formula>"Alta"</formula>
    </cfRule>
  </conditionalFormatting>
  <conditionalFormatting sqref="AA27:AA30">
    <cfRule type="cellIs" dxfId="657" priority="109" operator="equal">
      <formula>"Media"</formula>
    </cfRule>
  </conditionalFormatting>
  <conditionalFormatting sqref="J31:J32">
    <cfRule type="cellIs" dxfId="656" priority="110" operator="equal">
      <formula>"Muy Alta"</formula>
    </cfRule>
  </conditionalFormatting>
  <conditionalFormatting sqref="J31:J32">
    <cfRule type="cellIs" dxfId="655" priority="111" operator="equal">
      <formula>"Alta"</formula>
    </cfRule>
  </conditionalFormatting>
  <conditionalFormatting sqref="J31:J32">
    <cfRule type="cellIs" dxfId="654" priority="112" operator="equal">
      <formula>"Media"</formula>
    </cfRule>
  </conditionalFormatting>
  <conditionalFormatting sqref="P31">
    <cfRule type="cellIs" dxfId="653" priority="113" operator="equal">
      <formula>"Extremo"</formula>
    </cfRule>
  </conditionalFormatting>
  <conditionalFormatting sqref="P31">
    <cfRule type="cellIs" dxfId="652" priority="114" operator="equal">
      <formula>"Alto"</formula>
    </cfRule>
  </conditionalFormatting>
  <conditionalFormatting sqref="P31">
    <cfRule type="cellIs" dxfId="651" priority="115" operator="equal">
      <formula>"Moderado"</formula>
    </cfRule>
  </conditionalFormatting>
  <conditionalFormatting sqref="AA30:AA31">
    <cfRule type="cellIs" dxfId="650" priority="116" operator="equal">
      <formula>"Muy Alta"</formula>
    </cfRule>
  </conditionalFormatting>
  <conditionalFormatting sqref="AA30:AA31">
    <cfRule type="cellIs" dxfId="649" priority="117" operator="equal">
      <formula>"Alta"</formula>
    </cfRule>
  </conditionalFormatting>
  <conditionalFormatting sqref="AA30:AA31">
    <cfRule type="cellIs" dxfId="648" priority="118" operator="equal">
      <formula>"Media"</formula>
    </cfRule>
  </conditionalFormatting>
  <conditionalFormatting sqref="P32">
    <cfRule type="cellIs" dxfId="647" priority="119" operator="equal">
      <formula>"Extremo"</formula>
    </cfRule>
  </conditionalFormatting>
  <conditionalFormatting sqref="P32">
    <cfRule type="cellIs" dxfId="646" priority="120" operator="equal">
      <formula>"Alto"</formula>
    </cfRule>
  </conditionalFormatting>
  <conditionalFormatting sqref="P32">
    <cfRule type="cellIs" dxfId="645" priority="121" operator="equal">
      <formula>"Moderado"</formula>
    </cfRule>
  </conditionalFormatting>
  <conditionalFormatting sqref="AA32">
    <cfRule type="cellIs" dxfId="644" priority="122" operator="equal">
      <formula>"Muy Alta"</formula>
    </cfRule>
  </conditionalFormatting>
  <conditionalFormatting sqref="AA32">
    <cfRule type="cellIs" dxfId="643" priority="123" operator="equal">
      <formula>"Alta"</formula>
    </cfRule>
  </conditionalFormatting>
  <conditionalFormatting sqref="AA32">
    <cfRule type="cellIs" dxfId="642" priority="124" operator="equal">
      <formula>"Media"</formula>
    </cfRule>
  </conditionalFormatting>
  <conditionalFormatting sqref="J33">
    <cfRule type="cellIs" dxfId="641" priority="125" operator="equal">
      <formula>"Muy Alta"</formula>
    </cfRule>
  </conditionalFormatting>
  <conditionalFormatting sqref="J33">
    <cfRule type="cellIs" dxfId="640" priority="126" operator="equal">
      <formula>"Alta"</formula>
    </cfRule>
  </conditionalFormatting>
  <conditionalFormatting sqref="J33">
    <cfRule type="cellIs" dxfId="639" priority="127" operator="equal">
      <formula>"Media"</formula>
    </cfRule>
  </conditionalFormatting>
  <conditionalFormatting sqref="P33">
    <cfRule type="cellIs" dxfId="638" priority="128" operator="equal">
      <formula>"Extremo"</formula>
    </cfRule>
  </conditionalFormatting>
  <conditionalFormatting sqref="P33">
    <cfRule type="cellIs" dxfId="637" priority="129" operator="equal">
      <formula>"Alto"</formula>
    </cfRule>
  </conditionalFormatting>
  <conditionalFormatting sqref="P33">
    <cfRule type="cellIs" dxfId="636" priority="130" operator="equal">
      <formula>"Moderado"</formula>
    </cfRule>
  </conditionalFormatting>
  <conditionalFormatting sqref="AA33">
    <cfRule type="cellIs" dxfId="635" priority="131" operator="equal">
      <formula>"Muy Alta"</formula>
    </cfRule>
  </conditionalFormatting>
  <conditionalFormatting sqref="AA33">
    <cfRule type="cellIs" dxfId="634" priority="132" operator="equal">
      <formula>"Alta"</formula>
    </cfRule>
  </conditionalFormatting>
  <conditionalFormatting sqref="AA33">
    <cfRule type="cellIs" dxfId="633" priority="133" operator="equal">
      <formula>"Media"</formula>
    </cfRule>
  </conditionalFormatting>
  <conditionalFormatting sqref="J34">
    <cfRule type="cellIs" dxfId="632" priority="134" operator="equal">
      <formula>"Muy Alta"</formula>
    </cfRule>
  </conditionalFormatting>
  <conditionalFormatting sqref="J34">
    <cfRule type="cellIs" dxfId="631" priority="135" operator="equal">
      <formula>"Alta"</formula>
    </cfRule>
  </conditionalFormatting>
  <conditionalFormatting sqref="J34">
    <cfRule type="cellIs" dxfId="630" priority="136" operator="equal">
      <formula>"Media"</formula>
    </cfRule>
  </conditionalFormatting>
  <conditionalFormatting sqref="P34">
    <cfRule type="cellIs" dxfId="629" priority="137" operator="equal">
      <formula>"Extremo"</formula>
    </cfRule>
  </conditionalFormatting>
  <conditionalFormatting sqref="P34">
    <cfRule type="cellIs" dxfId="628" priority="138" operator="equal">
      <formula>"Alto"</formula>
    </cfRule>
  </conditionalFormatting>
  <conditionalFormatting sqref="P34">
    <cfRule type="cellIs" dxfId="627" priority="139" operator="equal">
      <formula>"Moderado"</formula>
    </cfRule>
  </conditionalFormatting>
  <conditionalFormatting sqref="AA34:AA35">
    <cfRule type="cellIs" dxfId="626" priority="140" operator="equal">
      <formula>"Muy Alta"</formula>
    </cfRule>
  </conditionalFormatting>
  <conditionalFormatting sqref="AA34:AA35">
    <cfRule type="cellIs" dxfId="625" priority="141" operator="equal">
      <formula>"Alta"</formula>
    </cfRule>
  </conditionalFormatting>
  <conditionalFormatting sqref="AA34:AA35">
    <cfRule type="cellIs" dxfId="624" priority="142" operator="equal">
      <formula>"Media"</formula>
    </cfRule>
  </conditionalFormatting>
  <conditionalFormatting sqref="J36">
    <cfRule type="cellIs" dxfId="623" priority="143" operator="equal">
      <formula>"Muy Alta"</formula>
    </cfRule>
  </conditionalFormatting>
  <conditionalFormatting sqref="J36">
    <cfRule type="cellIs" dxfId="622" priority="144" operator="equal">
      <formula>"Alta"</formula>
    </cfRule>
  </conditionalFormatting>
  <conditionalFormatting sqref="J36">
    <cfRule type="cellIs" dxfId="621" priority="145" operator="equal">
      <formula>"Media"</formula>
    </cfRule>
  </conditionalFormatting>
  <conditionalFormatting sqref="P36">
    <cfRule type="cellIs" dxfId="620" priority="146" operator="equal">
      <formula>"Extremo"</formula>
    </cfRule>
  </conditionalFormatting>
  <conditionalFormatting sqref="P36">
    <cfRule type="cellIs" dxfId="619" priority="147" operator="equal">
      <formula>"Alto"</formula>
    </cfRule>
  </conditionalFormatting>
  <conditionalFormatting sqref="P36">
    <cfRule type="cellIs" dxfId="618" priority="148" operator="equal">
      <formula>"Moderado"</formula>
    </cfRule>
  </conditionalFormatting>
  <conditionalFormatting sqref="AA36">
    <cfRule type="cellIs" dxfId="617" priority="149" operator="equal">
      <formula>"Muy Alta"</formula>
    </cfRule>
  </conditionalFormatting>
  <conditionalFormatting sqref="AA36">
    <cfRule type="cellIs" dxfId="616" priority="150" operator="equal">
      <formula>"Alta"</formula>
    </cfRule>
  </conditionalFormatting>
  <conditionalFormatting sqref="AA36">
    <cfRule type="cellIs" dxfId="615" priority="151" operator="equal">
      <formula>"Media"</formula>
    </cfRule>
  </conditionalFormatting>
  <conditionalFormatting sqref="J37">
    <cfRule type="cellIs" dxfId="614" priority="152" operator="equal">
      <formula>"Muy Alta"</formula>
    </cfRule>
  </conditionalFormatting>
  <conditionalFormatting sqref="J37">
    <cfRule type="cellIs" dxfId="613" priority="153" operator="equal">
      <formula>"Alta"</formula>
    </cfRule>
  </conditionalFormatting>
  <conditionalFormatting sqref="J37">
    <cfRule type="cellIs" dxfId="612" priority="154" operator="equal">
      <formula>"Media"</formula>
    </cfRule>
  </conditionalFormatting>
  <conditionalFormatting sqref="P37">
    <cfRule type="cellIs" dxfId="611" priority="155" operator="equal">
      <formula>"Extremo"</formula>
    </cfRule>
  </conditionalFormatting>
  <conditionalFormatting sqref="P37">
    <cfRule type="cellIs" dxfId="610" priority="156" operator="equal">
      <formula>"Alto"</formula>
    </cfRule>
  </conditionalFormatting>
  <conditionalFormatting sqref="P37">
    <cfRule type="cellIs" dxfId="609" priority="157" operator="equal">
      <formula>"Moderado"</formula>
    </cfRule>
  </conditionalFormatting>
  <conditionalFormatting sqref="AA37">
    <cfRule type="cellIs" dxfId="608" priority="158" operator="equal">
      <formula>"Muy Alta"</formula>
    </cfRule>
  </conditionalFormatting>
  <conditionalFormatting sqref="AA37">
    <cfRule type="cellIs" dxfId="607" priority="159" operator="equal">
      <formula>"Alta"</formula>
    </cfRule>
  </conditionalFormatting>
  <conditionalFormatting sqref="AA37">
    <cfRule type="cellIs" dxfId="606" priority="160" operator="equal">
      <formula>"Media"</formula>
    </cfRule>
  </conditionalFormatting>
  <conditionalFormatting sqref="J38">
    <cfRule type="cellIs" dxfId="605" priority="161" operator="equal">
      <formula>"Muy Alta"</formula>
    </cfRule>
  </conditionalFormatting>
  <conditionalFormatting sqref="J38">
    <cfRule type="cellIs" dxfId="604" priority="162" operator="equal">
      <formula>"Alta"</formula>
    </cfRule>
  </conditionalFormatting>
  <conditionalFormatting sqref="J38">
    <cfRule type="cellIs" dxfId="603" priority="163" operator="equal">
      <formula>"Media"</formula>
    </cfRule>
  </conditionalFormatting>
  <conditionalFormatting sqref="P38">
    <cfRule type="cellIs" dxfId="602" priority="164" operator="equal">
      <formula>"Extremo"</formula>
    </cfRule>
  </conditionalFormatting>
  <conditionalFormatting sqref="P38">
    <cfRule type="cellIs" dxfId="601" priority="165" operator="equal">
      <formula>"Alto"</formula>
    </cfRule>
  </conditionalFormatting>
  <conditionalFormatting sqref="P38">
    <cfRule type="cellIs" dxfId="600" priority="166" operator="equal">
      <formula>"Moderado"</formula>
    </cfRule>
  </conditionalFormatting>
  <conditionalFormatting sqref="AA38">
    <cfRule type="cellIs" dxfId="599" priority="167" operator="equal">
      <formula>"Muy Alta"</formula>
    </cfRule>
  </conditionalFormatting>
  <conditionalFormatting sqref="AA38">
    <cfRule type="cellIs" dxfId="598" priority="168" operator="equal">
      <formula>"Alta"</formula>
    </cfRule>
  </conditionalFormatting>
  <conditionalFormatting sqref="AA38">
    <cfRule type="cellIs" dxfId="597" priority="169" operator="equal">
      <formula>"Media"</formula>
    </cfRule>
  </conditionalFormatting>
  <conditionalFormatting sqref="J39">
    <cfRule type="cellIs" dxfId="596" priority="170" operator="equal">
      <formula>"Muy Alta"</formula>
    </cfRule>
  </conditionalFormatting>
  <conditionalFormatting sqref="J39">
    <cfRule type="cellIs" dxfId="595" priority="171" operator="equal">
      <formula>"Alta"</formula>
    </cfRule>
  </conditionalFormatting>
  <conditionalFormatting sqref="J39">
    <cfRule type="cellIs" dxfId="594" priority="172" operator="equal">
      <formula>"Media"</formula>
    </cfRule>
  </conditionalFormatting>
  <conditionalFormatting sqref="P39">
    <cfRule type="cellIs" dxfId="593" priority="173" operator="equal">
      <formula>"Extremo"</formula>
    </cfRule>
  </conditionalFormatting>
  <conditionalFormatting sqref="P39">
    <cfRule type="cellIs" dxfId="592" priority="174" operator="equal">
      <formula>"Alto"</formula>
    </cfRule>
  </conditionalFormatting>
  <conditionalFormatting sqref="P39">
    <cfRule type="cellIs" dxfId="591" priority="175" operator="equal">
      <formula>"Moderado"</formula>
    </cfRule>
  </conditionalFormatting>
  <conditionalFormatting sqref="AA39:AA40">
    <cfRule type="cellIs" dxfId="590" priority="176" operator="equal">
      <formula>"Muy Alta"</formula>
    </cfRule>
  </conditionalFormatting>
  <conditionalFormatting sqref="AA39:AA40">
    <cfRule type="cellIs" dxfId="589" priority="177" operator="equal">
      <formula>"Alta"</formula>
    </cfRule>
  </conditionalFormatting>
  <conditionalFormatting sqref="AA39:AA40">
    <cfRule type="cellIs" dxfId="588" priority="178" operator="equal">
      <formula>"Media"</formula>
    </cfRule>
  </conditionalFormatting>
  <conditionalFormatting sqref="J44">
    <cfRule type="cellIs" dxfId="587" priority="179" operator="equal">
      <formula>"Muy Alta"</formula>
    </cfRule>
  </conditionalFormatting>
  <conditionalFormatting sqref="J44">
    <cfRule type="cellIs" dxfId="586" priority="180" operator="equal">
      <formula>"Alta"</formula>
    </cfRule>
  </conditionalFormatting>
  <conditionalFormatting sqref="J44">
    <cfRule type="cellIs" dxfId="585" priority="181" operator="equal">
      <formula>"Media"</formula>
    </cfRule>
  </conditionalFormatting>
  <conditionalFormatting sqref="P44">
    <cfRule type="cellIs" dxfId="584" priority="182" operator="equal">
      <formula>"Extremo"</formula>
    </cfRule>
  </conditionalFormatting>
  <conditionalFormatting sqref="P44">
    <cfRule type="cellIs" dxfId="583" priority="183" operator="equal">
      <formula>"Alto"</formula>
    </cfRule>
  </conditionalFormatting>
  <conditionalFormatting sqref="P44">
    <cfRule type="cellIs" dxfId="582" priority="184" operator="equal">
      <formula>"Moderado"</formula>
    </cfRule>
  </conditionalFormatting>
  <conditionalFormatting sqref="AA44">
    <cfRule type="cellIs" dxfId="581" priority="185" operator="equal">
      <formula>"Muy Alta"</formula>
    </cfRule>
  </conditionalFormatting>
  <conditionalFormatting sqref="AA44">
    <cfRule type="cellIs" dxfId="580" priority="186" operator="equal">
      <formula>"Alta"</formula>
    </cfRule>
  </conditionalFormatting>
  <conditionalFormatting sqref="AA44">
    <cfRule type="cellIs" dxfId="579" priority="187" operator="equal">
      <formula>"Media"</formula>
    </cfRule>
  </conditionalFormatting>
  <conditionalFormatting sqref="J45">
    <cfRule type="cellIs" dxfId="578" priority="188" operator="equal">
      <formula>"Muy Alta"</formula>
    </cfRule>
  </conditionalFormatting>
  <conditionalFormatting sqref="J45">
    <cfRule type="cellIs" dxfId="577" priority="189" operator="equal">
      <formula>"Alta"</formula>
    </cfRule>
  </conditionalFormatting>
  <conditionalFormatting sqref="J45">
    <cfRule type="cellIs" dxfId="576" priority="190" operator="equal">
      <formula>"Media"</formula>
    </cfRule>
  </conditionalFormatting>
  <conditionalFormatting sqref="P45">
    <cfRule type="cellIs" dxfId="575" priority="191" operator="equal">
      <formula>"Extremo"</formula>
    </cfRule>
  </conditionalFormatting>
  <conditionalFormatting sqref="P45">
    <cfRule type="cellIs" dxfId="574" priority="192" operator="equal">
      <formula>"Alto"</formula>
    </cfRule>
  </conditionalFormatting>
  <conditionalFormatting sqref="P45">
    <cfRule type="cellIs" dxfId="573" priority="193" operator="equal">
      <formula>"Moderado"</formula>
    </cfRule>
  </conditionalFormatting>
  <conditionalFormatting sqref="AA45">
    <cfRule type="cellIs" dxfId="572" priority="194" operator="equal">
      <formula>"Muy Alta"</formula>
    </cfRule>
  </conditionalFormatting>
  <conditionalFormatting sqref="AA45">
    <cfRule type="cellIs" dxfId="571" priority="195" operator="equal">
      <formula>"Alta"</formula>
    </cfRule>
  </conditionalFormatting>
  <conditionalFormatting sqref="AA45">
    <cfRule type="cellIs" dxfId="570" priority="196" operator="equal">
      <formula>"Media"</formula>
    </cfRule>
  </conditionalFormatting>
  <conditionalFormatting sqref="M46">
    <cfRule type="containsText" dxfId="569" priority="197" operator="containsText" text="&quot;❌&quot;">
      <formula>NOT(ISERROR(SEARCH(("""❌"""),(M46))))</formula>
    </cfRule>
  </conditionalFormatting>
  <conditionalFormatting sqref="J46">
    <cfRule type="cellIs" dxfId="568" priority="198" operator="equal">
      <formula>"Muy Alta"</formula>
    </cfRule>
  </conditionalFormatting>
  <conditionalFormatting sqref="J46">
    <cfRule type="cellIs" dxfId="567" priority="199" operator="equal">
      <formula>"Alta"</formula>
    </cfRule>
  </conditionalFormatting>
  <conditionalFormatting sqref="J46">
    <cfRule type="cellIs" dxfId="566" priority="200" operator="equal">
      <formula>"Media"</formula>
    </cfRule>
  </conditionalFormatting>
  <conditionalFormatting sqref="P46">
    <cfRule type="cellIs" dxfId="565" priority="201" operator="equal">
      <formula>"Extremo"</formula>
    </cfRule>
  </conditionalFormatting>
  <conditionalFormatting sqref="P46">
    <cfRule type="cellIs" dxfId="564" priority="202" operator="equal">
      <formula>"Alto"</formula>
    </cfRule>
  </conditionalFormatting>
  <conditionalFormatting sqref="P46">
    <cfRule type="cellIs" dxfId="563" priority="203" operator="equal">
      <formula>"Moderado"</formula>
    </cfRule>
  </conditionalFormatting>
  <conditionalFormatting sqref="AA46">
    <cfRule type="cellIs" dxfId="562" priority="204" operator="equal">
      <formula>"Muy Alta"</formula>
    </cfRule>
  </conditionalFormatting>
  <conditionalFormatting sqref="AA46">
    <cfRule type="cellIs" dxfId="561" priority="205" operator="equal">
      <formula>"Alta"</formula>
    </cfRule>
  </conditionalFormatting>
  <conditionalFormatting sqref="AA46">
    <cfRule type="cellIs" dxfId="560" priority="206" operator="equal">
      <formula>"Media"</formula>
    </cfRule>
  </conditionalFormatting>
  <conditionalFormatting sqref="J47:J48">
    <cfRule type="cellIs" dxfId="559" priority="207" operator="equal">
      <formula>"Muy Alta"</formula>
    </cfRule>
  </conditionalFormatting>
  <conditionalFormatting sqref="J47:J48">
    <cfRule type="cellIs" dxfId="558" priority="208" operator="equal">
      <formula>"Alta"</formula>
    </cfRule>
  </conditionalFormatting>
  <conditionalFormatting sqref="J47:J48">
    <cfRule type="cellIs" dxfId="557" priority="209" operator="equal">
      <formula>"Media"</formula>
    </cfRule>
  </conditionalFormatting>
  <conditionalFormatting sqref="P47:P48">
    <cfRule type="cellIs" dxfId="556" priority="210" operator="equal">
      <formula>"Extremo"</formula>
    </cfRule>
  </conditionalFormatting>
  <conditionalFormatting sqref="P47:P48">
    <cfRule type="cellIs" dxfId="555" priority="211" operator="equal">
      <formula>"Alto"</formula>
    </cfRule>
  </conditionalFormatting>
  <conditionalFormatting sqref="P47:P48">
    <cfRule type="cellIs" dxfId="554" priority="212" operator="equal">
      <formula>"Moderado"</formula>
    </cfRule>
  </conditionalFormatting>
  <conditionalFormatting sqref="AA47">
    <cfRule type="cellIs" dxfId="553" priority="213" operator="equal">
      <formula>"Muy Alta"</formula>
    </cfRule>
  </conditionalFormatting>
  <conditionalFormatting sqref="AA47">
    <cfRule type="cellIs" dxfId="552" priority="214" operator="equal">
      <formula>"Alta"</formula>
    </cfRule>
  </conditionalFormatting>
  <conditionalFormatting sqref="AA47">
    <cfRule type="cellIs" dxfId="551" priority="215" operator="equal">
      <formula>"Media"</formula>
    </cfRule>
  </conditionalFormatting>
  <conditionalFormatting sqref="J64">
    <cfRule type="cellIs" dxfId="550" priority="216" operator="equal">
      <formula>"Muy Alta"</formula>
    </cfRule>
  </conditionalFormatting>
  <conditionalFormatting sqref="J64">
    <cfRule type="cellIs" dxfId="549" priority="217" operator="equal">
      <formula>"Alta"</formula>
    </cfRule>
  </conditionalFormatting>
  <conditionalFormatting sqref="J64">
    <cfRule type="cellIs" dxfId="548" priority="218" operator="equal">
      <formula>"Media"</formula>
    </cfRule>
  </conditionalFormatting>
  <conditionalFormatting sqref="P48">
    <cfRule type="cellIs" dxfId="547" priority="219" operator="equal">
      <formula>"Extremo"</formula>
    </cfRule>
  </conditionalFormatting>
  <conditionalFormatting sqref="P48">
    <cfRule type="cellIs" dxfId="546" priority="220" operator="equal">
      <formula>"Alto"</formula>
    </cfRule>
  </conditionalFormatting>
  <conditionalFormatting sqref="P48">
    <cfRule type="cellIs" dxfId="545" priority="221" operator="equal">
      <formula>"Moderado"</formula>
    </cfRule>
  </conditionalFormatting>
  <conditionalFormatting sqref="AA48">
    <cfRule type="cellIs" dxfId="544" priority="222" operator="equal">
      <formula>"Muy Alta"</formula>
    </cfRule>
  </conditionalFormatting>
  <conditionalFormatting sqref="AA48">
    <cfRule type="cellIs" dxfId="543" priority="223" operator="equal">
      <formula>"Alta"</formula>
    </cfRule>
  </conditionalFormatting>
  <conditionalFormatting sqref="AA48">
    <cfRule type="cellIs" dxfId="542" priority="224" operator="equal">
      <formula>"Media"</formula>
    </cfRule>
  </conditionalFormatting>
  <conditionalFormatting sqref="J49">
    <cfRule type="cellIs" dxfId="541" priority="225" operator="equal">
      <formula>"Muy Alta"</formula>
    </cfRule>
  </conditionalFormatting>
  <conditionalFormatting sqref="J49">
    <cfRule type="cellIs" dxfId="540" priority="226" operator="equal">
      <formula>"Alta"</formula>
    </cfRule>
  </conditionalFormatting>
  <conditionalFormatting sqref="J49">
    <cfRule type="cellIs" dxfId="539" priority="227" operator="equal">
      <formula>"Media"</formula>
    </cfRule>
  </conditionalFormatting>
  <conditionalFormatting sqref="P49">
    <cfRule type="cellIs" dxfId="538" priority="228" operator="equal">
      <formula>"Extremo"</formula>
    </cfRule>
  </conditionalFormatting>
  <conditionalFormatting sqref="P49">
    <cfRule type="cellIs" dxfId="537" priority="229" operator="equal">
      <formula>"Alto"</formula>
    </cfRule>
  </conditionalFormatting>
  <conditionalFormatting sqref="P49">
    <cfRule type="cellIs" dxfId="536" priority="230" operator="equal">
      <formula>"Moderado"</formula>
    </cfRule>
  </conditionalFormatting>
  <conditionalFormatting sqref="AA49:AA50">
    <cfRule type="cellIs" dxfId="535" priority="231" operator="equal">
      <formula>"Muy Alta"</formula>
    </cfRule>
  </conditionalFormatting>
  <conditionalFormatting sqref="AA49:AA50">
    <cfRule type="cellIs" dxfId="534" priority="232" operator="equal">
      <formula>"Alta"</formula>
    </cfRule>
  </conditionalFormatting>
  <conditionalFormatting sqref="AA49:AA50">
    <cfRule type="cellIs" dxfId="533" priority="233" operator="equal">
      <formula>"Media"</formula>
    </cfRule>
  </conditionalFormatting>
  <conditionalFormatting sqref="J51">
    <cfRule type="cellIs" dxfId="532" priority="234" operator="equal">
      <formula>"Muy Alta"</formula>
    </cfRule>
  </conditionalFormatting>
  <conditionalFormatting sqref="J51">
    <cfRule type="cellIs" dxfId="531" priority="235" operator="equal">
      <formula>"Alta"</formula>
    </cfRule>
  </conditionalFormatting>
  <conditionalFormatting sqref="J51">
    <cfRule type="cellIs" dxfId="530" priority="236" operator="equal">
      <formula>"Media"</formula>
    </cfRule>
  </conditionalFormatting>
  <conditionalFormatting sqref="P51">
    <cfRule type="cellIs" dxfId="529" priority="237" operator="equal">
      <formula>"Extremo"</formula>
    </cfRule>
  </conditionalFormatting>
  <conditionalFormatting sqref="P51">
    <cfRule type="cellIs" dxfId="528" priority="238" operator="equal">
      <formula>"Alto"</formula>
    </cfRule>
  </conditionalFormatting>
  <conditionalFormatting sqref="P51">
    <cfRule type="cellIs" dxfId="527" priority="239" operator="equal">
      <formula>"Moderado"</formula>
    </cfRule>
  </conditionalFormatting>
  <conditionalFormatting sqref="AA51:AA53">
    <cfRule type="cellIs" dxfId="526" priority="240" operator="equal">
      <formula>"Muy Alta"</formula>
    </cfRule>
  </conditionalFormatting>
  <conditionalFormatting sqref="AA51:AA53">
    <cfRule type="cellIs" dxfId="525" priority="241" operator="equal">
      <formula>"Alta"</formula>
    </cfRule>
  </conditionalFormatting>
  <conditionalFormatting sqref="AA51:AA53">
    <cfRule type="cellIs" dxfId="524" priority="242" operator="equal">
      <formula>"Media"</formula>
    </cfRule>
  </conditionalFormatting>
  <conditionalFormatting sqref="J54">
    <cfRule type="cellIs" dxfId="523" priority="243" operator="equal">
      <formula>"Muy Alta"</formula>
    </cfRule>
  </conditionalFormatting>
  <conditionalFormatting sqref="J54">
    <cfRule type="cellIs" dxfId="522" priority="244" operator="equal">
      <formula>"Alta"</formula>
    </cfRule>
  </conditionalFormatting>
  <conditionalFormatting sqref="J54">
    <cfRule type="cellIs" dxfId="521" priority="245" operator="equal">
      <formula>"Media"</formula>
    </cfRule>
  </conditionalFormatting>
  <conditionalFormatting sqref="P54">
    <cfRule type="cellIs" dxfId="520" priority="246" operator="equal">
      <formula>"Extremo"</formula>
    </cfRule>
  </conditionalFormatting>
  <conditionalFormatting sqref="P54">
    <cfRule type="cellIs" dxfId="519" priority="247" operator="equal">
      <formula>"Alto"</formula>
    </cfRule>
  </conditionalFormatting>
  <conditionalFormatting sqref="P54">
    <cfRule type="cellIs" dxfId="518" priority="248" operator="equal">
      <formula>"Moderado"</formula>
    </cfRule>
  </conditionalFormatting>
  <conditionalFormatting sqref="AA54:AA56">
    <cfRule type="cellIs" dxfId="517" priority="249" operator="equal">
      <formula>"Muy Alta"</formula>
    </cfRule>
  </conditionalFormatting>
  <conditionalFormatting sqref="AA54:AA56">
    <cfRule type="cellIs" dxfId="516" priority="250" operator="equal">
      <formula>"Alta"</formula>
    </cfRule>
  </conditionalFormatting>
  <conditionalFormatting sqref="AA54:AA56">
    <cfRule type="cellIs" dxfId="515" priority="251" operator="equal">
      <formula>"Media"</formula>
    </cfRule>
  </conditionalFormatting>
  <conditionalFormatting sqref="J57">
    <cfRule type="cellIs" dxfId="514" priority="252" operator="equal">
      <formula>"Muy Alta"</formula>
    </cfRule>
  </conditionalFormatting>
  <conditionalFormatting sqref="J57">
    <cfRule type="cellIs" dxfId="513" priority="253" operator="equal">
      <formula>"Alta"</formula>
    </cfRule>
  </conditionalFormatting>
  <conditionalFormatting sqref="J57">
    <cfRule type="cellIs" dxfId="512" priority="254" operator="equal">
      <formula>"Media"</formula>
    </cfRule>
  </conditionalFormatting>
  <conditionalFormatting sqref="P57">
    <cfRule type="cellIs" dxfId="511" priority="255" operator="equal">
      <formula>"Extremo"</formula>
    </cfRule>
  </conditionalFormatting>
  <conditionalFormatting sqref="P57">
    <cfRule type="cellIs" dxfId="510" priority="256" operator="equal">
      <formula>"Alto"</formula>
    </cfRule>
  </conditionalFormatting>
  <conditionalFormatting sqref="P57">
    <cfRule type="cellIs" dxfId="509" priority="257" operator="equal">
      <formula>"Moderado"</formula>
    </cfRule>
  </conditionalFormatting>
  <conditionalFormatting sqref="AA57">
    <cfRule type="cellIs" dxfId="508" priority="258" operator="equal">
      <formula>"Muy Alta"</formula>
    </cfRule>
  </conditionalFormatting>
  <conditionalFormatting sqref="AA57">
    <cfRule type="cellIs" dxfId="507" priority="259" operator="equal">
      <formula>"Alta"</formula>
    </cfRule>
  </conditionalFormatting>
  <conditionalFormatting sqref="AA57">
    <cfRule type="cellIs" dxfId="506" priority="260" operator="equal">
      <formula>"Media"</formula>
    </cfRule>
  </conditionalFormatting>
  <conditionalFormatting sqref="J58">
    <cfRule type="cellIs" dxfId="505" priority="261" operator="equal">
      <formula>"Muy Alta"</formula>
    </cfRule>
  </conditionalFormatting>
  <conditionalFormatting sqref="J58">
    <cfRule type="cellIs" dxfId="504" priority="262" operator="equal">
      <formula>"Alta"</formula>
    </cfRule>
  </conditionalFormatting>
  <conditionalFormatting sqref="J58">
    <cfRule type="cellIs" dxfId="503" priority="263" operator="equal">
      <formula>"Media"</formula>
    </cfRule>
  </conditionalFormatting>
  <conditionalFormatting sqref="P58">
    <cfRule type="cellIs" dxfId="502" priority="264" operator="equal">
      <formula>"Extremo"</formula>
    </cfRule>
  </conditionalFormatting>
  <conditionalFormatting sqref="P58">
    <cfRule type="cellIs" dxfId="501" priority="265" operator="equal">
      <formula>"Alto"</formula>
    </cfRule>
  </conditionalFormatting>
  <conditionalFormatting sqref="P58">
    <cfRule type="cellIs" dxfId="500" priority="266" operator="equal">
      <formula>"Moderado"</formula>
    </cfRule>
  </conditionalFormatting>
  <conditionalFormatting sqref="AA58:AA63">
    <cfRule type="cellIs" dxfId="499" priority="267" operator="equal">
      <formula>"Muy Alta"</formula>
    </cfRule>
  </conditionalFormatting>
  <conditionalFormatting sqref="AA58:AA63">
    <cfRule type="cellIs" dxfId="498" priority="268" operator="equal">
      <formula>"Alta"</formula>
    </cfRule>
  </conditionalFormatting>
  <conditionalFormatting sqref="AA58:AA63">
    <cfRule type="cellIs" dxfId="497" priority="269" operator="equal">
      <formula>"Media"</formula>
    </cfRule>
  </conditionalFormatting>
  <conditionalFormatting sqref="J60:J61">
    <cfRule type="cellIs" dxfId="496" priority="270" operator="equal">
      <formula>"Muy Alta"</formula>
    </cfRule>
  </conditionalFormatting>
  <conditionalFormatting sqref="J60:J61">
    <cfRule type="cellIs" dxfId="495" priority="271" operator="equal">
      <formula>"Alta"</formula>
    </cfRule>
  </conditionalFormatting>
  <conditionalFormatting sqref="J60:J61">
    <cfRule type="cellIs" dxfId="494" priority="272" operator="equal">
      <formula>"Media"</formula>
    </cfRule>
  </conditionalFormatting>
  <conditionalFormatting sqref="P60:P61">
    <cfRule type="cellIs" dxfId="493" priority="273" operator="equal">
      <formula>"Extremo"</formula>
    </cfRule>
  </conditionalFormatting>
  <conditionalFormatting sqref="P60:P61">
    <cfRule type="cellIs" dxfId="492" priority="274" operator="equal">
      <formula>"Alto"</formula>
    </cfRule>
  </conditionalFormatting>
  <conditionalFormatting sqref="P60:P61">
    <cfRule type="cellIs" dxfId="491" priority="275" operator="equal">
      <formula>"Moderado"</formula>
    </cfRule>
  </conditionalFormatting>
  <conditionalFormatting sqref="AA60:AA63">
    <cfRule type="cellIs" dxfId="490" priority="276" operator="equal">
      <formula>"Muy Alta"</formula>
    </cfRule>
  </conditionalFormatting>
  <conditionalFormatting sqref="AA60:AA63">
    <cfRule type="cellIs" dxfId="489" priority="277" operator="equal">
      <formula>"Alta"</formula>
    </cfRule>
  </conditionalFormatting>
  <conditionalFormatting sqref="AA60:AA63">
    <cfRule type="cellIs" dxfId="488" priority="278" operator="equal">
      <formula>"Media"</formula>
    </cfRule>
  </conditionalFormatting>
  <conditionalFormatting sqref="P64">
    <cfRule type="cellIs" dxfId="487" priority="279" operator="equal">
      <formula>"Extremo"</formula>
    </cfRule>
  </conditionalFormatting>
  <conditionalFormatting sqref="P64">
    <cfRule type="cellIs" dxfId="486" priority="280" operator="equal">
      <formula>"Alto"</formula>
    </cfRule>
  </conditionalFormatting>
  <conditionalFormatting sqref="P64">
    <cfRule type="cellIs" dxfId="485" priority="281" operator="equal">
      <formula>"Moderado"</formula>
    </cfRule>
  </conditionalFormatting>
  <conditionalFormatting sqref="AA64">
    <cfRule type="cellIs" dxfId="484" priority="282" operator="equal">
      <formula>"Muy Alta"</formula>
    </cfRule>
  </conditionalFormatting>
  <conditionalFormatting sqref="AA64">
    <cfRule type="cellIs" dxfId="483" priority="283" operator="equal">
      <formula>"Alta"</formula>
    </cfRule>
  </conditionalFormatting>
  <conditionalFormatting sqref="AA64">
    <cfRule type="cellIs" dxfId="482" priority="284" operator="equal">
      <formula>"Media"</formula>
    </cfRule>
  </conditionalFormatting>
  <conditionalFormatting sqref="J65">
    <cfRule type="cellIs" dxfId="481" priority="285" operator="equal">
      <formula>"Muy Alta"</formula>
    </cfRule>
  </conditionalFormatting>
  <conditionalFormatting sqref="J65">
    <cfRule type="cellIs" dxfId="480" priority="286" operator="equal">
      <formula>"Alta"</formula>
    </cfRule>
  </conditionalFormatting>
  <conditionalFormatting sqref="J65">
    <cfRule type="cellIs" dxfId="479" priority="287" operator="equal">
      <formula>"Media"</formula>
    </cfRule>
  </conditionalFormatting>
  <conditionalFormatting sqref="P65">
    <cfRule type="cellIs" dxfId="478" priority="288" operator="equal">
      <formula>"Extremo"</formula>
    </cfRule>
  </conditionalFormatting>
  <conditionalFormatting sqref="P65">
    <cfRule type="cellIs" dxfId="477" priority="289" operator="equal">
      <formula>"Alto"</formula>
    </cfRule>
  </conditionalFormatting>
  <conditionalFormatting sqref="P65">
    <cfRule type="cellIs" dxfId="476" priority="290" operator="equal">
      <formula>"Moderado"</formula>
    </cfRule>
  </conditionalFormatting>
  <conditionalFormatting sqref="AA65">
    <cfRule type="cellIs" dxfId="475" priority="291" operator="equal">
      <formula>"Muy Alta"</formula>
    </cfRule>
  </conditionalFormatting>
  <conditionalFormatting sqref="AA65">
    <cfRule type="cellIs" dxfId="474" priority="292" operator="equal">
      <formula>"Alta"</formula>
    </cfRule>
  </conditionalFormatting>
  <conditionalFormatting sqref="AA65">
    <cfRule type="cellIs" dxfId="473" priority="293" operator="equal">
      <formula>"Media"</formula>
    </cfRule>
  </conditionalFormatting>
  <conditionalFormatting sqref="J66">
    <cfRule type="cellIs" dxfId="472" priority="294" operator="equal">
      <formula>"Muy Alta"</formula>
    </cfRule>
  </conditionalFormatting>
  <conditionalFormatting sqref="J66">
    <cfRule type="cellIs" dxfId="471" priority="295" operator="equal">
      <formula>"Alta"</formula>
    </cfRule>
  </conditionalFormatting>
  <conditionalFormatting sqref="J66">
    <cfRule type="cellIs" dxfId="470" priority="296" operator="equal">
      <formula>"Media"</formula>
    </cfRule>
  </conditionalFormatting>
  <conditionalFormatting sqref="P66">
    <cfRule type="cellIs" dxfId="469" priority="297" operator="equal">
      <formula>"Extremo"</formula>
    </cfRule>
  </conditionalFormatting>
  <conditionalFormatting sqref="P66">
    <cfRule type="cellIs" dxfId="468" priority="298" operator="equal">
      <formula>"Alto"</formula>
    </cfRule>
  </conditionalFormatting>
  <conditionalFormatting sqref="P66">
    <cfRule type="cellIs" dxfId="467" priority="299" operator="equal">
      <formula>"Moderado"</formula>
    </cfRule>
  </conditionalFormatting>
  <conditionalFormatting sqref="AA66">
    <cfRule type="cellIs" dxfId="466" priority="300" operator="equal">
      <formula>"Muy Alta"</formula>
    </cfRule>
  </conditionalFormatting>
  <conditionalFormatting sqref="AA66">
    <cfRule type="cellIs" dxfId="465" priority="301" operator="equal">
      <formula>"Alta"</formula>
    </cfRule>
  </conditionalFormatting>
  <conditionalFormatting sqref="AA66">
    <cfRule type="cellIs" dxfId="464" priority="302" operator="equal">
      <formula>"Media"</formula>
    </cfRule>
  </conditionalFormatting>
  <conditionalFormatting sqref="J67">
    <cfRule type="cellIs" dxfId="463" priority="303" operator="equal">
      <formula>"Muy Alta"</formula>
    </cfRule>
  </conditionalFormatting>
  <conditionalFormatting sqref="J67">
    <cfRule type="cellIs" dxfId="462" priority="304" operator="equal">
      <formula>"Alta"</formula>
    </cfRule>
  </conditionalFormatting>
  <conditionalFormatting sqref="J67">
    <cfRule type="cellIs" dxfId="461" priority="305" operator="equal">
      <formula>"Media"</formula>
    </cfRule>
  </conditionalFormatting>
  <conditionalFormatting sqref="P67">
    <cfRule type="cellIs" dxfId="460" priority="306" operator="equal">
      <formula>"Extremo"</formula>
    </cfRule>
  </conditionalFormatting>
  <conditionalFormatting sqref="P67">
    <cfRule type="cellIs" dxfId="459" priority="307" operator="equal">
      <formula>"Alto"</formula>
    </cfRule>
  </conditionalFormatting>
  <conditionalFormatting sqref="P67">
    <cfRule type="cellIs" dxfId="458" priority="308" operator="equal">
      <formula>"Moderado"</formula>
    </cfRule>
  </conditionalFormatting>
  <conditionalFormatting sqref="AA67">
    <cfRule type="cellIs" dxfId="457" priority="309" operator="equal">
      <formula>"Muy Alta"</formula>
    </cfRule>
  </conditionalFormatting>
  <conditionalFormatting sqref="AA67">
    <cfRule type="cellIs" dxfId="456" priority="310" operator="equal">
      <formula>"Alta"</formula>
    </cfRule>
  </conditionalFormatting>
  <conditionalFormatting sqref="AA67">
    <cfRule type="cellIs" dxfId="455" priority="311" operator="equal">
      <formula>"Media"</formula>
    </cfRule>
  </conditionalFormatting>
  <conditionalFormatting sqref="P68:P71">
    <cfRule type="cellIs" dxfId="454" priority="312" operator="equal">
      <formula>"Extremo"</formula>
    </cfRule>
  </conditionalFormatting>
  <conditionalFormatting sqref="P68:P71">
    <cfRule type="cellIs" dxfId="453" priority="313" operator="equal">
      <formula>"Alto"</formula>
    </cfRule>
  </conditionalFormatting>
  <conditionalFormatting sqref="P68:P71">
    <cfRule type="cellIs" dxfId="452" priority="314" operator="equal">
      <formula>"Moderado"</formula>
    </cfRule>
  </conditionalFormatting>
  <conditionalFormatting sqref="AA68:AA71">
    <cfRule type="cellIs" dxfId="451" priority="315" operator="equal">
      <formula>"Muy Alta"</formula>
    </cfRule>
  </conditionalFormatting>
  <conditionalFormatting sqref="AA68:AA71">
    <cfRule type="cellIs" dxfId="450" priority="316" operator="equal">
      <formula>"Alta"</formula>
    </cfRule>
  </conditionalFormatting>
  <conditionalFormatting sqref="AA68:AA71">
    <cfRule type="cellIs" dxfId="449" priority="317" operator="equal">
      <formula>"Media"</formula>
    </cfRule>
  </conditionalFormatting>
  <conditionalFormatting sqref="J85">
    <cfRule type="cellIs" dxfId="448" priority="318" operator="equal">
      <formula>"Muy Alta"</formula>
    </cfRule>
  </conditionalFormatting>
  <conditionalFormatting sqref="J85">
    <cfRule type="cellIs" dxfId="447" priority="319" operator="equal">
      <formula>"Alta"</formula>
    </cfRule>
  </conditionalFormatting>
  <conditionalFormatting sqref="J85">
    <cfRule type="cellIs" dxfId="446" priority="320" operator="equal">
      <formula>"Media"</formula>
    </cfRule>
  </conditionalFormatting>
  <conditionalFormatting sqref="P72">
    <cfRule type="cellIs" dxfId="445" priority="321" operator="equal">
      <formula>"Extremo"</formula>
    </cfRule>
  </conditionalFormatting>
  <conditionalFormatting sqref="P72">
    <cfRule type="cellIs" dxfId="444" priority="322" operator="equal">
      <formula>"Alto"</formula>
    </cfRule>
  </conditionalFormatting>
  <conditionalFormatting sqref="P72">
    <cfRule type="cellIs" dxfId="443" priority="323" operator="equal">
      <formula>"Moderado"</formula>
    </cfRule>
  </conditionalFormatting>
  <conditionalFormatting sqref="J73">
    <cfRule type="cellIs" dxfId="442" priority="324" operator="equal">
      <formula>"Muy Alta"</formula>
    </cfRule>
  </conditionalFormatting>
  <conditionalFormatting sqref="J73">
    <cfRule type="cellIs" dxfId="441" priority="325" operator="equal">
      <formula>"Alta"</formula>
    </cfRule>
  </conditionalFormatting>
  <conditionalFormatting sqref="J73">
    <cfRule type="cellIs" dxfId="440" priority="326" operator="equal">
      <formula>"Media"</formula>
    </cfRule>
  </conditionalFormatting>
  <conditionalFormatting sqref="P73">
    <cfRule type="cellIs" dxfId="439" priority="327" operator="equal">
      <formula>"Extremo"</formula>
    </cfRule>
  </conditionalFormatting>
  <conditionalFormatting sqref="P73">
    <cfRule type="cellIs" dxfId="438" priority="328" operator="equal">
      <formula>"Alto"</formula>
    </cfRule>
  </conditionalFormatting>
  <conditionalFormatting sqref="P73">
    <cfRule type="cellIs" dxfId="437" priority="329" operator="equal">
      <formula>"Moderado"</formula>
    </cfRule>
  </conditionalFormatting>
  <conditionalFormatting sqref="J74">
    <cfRule type="cellIs" dxfId="436" priority="330" operator="equal">
      <formula>"Muy Alta"</formula>
    </cfRule>
  </conditionalFormatting>
  <conditionalFormatting sqref="J74">
    <cfRule type="cellIs" dxfId="435" priority="331" operator="equal">
      <formula>"Alta"</formula>
    </cfRule>
  </conditionalFormatting>
  <conditionalFormatting sqref="J74">
    <cfRule type="cellIs" dxfId="434" priority="332" operator="equal">
      <formula>"Media"</formula>
    </cfRule>
  </conditionalFormatting>
  <conditionalFormatting sqref="P74">
    <cfRule type="cellIs" dxfId="433" priority="333" operator="equal">
      <formula>"Extremo"</formula>
    </cfRule>
  </conditionalFormatting>
  <conditionalFormatting sqref="P74">
    <cfRule type="cellIs" dxfId="432" priority="334" operator="equal">
      <formula>"Alto"</formula>
    </cfRule>
  </conditionalFormatting>
  <conditionalFormatting sqref="P74">
    <cfRule type="cellIs" dxfId="431" priority="335" operator="equal">
      <formula>"Moderado"</formula>
    </cfRule>
  </conditionalFormatting>
  <conditionalFormatting sqref="J75:J77">
    <cfRule type="cellIs" dxfId="430" priority="336" operator="equal">
      <formula>"Muy Alta"</formula>
    </cfRule>
  </conditionalFormatting>
  <conditionalFormatting sqref="J75:J77">
    <cfRule type="cellIs" dxfId="429" priority="337" operator="equal">
      <formula>"Alta"</formula>
    </cfRule>
  </conditionalFormatting>
  <conditionalFormatting sqref="J75:J77">
    <cfRule type="cellIs" dxfId="428" priority="338" operator="equal">
      <formula>"Media"</formula>
    </cfRule>
  </conditionalFormatting>
  <conditionalFormatting sqref="P75:P77">
    <cfRule type="cellIs" dxfId="427" priority="339" operator="equal">
      <formula>"Extremo"</formula>
    </cfRule>
  </conditionalFormatting>
  <conditionalFormatting sqref="P75:P77">
    <cfRule type="cellIs" dxfId="426" priority="340" operator="equal">
      <formula>"Alto"</formula>
    </cfRule>
  </conditionalFormatting>
  <conditionalFormatting sqref="P75:P77">
    <cfRule type="cellIs" dxfId="425" priority="341" operator="equal">
      <formula>"Moderado"</formula>
    </cfRule>
  </conditionalFormatting>
  <conditionalFormatting sqref="J78">
    <cfRule type="cellIs" dxfId="424" priority="342" operator="equal">
      <formula>"Muy Alta"</formula>
    </cfRule>
  </conditionalFormatting>
  <conditionalFormatting sqref="J78">
    <cfRule type="cellIs" dxfId="423" priority="343" operator="equal">
      <formula>"Alta"</formula>
    </cfRule>
  </conditionalFormatting>
  <conditionalFormatting sqref="J78">
    <cfRule type="cellIs" dxfId="422" priority="344" operator="equal">
      <formula>"Media"</formula>
    </cfRule>
  </conditionalFormatting>
  <conditionalFormatting sqref="P78">
    <cfRule type="cellIs" dxfId="421" priority="345" operator="equal">
      <formula>"Extremo"</formula>
    </cfRule>
  </conditionalFormatting>
  <conditionalFormatting sqref="P78">
    <cfRule type="cellIs" dxfId="420" priority="346" operator="equal">
      <formula>"Alto"</formula>
    </cfRule>
  </conditionalFormatting>
  <conditionalFormatting sqref="P78">
    <cfRule type="cellIs" dxfId="419" priority="347" operator="equal">
      <formula>"Moderado"</formula>
    </cfRule>
  </conditionalFormatting>
  <conditionalFormatting sqref="J79:J81">
    <cfRule type="cellIs" dxfId="418" priority="348" operator="equal">
      <formula>"Muy Alta"</formula>
    </cfRule>
  </conditionalFormatting>
  <conditionalFormatting sqref="J79:J81">
    <cfRule type="cellIs" dxfId="417" priority="349" operator="equal">
      <formula>"Alta"</formula>
    </cfRule>
  </conditionalFormatting>
  <conditionalFormatting sqref="J79:J81">
    <cfRule type="cellIs" dxfId="416" priority="350" operator="equal">
      <formula>"Media"</formula>
    </cfRule>
  </conditionalFormatting>
  <conditionalFormatting sqref="P79:P81">
    <cfRule type="cellIs" dxfId="415" priority="351" operator="equal">
      <formula>"Extremo"</formula>
    </cfRule>
  </conditionalFormatting>
  <conditionalFormatting sqref="P79:P81">
    <cfRule type="cellIs" dxfId="414" priority="352" operator="equal">
      <formula>"Alto"</formula>
    </cfRule>
  </conditionalFormatting>
  <conditionalFormatting sqref="P79:P81">
    <cfRule type="cellIs" dxfId="413" priority="353" operator="equal">
      <formula>"Moderado"</formula>
    </cfRule>
  </conditionalFormatting>
  <conditionalFormatting sqref="J82:J84">
    <cfRule type="cellIs" dxfId="412" priority="354" operator="equal">
      <formula>"Muy Alta"</formula>
    </cfRule>
  </conditionalFormatting>
  <conditionalFormatting sqref="J82:J84">
    <cfRule type="cellIs" dxfId="411" priority="355" operator="equal">
      <formula>"Alta"</formula>
    </cfRule>
  </conditionalFormatting>
  <conditionalFormatting sqref="J82:J84">
    <cfRule type="cellIs" dxfId="410" priority="356" operator="equal">
      <formula>"Media"</formula>
    </cfRule>
  </conditionalFormatting>
  <conditionalFormatting sqref="P82:P84">
    <cfRule type="cellIs" dxfId="409" priority="357" operator="equal">
      <formula>"Extremo"</formula>
    </cfRule>
  </conditionalFormatting>
  <conditionalFormatting sqref="P82:P84">
    <cfRule type="cellIs" dxfId="408" priority="358" operator="equal">
      <formula>"Alto"</formula>
    </cfRule>
  </conditionalFormatting>
  <conditionalFormatting sqref="P82:P84">
    <cfRule type="cellIs" dxfId="407" priority="359" operator="equal">
      <formula>"Moderado"</formula>
    </cfRule>
  </conditionalFormatting>
  <conditionalFormatting sqref="P85">
    <cfRule type="cellIs" dxfId="406" priority="360" operator="equal">
      <formula>"Extremo"</formula>
    </cfRule>
  </conditionalFormatting>
  <conditionalFormatting sqref="P85">
    <cfRule type="cellIs" dxfId="405" priority="361" operator="equal">
      <formula>"Alto"</formula>
    </cfRule>
  </conditionalFormatting>
  <conditionalFormatting sqref="P85">
    <cfRule type="cellIs" dxfId="404" priority="362" operator="equal">
      <formula>"Moderado"</formula>
    </cfRule>
  </conditionalFormatting>
  <conditionalFormatting sqref="J86">
    <cfRule type="cellIs" dxfId="403" priority="363" operator="equal">
      <formula>"Muy Alta"</formula>
    </cfRule>
  </conditionalFormatting>
  <conditionalFormatting sqref="J86">
    <cfRule type="cellIs" dxfId="402" priority="364" operator="equal">
      <formula>"Alta"</formula>
    </cfRule>
  </conditionalFormatting>
  <conditionalFormatting sqref="J86">
    <cfRule type="cellIs" dxfId="401" priority="365" operator="equal">
      <formula>"Media"</formula>
    </cfRule>
  </conditionalFormatting>
  <conditionalFormatting sqref="P86">
    <cfRule type="cellIs" dxfId="400" priority="366" operator="equal">
      <formula>"Extremo"</formula>
    </cfRule>
  </conditionalFormatting>
  <conditionalFormatting sqref="P86">
    <cfRule type="cellIs" dxfId="399" priority="367" operator="equal">
      <formula>"Alto"</formula>
    </cfRule>
  </conditionalFormatting>
  <conditionalFormatting sqref="P86">
    <cfRule type="cellIs" dxfId="398" priority="368" operator="equal">
      <formula>"Moderado"</formula>
    </cfRule>
  </conditionalFormatting>
  <conditionalFormatting sqref="J87:J88">
    <cfRule type="cellIs" dxfId="397" priority="369" operator="equal">
      <formula>"Muy Alta"</formula>
    </cfRule>
  </conditionalFormatting>
  <conditionalFormatting sqref="J87:J88">
    <cfRule type="cellIs" dxfId="396" priority="370" operator="equal">
      <formula>"Alta"</formula>
    </cfRule>
  </conditionalFormatting>
  <conditionalFormatting sqref="J87:J88">
    <cfRule type="cellIs" dxfId="395" priority="371" operator="equal">
      <formula>"Media"</formula>
    </cfRule>
  </conditionalFormatting>
  <conditionalFormatting sqref="P87:P88">
    <cfRule type="cellIs" dxfId="394" priority="372" operator="equal">
      <formula>"Extremo"</formula>
    </cfRule>
  </conditionalFormatting>
  <conditionalFormatting sqref="P87:P88">
    <cfRule type="cellIs" dxfId="393" priority="373" operator="equal">
      <formula>"Alto"</formula>
    </cfRule>
  </conditionalFormatting>
  <conditionalFormatting sqref="P87:P88">
    <cfRule type="cellIs" dxfId="392" priority="374" operator="equal">
      <formula>"Moderado"</formula>
    </cfRule>
  </conditionalFormatting>
  <conditionalFormatting sqref="J89 J91:J92">
    <cfRule type="cellIs" dxfId="391" priority="375" operator="equal">
      <formula>"Muy Alta"</formula>
    </cfRule>
  </conditionalFormatting>
  <conditionalFormatting sqref="J89 J91:J92">
    <cfRule type="cellIs" dxfId="390" priority="376" operator="equal">
      <formula>"Alta"</formula>
    </cfRule>
  </conditionalFormatting>
  <conditionalFormatting sqref="J89 J91:J92">
    <cfRule type="cellIs" dxfId="389" priority="377" operator="equal">
      <formula>"Media"</formula>
    </cfRule>
  </conditionalFormatting>
  <conditionalFormatting sqref="P89">
    <cfRule type="cellIs" dxfId="388" priority="378" operator="equal">
      <formula>"Extremo"</formula>
    </cfRule>
  </conditionalFormatting>
  <conditionalFormatting sqref="P89">
    <cfRule type="cellIs" dxfId="387" priority="379" operator="equal">
      <formula>"Alto"</formula>
    </cfRule>
  </conditionalFormatting>
  <conditionalFormatting sqref="P89">
    <cfRule type="cellIs" dxfId="386" priority="380" operator="equal">
      <formula>"Moderado"</formula>
    </cfRule>
  </conditionalFormatting>
  <conditionalFormatting sqref="J105">
    <cfRule type="cellIs" dxfId="385" priority="381" operator="equal">
      <formula>"Muy Alta"</formula>
    </cfRule>
  </conditionalFormatting>
  <conditionalFormatting sqref="J105">
    <cfRule type="cellIs" dxfId="384" priority="382" operator="equal">
      <formula>"Alta"</formula>
    </cfRule>
  </conditionalFormatting>
  <conditionalFormatting sqref="J105">
    <cfRule type="cellIs" dxfId="383" priority="383" operator="equal">
      <formula>"Media"</formula>
    </cfRule>
  </conditionalFormatting>
  <conditionalFormatting sqref="P91:P92">
    <cfRule type="cellIs" dxfId="382" priority="384" operator="equal">
      <formula>"Extremo"</formula>
    </cfRule>
  </conditionalFormatting>
  <conditionalFormatting sqref="P91:P92">
    <cfRule type="cellIs" dxfId="381" priority="385" operator="equal">
      <formula>"Alto"</formula>
    </cfRule>
  </conditionalFormatting>
  <conditionalFormatting sqref="P91:P92">
    <cfRule type="cellIs" dxfId="380" priority="386" operator="equal">
      <formula>"Moderado"</formula>
    </cfRule>
  </conditionalFormatting>
  <conditionalFormatting sqref="J93:J96">
    <cfRule type="cellIs" dxfId="379" priority="387" operator="equal">
      <formula>"Muy Alta"</formula>
    </cfRule>
  </conditionalFormatting>
  <conditionalFormatting sqref="J93:J96">
    <cfRule type="cellIs" dxfId="378" priority="388" operator="equal">
      <formula>"Alta"</formula>
    </cfRule>
  </conditionalFormatting>
  <conditionalFormatting sqref="J93:J96">
    <cfRule type="cellIs" dxfId="377" priority="389" operator="equal">
      <formula>"Media"</formula>
    </cfRule>
  </conditionalFormatting>
  <conditionalFormatting sqref="P93:P96">
    <cfRule type="cellIs" dxfId="376" priority="390" operator="equal">
      <formula>"Extremo"</formula>
    </cfRule>
  </conditionalFormatting>
  <conditionalFormatting sqref="P93:P96">
    <cfRule type="cellIs" dxfId="375" priority="391" operator="equal">
      <formula>"Alto"</formula>
    </cfRule>
  </conditionalFormatting>
  <conditionalFormatting sqref="P93:P96">
    <cfRule type="cellIs" dxfId="374" priority="392" operator="equal">
      <formula>"Moderado"</formula>
    </cfRule>
  </conditionalFormatting>
  <conditionalFormatting sqref="J94:J99">
    <cfRule type="cellIs" dxfId="373" priority="393" operator="equal">
      <formula>"Muy Alta"</formula>
    </cfRule>
  </conditionalFormatting>
  <conditionalFormatting sqref="J94:J99">
    <cfRule type="cellIs" dxfId="372" priority="394" operator="equal">
      <formula>"Alta"</formula>
    </cfRule>
  </conditionalFormatting>
  <conditionalFormatting sqref="J94:J99">
    <cfRule type="cellIs" dxfId="371" priority="395" operator="equal">
      <formula>"Media"</formula>
    </cfRule>
  </conditionalFormatting>
  <conditionalFormatting sqref="P94:P99">
    <cfRule type="cellIs" dxfId="370" priority="396" operator="equal">
      <formula>"Extremo"</formula>
    </cfRule>
  </conditionalFormatting>
  <conditionalFormatting sqref="P94:P99">
    <cfRule type="cellIs" dxfId="369" priority="397" operator="equal">
      <formula>"Alto"</formula>
    </cfRule>
  </conditionalFormatting>
  <conditionalFormatting sqref="P94:P99">
    <cfRule type="cellIs" dxfId="368" priority="398" operator="equal">
      <formula>"Moderado"</formula>
    </cfRule>
  </conditionalFormatting>
  <conditionalFormatting sqref="J101">
    <cfRule type="cellIs" dxfId="367" priority="399" operator="equal">
      <formula>"Muy Alta"</formula>
    </cfRule>
  </conditionalFormatting>
  <conditionalFormatting sqref="J101">
    <cfRule type="cellIs" dxfId="366" priority="400" operator="equal">
      <formula>"Alta"</formula>
    </cfRule>
  </conditionalFormatting>
  <conditionalFormatting sqref="J101">
    <cfRule type="cellIs" dxfId="365" priority="401" operator="equal">
      <formula>"Media"</formula>
    </cfRule>
  </conditionalFormatting>
  <conditionalFormatting sqref="P101">
    <cfRule type="cellIs" dxfId="364" priority="402" operator="equal">
      <formula>"Extremo"</formula>
    </cfRule>
  </conditionalFormatting>
  <conditionalFormatting sqref="P101">
    <cfRule type="cellIs" dxfId="363" priority="403" operator="equal">
      <formula>"Alto"</formula>
    </cfRule>
  </conditionalFormatting>
  <conditionalFormatting sqref="P101">
    <cfRule type="cellIs" dxfId="362" priority="404" operator="equal">
      <formula>"Moderado"</formula>
    </cfRule>
  </conditionalFormatting>
  <conditionalFormatting sqref="J102">
    <cfRule type="cellIs" dxfId="361" priority="405" operator="equal">
      <formula>"Muy Alta"</formula>
    </cfRule>
  </conditionalFormatting>
  <conditionalFormatting sqref="J102">
    <cfRule type="cellIs" dxfId="360" priority="406" operator="equal">
      <formula>"Alta"</formula>
    </cfRule>
  </conditionalFormatting>
  <conditionalFormatting sqref="J102">
    <cfRule type="cellIs" dxfId="359" priority="407" operator="equal">
      <formula>"Media"</formula>
    </cfRule>
  </conditionalFormatting>
  <conditionalFormatting sqref="P102">
    <cfRule type="cellIs" dxfId="358" priority="408" operator="equal">
      <formula>"Extremo"</formula>
    </cfRule>
  </conditionalFormatting>
  <conditionalFormatting sqref="P102">
    <cfRule type="cellIs" dxfId="357" priority="409" operator="equal">
      <formula>"Alto"</formula>
    </cfRule>
  </conditionalFormatting>
  <conditionalFormatting sqref="P102">
    <cfRule type="cellIs" dxfId="356" priority="410" operator="equal">
      <formula>"Moderado"</formula>
    </cfRule>
  </conditionalFormatting>
  <conditionalFormatting sqref="J104">
    <cfRule type="cellIs" dxfId="355" priority="411" operator="equal">
      <formula>"Muy Alta"</formula>
    </cfRule>
  </conditionalFormatting>
  <conditionalFormatting sqref="J104">
    <cfRule type="cellIs" dxfId="354" priority="412" operator="equal">
      <formula>"Alta"</formula>
    </cfRule>
  </conditionalFormatting>
  <conditionalFormatting sqref="J104">
    <cfRule type="cellIs" dxfId="353" priority="413" operator="equal">
      <formula>"Media"</formula>
    </cfRule>
  </conditionalFormatting>
  <conditionalFormatting sqref="P104">
    <cfRule type="cellIs" dxfId="352" priority="414" operator="equal">
      <formula>"Extremo"</formula>
    </cfRule>
  </conditionalFormatting>
  <conditionalFormatting sqref="P104">
    <cfRule type="cellIs" dxfId="351" priority="415" operator="equal">
      <formula>"Alto"</formula>
    </cfRule>
  </conditionalFormatting>
  <conditionalFormatting sqref="P104">
    <cfRule type="cellIs" dxfId="350" priority="416" operator="equal">
      <formula>"Moderado"</formula>
    </cfRule>
  </conditionalFormatting>
  <conditionalFormatting sqref="P105">
    <cfRule type="cellIs" dxfId="349" priority="417" operator="equal">
      <formula>"Extremo"</formula>
    </cfRule>
  </conditionalFormatting>
  <conditionalFormatting sqref="P105">
    <cfRule type="cellIs" dxfId="348" priority="418" operator="equal">
      <formula>"Alto"</formula>
    </cfRule>
  </conditionalFormatting>
  <conditionalFormatting sqref="P105">
    <cfRule type="cellIs" dxfId="347" priority="419" operator="equal">
      <formula>"Moderado"</formula>
    </cfRule>
  </conditionalFormatting>
  <conditionalFormatting sqref="J107:J108">
    <cfRule type="cellIs" dxfId="346" priority="420" operator="equal">
      <formula>"Muy Alta"</formula>
    </cfRule>
  </conditionalFormatting>
  <conditionalFormatting sqref="J107:J108">
    <cfRule type="cellIs" dxfId="345" priority="421" operator="equal">
      <formula>"Alta"</formula>
    </cfRule>
  </conditionalFormatting>
  <conditionalFormatting sqref="J107:J108">
    <cfRule type="cellIs" dxfId="344" priority="422" operator="equal">
      <formula>"Media"</formula>
    </cfRule>
  </conditionalFormatting>
  <conditionalFormatting sqref="P107:P108">
    <cfRule type="cellIs" dxfId="343" priority="423" operator="equal">
      <formula>"Extremo"</formula>
    </cfRule>
  </conditionalFormatting>
  <conditionalFormatting sqref="P107:P108">
    <cfRule type="cellIs" dxfId="342" priority="424" operator="equal">
      <formula>"Alto"</formula>
    </cfRule>
  </conditionalFormatting>
  <conditionalFormatting sqref="P107:P108">
    <cfRule type="cellIs" dxfId="341" priority="425" operator="equal">
      <formula>"Moderado"</formula>
    </cfRule>
  </conditionalFormatting>
  <conditionalFormatting sqref="J109:J111">
    <cfRule type="cellIs" dxfId="340" priority="426" operator="equal">
      <formula>"Muy Alta"</formula>
    </cfRule>
  </conditionalFormatting>
  <conditionalFormatting sqref="J109:J111">
    <cfRule type="cellIs" dxfId="339" priority="427" operator="equal">
      <formula>"Alta"</formula>
    </cfRule>
  </conditionalFormatting>
  <conditionalFormatting sqref="J109:J111">
    <cfRule type="cellIs" dxfId="338" priority="428" operator="equal">
      <formula>"Media"</formula>
    </cfRule>
  </conditionalFormatting>
  <conditionalFormatting sqref="P109:P110">
    <cfRule type="cellIs" dxfId="337" priority="429" operator="equal">
      <formula>"Extremo"</formula>
    </cfRule>
  </conditionalFormatting>
  <conditionalFormatting sqref="P109:P110">
    <cfRule type="cellIs" dxfId="336" priority="430" operator="equal">
      <formula>"Alto"</formula>
    </cfRule>
  </conditionalFormatting>
  <conditionalFormatting sqref="P109:P110">
    <cfRule type="cellIs" dxfId="335" priority="431" operator="equal">
      <formula>"Moderado"</formula>
    </cfRule>
  </conditionalFormatting>
  <conditionalFormatting sqref="J110:J111">
    <cfRule type="cellIs" dxfId="334" priority="432" operator="equal">
      <formula>"Muy Alta"</formula>
    </cfRule>
  </conditionalFormatting>
  <conditionalFormatting sqref="J110:J111">
    <cfRule type="cellIs" dxfId="333" priority="433" operator="equal">
      <formula>"Alta"</formula>
    </cfRule>
  </conditionalFormatting>
  <conditionalFormatting sqref="J110:J111">
    <cfRule type="cellIs" dxfId="332" priority="434" operator="equal">
      <formula>"Media"</formula>
    </cfRule>
  </conditionalFormatting>
  <conditionalFormatting sqref="P110:P111">
    <cfRule type="cellIs" dxfId="331" priority="435" operator="equal">
      <formula>"Extremo"</formula>
    </cfRule>
  </conditionalFormatting>
  <conditionalFormatting sqref="P110:P111">
    <cfRule type="cellIs" dxfId="330" priority="436" operator="equal">
      <formula>"Alto"</formula>
    </cfRule>
  </conditionalFormatting>
  <conditionalFormatting sqref="P110:P111">
    <cfRule type="cellIs" dxfId="329" priority="437" operator="equal">
      <formula>"Moderado"</formula>
    </cfRule>
  </conditionalFormatting>
  <conditionalFormatting sqref="J112:J115">
    <cfRule type="cellIs" dxfId="328" priority="438" operator="equal">
      <formula>"Muy Alta"</formula>
    </cfRule>
  </conditionalFormatting>
  <conditionalFormatting sqref="J112:J115">
    <cfRule type="cellIs" dxfId="327" priority="439" operator="equal">
      <formula>"Alta"</formula>
    </cfRule>
  </conditionalFormatting>
  <conditionalFormatting sqref="J112:J115">
    <cfRule type="cellIs" dxfId="326" priority="440" operator="equal">
      <formula>"Media"</formula>
    </cfRule>
  </conditionalFormatting>
  <conditionalFormatting sqref="P112">
    <cfRule type="cellIs" dxfId="325" priority="441" operator="equal">
      <formula>"Extremo"</formula>
    </cfRule>
  </conditionalFormatting>
  <conditionalFormatting sqref="P112">
    <cfRule type="cellIs" dxfId="324" priority="442" operator="equal">
      <formula>"Alto"</formula>
    </cfRule>
  </conditionalFormatting>
  <conditionalFormatting sqref="P112">
    <cfRule type="cellIs" dxfId="323" priority="443" operator="equal">
      <formula>"Moderado"</formula>
    </cfRule>
  </conditionalFormatting>
  <conditionalFormatting sqref="J127:J129">
    <cfRule type="cellIs" dxfId="322" priority="444" operator="equal">
      <formula>"Muy Alta"</formula>
    </cfRule>
  </conditionalFormatting>
  <conditionalFormatting sqref="J127:J129">
    <cfRule type="cellIs" dxfId="321" priority="445" operator="equal">
      <formula>"Alta"</formula>
    </cfRule>
  </conditionalFormatting>
  <conditionalFormatting sqref="J127:J129">
    <cfRule type="cellIs" dxfId="320" priority="446" operator="equal">
      <formula>"Media"</formula>
    </cfRule>
  </conditionalFormatting>
  <conditionalFormatting sqref="P113:P115">
    <cfRule type="cellIs" dxfId="319" priority="447" operator="equal">
      <formula>"Extremo"</formula>
    </cfRule>
  </conditionalFormatting>
  <conditionalFormatting sqref="P113:P115">
    <cfRule type="cellIs" dxfId="318" priority="448" operator="equal">
      <formula>"Alto"</formula>
    </cfRule>
  </conditionalFormatting>
  <conditionalFormatting sqref="P113:P115">
    <cfRule type="cellIs" dxfId="317" priority="449" operator="equal">
      <formula>"Moderado"</formula>
    </cfRule>
  </conditionalFormatting>
  <conditionalFormatting sqref="J115:J117">
    <cfRule type="cellIs" dxfId="316" priority="450" operator="equal">
      <formula>"Muy Alta"</formula>
    </cfRule>
  </conditionalFormatting>
  <conditionalFormatting sqref="J115:J117">
    <cfRule type="cellIs" dxfId="315" priority="451" operator="equal">
      <formula>"Alta"</formula>
    </cfRule>
  </conditionalFormatting>
  <conditionalFormatting sqref="J115:J117">
    <cfRule type="cellIs" dxfId="314" priority="452" operator="equal">
      <formula>"Media"</formula>
    </cfRule>
  </conditionalFormatting>
  <conditionalFormatting sqref="P115:P117">
    <cfRule type="cellIs" dxfId="313" priority="453" operator="equal">
      <formula>"Extremo"</formula>
    </cfRule>
  </conditionalFormatting>
  <conditionalFormatting sqref="P115:P117">
    <cfRule type="cellIs" dxfId="312" priority="454" operator="equal">
      <formula>"Alto"</formula>
    </cfRule>
  </conditionalFormatting>
  <conditionalFormatting sqref="P115:P117">
    <cfRule type="cellIs" dxfId="311" priority="455" operator="equal">
      <formula>"Moderado"</formula>
    </cfRule>
  </conditionalFormatting>
  <conditionalFormatting sqref="J118:J119">
    <cfRule type="cellIs" dxfId="310" priority="456" operator="equal">
      <formula>"Muy Alta"</formula>
    </cfRule>
  </conditionalFormatting>
  <conditionalFormatting sqref="J118:J119">
    <cfRule type="cellIs" dxfId="309" priority="457" operator="equal">
      <formula>"Alta"</formula>
    </cfRule>
  </conditionalFormatting>
  <conditionalFormatting sqref="J118:J119">
    <cfRule type="cellIs" dxfId="308" priority="458" operator="equal">
      <formula>"Media"</formula>
    </cfRule>
  </conditionalFormatting>
  <conditionalFormatting sqref="P118:P119">
    <cfRule type="cellIs" dxfId="307" priority="459" operator="equal">
      <formula>"Extremo"</formula>
    </cfRule>
  </conditionalFormatting>
  <conditionalFormatting sqref="P118:P119">
    <cfRule type="cellIs" dxfId="306" priority="460" operator="equal">
      <formula>"Alto"</formula>
    </cfRule>
  </conditionalFormatting>
  <conditionalFormatting sqref="P118:P119">
    <cfRule type="cellIs" dxfId="305" priority="461" operator="equal">
      <formula>"Moderado"</formula>
    </cfRule>
  </conditionalFormatting>
  <conditionalFormatting sqref="J119:J120">
    <cfRule type="cellIs" dxfId="304" priority="462" operator="equal">
      <formula>"Muy Alta"</formula>
    </cfRule>
  </conditionalFormatting>
  <conditionalFormatting sqref="J119:J120">
    <cfRule type="cellIs" dxfId="303" priority="463" operator="equal">
      <formula>"Alta"</formula>
    </cfRule>
  </conditionalFormatting>
  <conditionalFormatting sqref="J119:J120">
    <cfRule type="cellIs" dxfId="302" priority="464" operator="equal">
      <formula>"Media"</formula>
    </cfRule>
  </conditionalFormatting>
  <conditionalFormatting sqref="P119:P120">
    <cfRule type="cellIs" dxfId="301" priority="465" operator="equal">
      <formula>"Extremo"</formula>
    </cfRule>
  </conditionalFormatting>
  <conditionalFormatting sqref="P119:P120">
    <cfRule type="cellIs" dxfId="300" priority="466" operator="equal">
      <formula>"Alto"</formula>
    </cfRule>
  </conditionalFormatting>
  <conditionalFormatting sqref="P119:P120">
    <cfRule type="cellIs" dxfId="299" priority="467" operator="equal">
      <formula>"Moderado"</formula>
    </cfRule>
  </conditionalFormatting>
  <conditionalFormatting sqref="J121">
    <cfRule type="cellIs" dxfId="298" priority="468" operator="equal">
      <formula>"Muy Alta"</formula>
    </cfRule>
  </conditionalFormatting>
  <conditionalFormatting sqref="J121">
    <cfRule type="cellIs" dxfId="297" priority="469" operator="equal">
      <formula>"Alta"</formula>
    </cfRule>
  </conditionalFormatting>
  <conditionalFormatting sqref="J121">
    <cfRule type="cellIs" dxfId="296" priority="470" operator="equal">
      <formula>"Media"</formula>
    </cfRule>
  </conditionalFormatting>
  <conditionalFormatting sqref="P121">
    <cfRule type="cellIs" dxfId="295" priority="471" operator="equal">
      <formula>"Extremo"</formula>
    </cfRule>
  </conditionalFormatting>
  <conditionalFormatting sqref="P121">
    <cfRule type="cellIs" dxfId="294" priority="472" operator="equal">
      <formula>"Alto"</formula>
    </cfRule>
  </conditionalFormatting>
  <conditionalFormatting sqref="P121">
    <cfRule type="cellIs" dxfId="293" priority="473" operator="equal">
      <formula>"Moderado"</formula>
    </cfRule>
  </conditionalFormatting>
  <conditionalFormatting sqref="J122:J124">
    <cfRule type="cellIs" dxfId="292" priority="474" operator="equal">
      <formula>"Muy Alta"</formula>
    </cfRule>
  </conditionalFormatting>
  <conditionalFormatting sqref="J122:J124">
    <cfRule type="cellIs" dxfId="291" priority="475" operator="equal">
      <formula>"Alta"</formula>
    </cfRule>
  </conditionalFormatting>
  <conditionalFormatting sqref="J122:J124">
    <cfRule type="cellIs" dxfId="290" priority="476" operator="equal">
      <formula>"Media"</formula>
    </cfRule>
  </conditionalFormatting>
  <conditionalFormatting sqref="P122:P124">
    <cfRule type="cellIs" dxfId="289" priority="477" operator="equal">
      <formula>"Extremo"</formula>
    </cfRule>
  </conditionalFormatting>
  <conditionalFormatting sqref="P122:P124">
    <cfRule type="cellIs" dxfId="288" priority="478" operator="equal">
      <formula>"Alto"</formula>
    </cfRule>
  </conditionalFormatting>
  <conditionalFormatting sqref="P122:P124">
    <cfRule type="cellIs" dxfId="287" priority="479" operator="equal">
      <formula>"Moderado"</formula>
    </cfRule>
  </conditionalFormatting>
  <conditionalFormatting sqref="J125:J126">
    <cfRule type="cellIs" dxfId="286" priority="480" operator="equal">
      <formula>"Muy Alta"</formula>
    </cfRule>
  </conditionalFormatting>
  <conditionalFormatting sqref="J125:J126">
    <cfRule type="cellIs" dxfId="285" priority="481" operator="equal">
      <formula>"Alta"</formula>
    </cfRule>
  </conditionalFormatting>
  <conditionalFormatting sqref="J125:J126">
    <cfRule type="cellIs" dxfId="284" priority="482" operator="equal">
      <formula>"Media"</formula>
    </cfRule>
  </conditionalFormatting>
  <conditionalFormatting sqref="P125:P126">
    <cfRule type="cellIs" dxfId="283" priority="483" operator="equal">
      <formula>"Extremo"</formula>
    </cfRule>
  </conditionalFormatting>
  <conditionalFormatting sqref="P125:P126">
    <cfRule type="cellIs" dxfId="282" priority="484" operator="equal">
      <formula>"Alto"</formula>
    </cfRule>
  </conditionalFormatting>
  <conditionalFormatting sqref="P125:P126">
    <cfRule type="cellIs" dxfId="281" priority="485" operator="equal">
      <formula>"Moderado"</formula>
    </cfRule>
  </conditionalFormatting>
  <conditionalFormatting sqref="P127:P129">
    <cfRule type="cellIs" dxfId="280" priority="486" operator="equal">
      <formula>"Extremo"</formula>
    </cfRule>
  </conditionalFormatting>
  <conditionalFormatting sqref="P127:P129">
    <cfRule type="cellIs" dxfId="279" priority="487" operator="equal">
      <formula>"Alto"</formula>
    </cfRule>
  </conditionalFormatting>
  <conditionalFormatting sqref="P127:P129">
    <cfRule type="cellIs" dxfId="278" priority="488" operator="equal">
      <formula>"Moderado"</formula>
    </cfRule>
  </conditionalFormatting>
  <conditionalFormatting sqref="J130:J133">
    <cfRule type="cellIs" dxfId="277" priority="489" operator="equal">
      <formula>"Muy Alta"</formula>
    </cfRule>
  </conditionalFormatting>
  <conditionalFormatting sqref="J130:J133">
    <cfRule type="cellIs" dxfId="276" priority="490" operator="equal">
      <formula>"Alta"</formula>
    </cfRule>
  </conditionalFormatting>
  <conditionalFormatting sqref="J130:J133">
    <cfRule type="cellIs" dxfId="275" priority="491" operator="equal">
      <formula>"Media"</formula>
    </cfRule>
  </conditionalFormatting>
  <conditionalFormatting sqref="P130:P133">
    <cfRule type="cellIs" dxfId="274" priority="492" operator="equal">
      <formula>"Extremo"</formula>
    </cfRule>
  </conditionalFormatting>
  <conditionalFormatting sqref="P130:P133">
    <cfRule type="cellIs" dxfId="273" priority="493" operator="equal">
      <formula>"Alto"</formula>
    </cfRule>
  </conditionalFormatting>
  <conditionalFormatting sqref="P130:P133">
    <cfRule type="cellIs" dxfId="272" priority="494" operator="equal">
      <formula>"Moderado"</formula>
    </cfRule>
  </conditionalFormatting>
  <conditionalFormatting sqref="J134:J137">
    <cfRule type="cellIs" dxfId="271" priority="495" operator="equal">
      <formula>"Muy Alta"</formula>
    </cfRule>
  </conditionalFormatting>
  <conditionalFormatting sqref="J134:J137">
    <cfRule type="cellIs" dxfId="270" priority="496" operator="equal">
      <formula>"Alta"</formula>
    </cfRule>
  </conditionalFormatting>
  <conditionalFormatting sqref="J134:J137">
    <cfRule type="cellIs" dxfId="269" priority="497" operator="equal">
      <formula>"Media"</formula>
    </cfRule>
  </conditionalFormatting>
  <conditionalFormatting sqref="P134:P137">
    <cfRule type="cellIs" dxfId="268" priority="498" operator="equal">
      <formula>"Extremo"</formula>
    </cfRule>
  </conditionalFormatting>
  <conditionalFormatting sqref="P134:P137">
    <cfRule type="cellIs" dxfId="267" priority="499" operator="equal">
      <formula>"Alto"</formula>
    </cfRule>
  </conditionalFormatting>
  <conditionalFormatting sqref="P134:P137">
    <cfRule type="cellIs" dxfId="266" priority="500" operator="equal">
      <formula>"Moderado"</formula>
    </cfRule>
  </conditionalFormatting>
  <conditionalFormatting sqref="J138:J142">
    <cfRule type="cellIs" dxfId="265" priority="501" operator="equal">
      <formula>"Muy Alta"</formula>
    </cfRule>
  </conditionalFormatting>
  <conditionalFormatting sqref="J138:J142">
    <cfRule type="cellIs" dxfId="264" priority="502" operator="equal">
      <formula>"Alta"</formula>
    </cfRule>
  </conditionalFormatting>
  <conditionalFormatting sqref="J138:J142">
    <cfRule type="cellIs" dxfId="263" priority="503" operator="equal">
      <formula>"Media"</formula>
    </cfRule>
  </conditionalFormatting>
  <conditionalFormatting sqref="P138:P142">
    <cfRule type="cellIs" dxfId="262" priority="504" operator="equal">
      <formula>"Extremo"</formula>
    </cfRule>
  </conditionalFormatting>
  <conditionalFormatting sqref="P138:P142">
    <cfRule type="cellIs" dxfId="261" priority="505" operator="equal">
      <formula>"Alto"</formula>
    </cfRule>
  </conditionalFormatting>
  <conditionalFormatting sqref="P138:P142">
    <cfRule type="cellIs" dxfId="260" priority="506" operator="equal">
      <formula>"Moderado"</formula>
    </cfRule>
  </conditionalFormatting>
  <conditionalFormatting sqref="J146:J147">
    <cfRule type="cellIs" dxfId="259" priority="507" operator="equal">
      <formula>"Muy Alta"</formula>
    </cfRule>
  </conditionalFormatting>
  <conditionalFormatting sqref="J146:J147">
    <cfRule type="cellIs" dxfId="258" priority="508" operator="equal">
      <formula>"Alta"</formula>
    </cfRule>
  </conditionalFormatting>
  <conditionalFormatting sqref="J146:J147">
    <cfRule type="cellIs" dxfId="257" priority="509" operator="equal">
      <formula>"Media"</formula>
    </cfRule>
  </conditionalFormatting>
  <conditionalFormatting sqref="P146:P149">
    <cfRule type="cellIs" dxfId="256" priority="510" operator="equal">
      <formula>"Extremo"</formula>
    </cfRule>
  </conditionalFormatting>
  <conditionalFormatting sqref="P146:P149">
    <cfRule type="cellIs" dxfId="255" priority="511" operator="equal">
      <formula>"Alto"</formula>
    </cfRule>
  </conditionalFormatting>
  <conditionalFormatting sqref="P146:P149">
    <cfRule type="cellIs" dxfId="254" priority="512" operator="equal">
      <formula>"Moderado"</formula>
    </cfRule>
  </conditionalFormatting>
  <conditionalFormatting sqref="J148:J149">
    <cfRule type="cellIs" dxfId="253" priority="513" operator="equal">
      <formula>"Muy Alta"</formula>
    </cfRule>
  </conditionalFormatting>
  <conditionalFormatting sqref="J148:J149">
    <cfRule type="cellIs" dxfId="252" priority="514" operator="equal">
      <formula>"Alta"</formula>
    </cfRule>
  </conditionalFormatting>
  <conditionalFormatting sqref="J148:J149">
    <cfRule type="cellIs" dxfId="251" priority="515" operator="equal">
      <formula>"Media"</formula>
    </cfRule>
  </conditionalFormatting>
  <conditionalFormatting sqref="P148:P149">
    <cfRule type="cellIs" dxfId="250" priority="516" operator="equal">
      <formula>"Extremo"</formula>
    </cfRule>
  </conditionalFormatting>
  <conditionalFormatting sqref="P148:P149">
    <cfRule type="cellIs" dxfId="249" priority="517" operator="equal">
      <formula>"Alto"</formula>
    </cfRule>
  </conditionalFormatting>
  <conditionalFormatting sqref="P148:P149">
    <cfRule type="cellIs" dxfId="248" priority="518" operator="equal">
      <formula>"Moderado"</formula>
    </cfRule>
  </conditionalFormatting>
  <conditionalFormatting sqref="M150 M152 M154:M155 M157 M160">
    <cfRule type="containsText" dxfId="247" priority="519" operator="containsText" text="&quot;❌&quot;">
      <formula>NOT(ISERROR(SEARCH(("""❌"""),(M150))))</formula>
    </cfRule>
  </conditionalFormatting>
  <conditionalFormatting sqref="J152">
    <cfRule type="cellIs" dxfId="246" priority="520" operator="equal">
      <formula>"Muy Alta"</formula>
    </cfRule>
  </conditionalFormatting>
  <conditionalFormatting sqref="J152">
    <cfRule type="cellIs" dxfId="245" priority="521" operator="equal">
      <formula>"Alta"</formula>
    </cfRule>
  </conditionalFormatting>
  <conditionalFormatting sqref="J152">
    <cfRule type="cellIs" dxfId="244" priority="522" operator="equal">
      <formula>"Media"</formula>
    </cfRule>
  </conditionalFormatting>
  <conditionalFormatting sqref="J150">
    <cfRule type="cellIs" dxfId="243" priority="523" operator="equal">
      <formula>"Muy Alta"</formula>
    </cfRule>
  </conditionalFormatting>
  <conditionalFormatting sqref="J150">
    <cfRule type="cellIs" dxfId="242" priority="524" operator="equal">
      <formula>"Alta"</formula>
    </cfRule>
  </conditionalFormatting>
  <conditionalFormatting sqref="J150">
    <cfRule type="cellIs" dxfId="241" priority="525" operator="equal">
      <formula>"Media"</formula>
    </cfRule>
  </conditionalFormatting>
  <conditionalFormatting sqref="P150">
    <cfRule type="cellIs" dxfId="240" priority="526" operator="equal">
      <formula>"Extremo"</formula>
    </cfRule>
  </conditionalFormatting>
  <conditionalFormatting sqref="P150">
    <cfRule type="cellIs" dxfId="239" priority="527" operator="equal">
      <formula>"Alto"</formula>
    </cfRule>
  </conditionalFormatting>
  <conditionalFormatting sqref="P150">
    <cfRule type="cellIs" dxfId="238" priority="528" operator="equal">
      <formula>"Moderado"</formula>
    </cfRule>
  </conditionalFormatting>
  <conditionalFormatting sqref="P152">
    <cfRule type="cellIs" dxfId="237" priority="529" operator="equal">
      <formula>"Extremo"</formula>
    </cfRule>
  </conditionalFormatting>
  <conditionalFormatting sqref="P152">
    <cfRule type="cellIs" dxfId="236" priority="530" operator="equal">
      <formula>"Alto"</formula>
    </cfRule>
  </conditionalFormatting>
  <conditionalFormatting sqref="P152">
    <cfRule type="cellIs" dxfId="235" priority="531" operator="equal">
      <formula>"Moderado"</formula>
    </cfRule>
  </conditionalFormatting>
  <conditionalFormatting sqref="J154:J156">
    <cfRule type="cellIs" dxfId="234" priority="532" operator="equal">
      <formula>"Muy Alta"</formula>
    </cfRule>
  </conditionalFormatting>
  <conditionalFormatting sqref="J154:J156">
    <cfRule type="cellIs" dxfId="233" priority="533" operator="equal">
      <formula>"Alta"</formula>
    </cfRule>
  </conditionalFormatting>
  <conditionalFormatting sqref="J154:J156">
    <cfRule type="cellIs" dxfId="232" priority="534" operator="equal">
      <formula>"Media"</formula>
    </cfRule>
  </conditionalFormatting>
  <conditionalFormatting sqref="P154:P156">
    <cfRule type="cellIs" dxfId="231" priority="535" operator="equal">
      <formula>"Extremo"</formula>
    </cfRule>
  </conditionalFormatting>
  <conditionalFormatting sqref="P154:P156">
    <cfRule type="cellIs" dxfId="230" priority="536" operator="equal">
      <formula>"Alto"</formula>
    </cfRule>
  </conditionalFormatting>
  <conditionalFormatting sqref="P154:P156">
    <cfRule type="cellIs" dxfId="229" priority="537" operator="equal">
      <formula>"Moderado"</formula>
    </cfRule>
  </conditionalFormatting>
  <conditionalFormatting sqref="J157:J162">
    <cfRule type="cellIs" dxfId="228" priority="538" operator="equal">
      <formula>"Muy Alta"</formula>
    </cfRule>
  </conditionalFormatting>
  <conditionalFormatting sqref="J157:J162">
    <cfRule type="cellIs" dxfId="227" priority="539" operator="equal">
      <formula>"Alta"</formula>
    </cfRule>
  </conditionalFormatting>
  <conditionalFormatting sqref="J157:J162">
    <cfRule type="cellIs" dxfId="226" priority="540" operator="equal">
      <formula>"Media"</formula>
    </cfRule>
  </conditionalFormatting>
  <conditionalFormatting sqref="P157:P162">
    <cfRule type="cellIs" dxfId="225" priority="541" operator="equal">
      <formula>"Extremo"</formula>
    </cfRule>
  </conditionalFormatting>
  <conditionalFormatting sqref="P157:P162">
    <cfRule type="cellIs" dxfId="224" priority="542" operator="equal">
      <formula>"Alto"</formula>
    </cfRule>
  </conditionalFormatting>
  <conditionalFormatting sqref="P157:P162">
    <cfRule type="cellIs" dxfId="223" priority="543" operator="equal">
      <formula>"Moderado"</formula>
    </cfRule>
  </conditionalFormatting>
  <conditionalFormatting sqref="R9:R10">
    <cfRule type="cellIs" dxfId="222" priority="544" operator="equal">
      <formula>"Extremo"</formula>
    </cfRule>
  </conditionalFormatting>
  <conditionalFormatting sqref="R9:R10">
    <cfRule type="cellIs" dxfId="221" priority="545" operator="equal">
      <formula>"Alto"</formula>
    </cfRule>
  </conditionalFormatting>
  <conditionalFormatting sqref="R9:R10">
    <cfRule type="cellIs" dxfId="220" priority="546" operator="equal">
      <formula>"Moderado"</formula>
    </cfRule>
  </conditionalFormatting>
  <conditionalFormatting sqref="R9:R10">
    <cfRule type="cellIs" dxfId="219" priority="547" operator="equal">
      <formula>"Extremo"</formula>
    </cfRule>
  </conditionalFormatting>
  <conditionalFormatting sqref="R9:R10">
    <cfRule type="cellIs" dxfId="218" priority="548" operator="equal">
      <formula>"Alto"</formula>
    </cfRule>
  </conditionalFormatting>
  <conditionalFormatting sqref="R9:R10">
    <cfRule type="cellIs" dxfId="217" priority="549" operator="equal">
      <formula>"Moderado"</formula>
    </cfRule>
  </conditionalFormatting>
  <conditionalFormatting sqref="R11">
    <cfRule type="cellIs" dxfId="216" priority="550" operator="equal">
      <formula>"Extremo"</formula>
    </cfRule>
  </conditionalFormatting>
  <conditionalFormatting sqref="R11">
    <cfRule type="cellIs" dxfId="215" priority="551" operator="equal">
      <formula>"Alto"</formula>
    </cfRule>
  </conditionalFormatting>
  <conditionalFormatting sqref="R11">
    <cfRule type="cellIs" dxfId="214" priority="552" operator="equal">
      <formula>"Moderado"</formula>
    </cfRule>
  </conditionalFormatting>
  <conditionalFormatting sqref="R12:R13">
    <cfRule type="cellIs" dxfId="213" priority="553" operator="equal">
      <formula>"Extremo"</formula>
    </cfRule>
  </conditionalFormatting>
  <conditionalFormatting sqref="R12:R13">
    <cfRule type="cellIs" dxfId="212" priority="554" operator="equal">
      <formula>"Alto"</formula>
    </cfRule>
  </conditionalFormatting>
  <conditionalFormatting sqref="R12:R13">
    <cfRule type="cellIs" dxfId="211" priority="555" operator="equal">
      <formula>"Moderado"</formula>
    </cfRule>
  </conditionalFormatting>
  <conditionalFormatting sqref="R14:R17">
    <cfRule type="cellIs" dxfId="210" priority="556" operator="equal">
      <formula>"Extremo"</formula>
    </cfRule>
  </conditionalFormatting>
  <conditionalFormatting sqref="R14:R17">
    <cfRule type="cellIs" dxfId="209" priority="557" operator="equal">
      <formula>"Alto"</formula>
    </cfRule>
  </conditionalFormatting>
  <conditionalFormatting sqref="R14:R17">
    <cfRule type="cellIs" dxfId="208" priority="558" operator="equal">
      <formula>"Moderado"</formula>
    </cfRule>
  </conditionalFormatting>
  <conditionalFormatting sqref="R18">
    <cfRule type="cellIs" dxfId="207" priority="559" operator="equal">
      <formula>"Extremo"</formula>
    </cfRule>
  </conditionalFormatting>
  <conditionalFormatting sqref="R18">
    <cfRule type="cellIs" dxfId="206" priority="560" operator="equal">
      <formula>"Alto"</formula>
    </cfRule>
  </conditionalFormatting>
  <conditionalFormatting sqref="R18">
    <cfRule type="cellIs" dxfId="205" priority="561" operator="equal">
      <formula>"Moderado"</formula>
    </cfRule>
  </conditionalFormatting>
  <conditionalFormatting sqref="R19">
    <cfRule type="cellIs" dxfId="204" priority="562" operator="equal">
      <formula>"Extremo"</formula>
    </cfRule>
  </conditionalFormatting>
  <conditionalFormatting sqref="R19">
    <cfRule type="cellIs" dxfId="203" priority="563" operator="equal">
      <formula>"Alto"</formula>
    </cfRule>
  </conditionalFormatting>
  <conditionalFormatting sqref="R19">
    <cfRule type="cellIs" dxfId="202" priority="564" operator="equal">
      <formula>"Moderado"</formula>
    </cfRule>
  </conditionalFormatting>
  <conditionalFormatting sqref="R20">
    <cfRule type="cellIs" dxfId="201" priority="565" operator="equal">
      <formula>"Extremo"</formula>
    </cfRule>
  </conditionalFormatting>
  <conditionalFormatting sqref="R20">
    <cfRule type="cellIs" dxfId="200" priority="566" operator="equal">
      <formula>"Alto"</formula>
    </cfRule>
  </conditionalFormatting>
  <conditionalFormatting sqref="R20">
    <cfRule type="cellIs" dxfId="199" priority="567" operator="equal">
      <formula>"Moderado"</formula>
    </cfRule>
  </conditionalFormatting>
  <conditionalFormatting sqref="R21">
    <cfRule type="cellIs" dxfId="198" priority="568" operator="equal">
      <formula>"Extremo"</formula>
    </cfRule>
  </conditionalFormatting>
  <conditionalFormatting sqref="R21">
    <cfRule type="cellIs" dxfId="197" priority="569" operator="equal">
      <formula>"Alto"</formula>
    </cfRule>
  </conditionalFormatting>
  <conditionalFormatting sqref="R21">
    <cfRule type="cellIs" dxfId="196" priority="570" operator="equal">
      <formula>"Moderado"</formula>
    </cfRule>
  </conditionalFormatting>
  <conditionalFormatting sqref="R22:R23">
    <cfRule type="cellIs" dxfId="195" priority="571" operator="equal">
      <formula>"Extremo"</formula>
    </cfRule>
  </conditionalFormatting>
  <conditionalFormatting sqref="R22:R23">
    <cfRule type="cellIs" dxfId="194" priority="572" operator="equal">
      <formula>"Alto"</formula>
    </cfRule>
  </conditionalFormatting>
  <conditionalFormatting sqref="R22:R23">
    <cfRule type="cellIs" dxfId="193" priority="573" operator="equal">
      <formula>"Moderado"</formula>
    </cfRule>
  </conditionalFormatting>
  <conditionalFormatting sqref="R24:R26">
    <cfRule type="cellIs" dxfId="192" priority="574" operator="equal">
      <formula>"Extremo"</formula>
    </cfRule>
  </conditionalFormatting>
  <conditionalFormatting sqref="R24:R26">
    <cfRule type="cellIs" dxfId="191" priority="575" operator="equal">
      <formula>"Alto"</formula>
    </cfRule>
  </conditionalFormatting>
  <conditionalFormatting sqref="R24:R26">
    <cfRule type="cellIs" dxfId="190" priority="576" operator="equal">
      <formula>"Moderado"</formula>
    </cfRule>
  </conditionalFormatting>
  <conditionalFormatting sqref="R27:R30">
    <cfRule type="cellIs" dxfId="189" priority="577" operator="equal">
      <formula>"Extremo"</formula>
    </cfRule>
  </conditionalFormatting>
  <conditionalFormatting sqref="R27:R30">
    <cfRule type="cellIs" dxfId="188" priority="578" operator="equal">
      <formula>"Alto"</formula>
    </cfRule>
  </conditionalFormatting>
  <conditionalFormatting sqref="R27:R30">
    <cfRule type="cellIs" dxfId="187" priority="579" operator="equal">
      <formula>"Moderado"</formula>
    </cfRule>
  </conditionalFormatting>
  <conditionalFormatting sqref="R30:R31">
    <cfRule type="cellIs" dxfId="186" priority="580" operator="equal">
      <formula>"Extremo"</formula>
    </cfRule>
  </conditionalFormatting>
  <conditionalFormatting sqref="R30:R31">
    <cfRule type="cellIs" dxfId="185" priority="581" operator="equal">
      <formula>"Alto"</formula>
    </cfRule>
  </conditionalFormatting>
  <conditionalFormatting sqref="R30:R31">
    <cfRule type="cellIs" dxfId="184" priority="582" operator="equal">
      <formula>"Moderado"</formula>
    </cfRule>
  </conditionalFormatting>
  <conditionalFormatting sqref="R32">
    <cfRule type="cellIs" dxfId="183" priority="583" operator="equal">
      <formula>"Extremo"</formula>
    </cfRule>
  </conditionalFormatting>
  <conditionalFormatting sqref="R32">
    <cfRule type="cellIs" dxfId="182" priority="584" operator="equal">
      <formula>"Alto"</formula>
    </cfRule>
  </conditionalFormatting>
  <conditionalFormatting sqref="R32">
    <cfRule type="cellIs" dxfId="181" priority="585" operator="equal">
      <formula>"Moderado"</formula>
    </cfRule>
  </conditionalFormatting>
  <conditionalFormatting sqref="R33">
    <cfRule type="cellIs" dxfId="180" priority="586" operator="equal">
      <formula>"Extremo"</formula>
    </cfRule>
  </conditionalFormatting>
  <conditionalFormatting sqref="R33">
    <cfRule type="cellIs" dxfId="179" priority="587" operator="equal">
      <formula>"Alto"</formula>
    </cfRule>
  </conditionalFormatting>
  <conditionalFormatting sqref="R33">
    <cfRule type="cellIs" dxfId="178" priority="588" operator="equal">
      <formula>"Moderado"</formula>
    </cfRule>
  </conditionalFormatting>
  <conditionalFormatting sqref="R34:R35">
    <cfRule type="cellIs" dxfId="177" priority="589" operator="equal">
      <formula>"Extremo"</formula>
    </cfRule>
  </conditionalFormatting>
  <conditionalFormatting sqref="R34:R35">
    <cfRule type="cellIs" dxfId="176" priority="590" operator="equal">
      <formula>"Alto"</formula>
    </cfRule>
  </conditionalFormatting>
  <conditionalFormatting sqref="R34:R35">
    <cfRule type="cellIs" dxfId="175" priority="591" operator="equal">
      <formula>"Moderado"</formula>
    </cfRule>
  </conditionalFormatting>
  <conditionalFormatting sqref="R36">
    <cfRule type="cellIs" dxfId="174" priority="592" operator="equal">
      <formula>"Extremo"</formula>
    </cfRule>
  </conditionalFormatting>
  <conditionalFormatting sqref="R36">
    <cfRule type="cellIs" dxfId="173" priority="593" operator="equal">
      <formula>"Alto"</formula>
    </cfRule>
  </conditionalFormatting>
  <conditionalFormatting sqref="R36">
    <cfRule type="cellIs" dxfId="172" priority="594" operator="equal">
      <formula>"Moderado"</formula>
    </cfRule>
  </conditionalFormatting>
  <conditionalFormatting sqref="R37">
    <cfRule type="cellIs" dxfId="171" priority="595" operator="equal">
      <formula>"Extremo"</formula>
    </cfRule>
  </conditionalFormatting>
  <conditionalFormatting sqref="R37">
    <cfRule type="cellIs" dxfId="170" priority="596" operator="equal">
      <formula>"Alto"</formula>
    </cfRule>
  </conditionalFormatting>
  <conditionalFormatting sqref="R37">
    <cfRule type="cellIs" dxfId="169" priority="597" operator="equal">
      <formula>"Moderado"</formula>
    </cfRule>
  </conditionalFormatting>
  <conditionalFormatting sqref="R38">
    <cfRule type="cellIs" dxfId="168" priority="598" operator="equal">
      <formula>"Extremo"</formula>
    </cfRule>
  </conditionalFormatting>
  <conditionalFormatting sqref="R38">
    <cfRule type="cellIs" dxfId="167" priority="599" operator="equal">
      <formula>"Alto"</formula>
    </cfRule>
  </conditionalFormatting>
  <conditionalFormatting sqref="R38">
    <cfRule type="cellIs" dxfId="166" priority="600" operator="equal">
      <formula>"Moderado"</formula>
    </cfRule>
  </conditionalFormatting>
  <conditionalFormatting sqref="R39:R40">
    <cfRule type="cellIs" dxfId="165" priority="601" operator="equal">
      <formula>"Extremo"</formula>
    </cfRule>
  </conditionalFormatting>
  <conditionalFormatting sqref="R39:R40">
    <cfRule type="cellIs" dxfId="164" priority="602" operator="equal">
      <formula>"Alto"</formula>
    </cfRule>
  </conditionalFormatting>
  <conditionalFormatting sqref="R39:R40">
    <cfRule type="cellIs" dxfId="163" priority="603" operator="equal">
      <formula>"Moderado"</formula>
    </cfRule>
  </conditionalFormatting>
  <conditionalFormatting sqref="R44">
    <cfRule type="cellIs" dxfId="162" priority="604" operator="equal">
      <formula>"Extremo"</formula>
    </cfRule>
  </conditionalFormatting>
  <conditionalFormatting sqref="R44">
    <cfRule type="cellIs" dxfId="161" priority="605" operator="equal">
      <formula>"Alto"</formula>
    </cfRule>
  </conditionalFormatting>
  <conditionalFormatting sqref="R44">
    <cfRule type="cellIs" dxfId="160" priority="606" operator="equal">
      <formula>"Moderado"</formula>
    </cfRule>
  </conditionalFormatting>
  <conditionalFormatting sqref="R45">
    <cfRule type="cellIs" dxfId="159" priority="607" operator="equal">
      <formula>"Extremo"</formula>
    </cfRule>
  </conditionalFormatting>
  <conditionalFormatting sqref="R45">
    <cfRule type="cellIs" dxfId="158" priority="608" operator="equal">
      <formula>"Alto"</formula>
    </cfRule>
  </conditionalFormatting>
  <conditionalFormatting sqref="R45">
    <cfRule type="cellIs" dxfId="157" priority="609" operator="equal">
      <formula>"Moderado"</formula>
    </cfRule>
  </conditionalFormatting>
  <conditionalFormatting sqref="R46">
    <cfRule type="cellIs" dxfId="156" priority="610" operator="equal">
      <formula>"Extremo"</formula>
    </cfRule>
  </conditionalFormatting>
  <conditionalFormatting sqref="R46">
    <cfRule type="cellIs" dxfId="155" priority="611" operator="equal">
      <formula>"Alto"</formula>
    </cfRule>
  </conditionalFormatting>
  <conditionalFormatting sqref="R46">
    <cfRule type="cellIs" dxfId="154" priority="612" operator="equal">
      <formula>"Moderado"</formula>
    </cfRule>
  </conditionalFormatting>
  <conditionalFormatting sqref="R47">
    <cfRule type="cellIs" dxfId="153" priority="613" operator="equal">
      <formula>"Extremo"</formula>
    </cfRule>
  </conditionalFormatting>
  <conditionalFormatting sqref="R47">
    <cfRule type="cellIs" dxfId="152" priority="614" operator="equal">
      <formula>"Alto"</formula>
    </cfRule>
  </conditionalFormatting>
  <conditionalFormatting sqref="R47">
    <cfRule type="cellIs" dxfId="151" priority="615" operator="equal">
      <formula>"Moderado"</formula>
    </cfRule>
  </conditionalFormatting>
  <conditionalFormatting sqref="R48">
    <cfRule type="cellIs" dxfId="150" priority="616" operator="equal">
      <formula>"Extremo"</formula>
    </cfRule>
  </conditionalFormatting>
  <conditionalFormatting sqref="R48">
    <cfRule type="cellIs" dxfId="149" priority="617" operator="equal">
      <formula>"Alto"</formula>
    </cfRule>
  </conditionalFormatting>
  <conditionalFormatting sqref="R48">
    <cfRule type="cellIs" dxfId="148" priority="618" operator="equal">
      <formula>"Moderado"</formula>
    </cfRule>
  </conditionalFormatting>
  <conditionalFormatting sqref="R49:R50">
    <cfRule type="cellIs" dxfId="147" priority="619" operator="equal">
      <formula>"Extremo"</formula>
    </cfRule>
  </conditionalFormatting>
  <conditionalFormatting sqref="R49:R50">
    <cfRule type="cellIs" dxfId="146" priority="620" operator="equal">
      <formula>"Alto"</formula>
    </cfRule>
  </conditionalFormatting>
  <conditionalFormatting sqref="R49:R50">
    <cfRule type="cellIs" dxfId="145" priority="621" operator="equal">
      <formula>"Moderado"</formula>
    </cfRule>
  </conditionalFormatting>
  <conditionalFormatting sqref="R51:R53">
    <cfRule type="cellIs" dxfId="144" priority="622" operator="equal">
      <formula>"Extremo"</formula>
    </cfRule>
  </conditionalFormatting>
  <conditionalFormatting sqref="R51:R53">
    <cfRule type="cellIs" dxfId="143" priority="623" operator="equal">
      <formula>"Alto"</formula>
    </cfRule>
  </conditionalFormatting>
  <conditionalFormatting sqref="R51:R53">
    <cfRule type="cellIs" dxfId="142" priority="624" operator="equal">
      <formula>"Moderado"</formula>
    </cfRule>
  </conditionalFormatting>
  <conditionalFormatting sqref="R54:R56">
    <cfRule type="cellIs" dxfId="141" priority="625" operator="equal">
      <formula>"Extremo"</formula>
    </cfRule>
  </conditionalFormatting>
  <conditionalFormatting sqref="R54:R56">
    <cfRule type="cellIs" dxfId="140" priority="626" operator="equal">
      <formula>"Alto"</formula>
    </cfRule>
  </conditionalFormatting>
  <conditionalFormatting sqref="R54:R56">
    <cfRule type="cellIs" dxfId="139" priority="627" operator="equal">
      <formula>"Moderado"</formula>
    </cfRule>
  </conditionalFormatting>
  <conditionalFormatting sqref="R57">
    <cfRule type="cellIs" dxfId="138" priority="628" operator="equal">
      <formula>"Extremo"</formula>
    </cfRule>
  </conditionalFormatting>
  <conditionalFormatting sqref="R57">
    <cfRule type="cellIs" dxfId="137" priority="629" operator="equal">
      <formula>"Alto"</formula>
    </cfRule>
  </conditionalFormatting>
  <conditionalFormatting sqref="R57">
    <cfRule type="cellIs" dxfId="136" priority="630" operator="equal">
      <formula>"Moderado"</formula>
    </cfRule>
  </conditionalFormatting>
  <conditionalFormatting sqref="R58:R59">
    <cfRule type="cellIs" dxfId="135" priority="631" operator="equal">
      <formula>"Extremo"</formula>
    </cfRule>
  </conditionalFormatting>
  <conditionalFormatting sqref="R58:R59">
    <cfRule type="cellIs" dxfId="134" priority="632" operator="equal">
      <formula>"Alto"</formula>
    </cfRule>
  </conditionalFormatting>
  <conditionalFormatting sqref="R58:R59">
    <cfRule type="cellIs" dxfId="133" priority="633" operator="equal">
      <formula>"Moderado"</formula>
    </cfRule>
  </conditionalFormatting>
  <conditionalFormatting sqref="R60:R63">
    <cfRule type="cellIs" dxfId="132" priority="634" operator="equal">
      <formula>"Extremo"</formula>
    </cfRule>
  </conditionalFormatting>
  <conditionalFormatting sqref="R60:R63">
    <cfRule type="cellIs" dxfId="131" priority="635" operator="equal">
      <formula>"Alto"</formula>
    </cfRule>
  </conditionalFormatting>
  <conditionalFormatting sqref="R60:R63">
    <cfRule type="cellIs" dxfId="130" priority="636" operator="equal">
      <formula>"Moderado"</formula>
    </cfRule>
  </conditionalFormatting>
  <conditionalFormatting sqref="R64">
    <cfRule type="cellIs" dxfId="129" priority="637" operator="equal">
      <formula>"Extremo"</formula>
    </cfRule>
  </conditionalFormatting>
  <conditionalFormatting sqref="R64">
    <cfRule type="cellIs" dxfId="128" priority="638" operator="equal">
      <formula>"Alto"</formula>
    </cfRule>
  </conditionalFormatting>
  <conditionalFormatting sqref="R64">
    <cfRule type="cellIs" dxfId="127" priority="639" operator="equal">
      <formula>"Moderado"</formula>
    </cfRule>
  </conditionalFormatting>
  <conditionalFormatting sqref="R65">
    <cfRule type="cellIs" dxfId="126" priority="640" operator="equal">
      <formula>"Extremo"</formula>
    </cfRule>
  </conditionalFormatting>
  <conditionalFormatting sqref="R65">
    <cfRule type="cellIs" dxfId="125" priority="641" operator="equal">
      <formula>"Alto"</formula>
    </cfRule>
  </conditionalFormatting>
  <conditionalFormatting sqref="R65">
    <cfRule type="cellIs" dxfId="124" priority="642" operator="equal">
      <formula>"Moderado"</formula>
    </cfRule>
  </conditionalFormatting>
  <conditionalFormatting sqref="R66">
    <cfRule type="cellIs" dxfId="123" priority="643" operator="equal">
      <formula>"Extremo"</formula>
    </cfRule>
  </conditionalFormatting>
  <conditionalFormatting sqref="R66">
    <cfRule type="cellIs" dxfId="122" priority="644" operator="equal">
      <formula>"Alto"</formula>
    </cfRule>
  </conditionalFormatting>
  <conditionalFormatting sqref="R66">
    <cfRule type="cellIs" dxfId="121" priority="645" operator="equal">
      <formula>"Moderado"</formula>
    </cfRule>
  </conditionalFormatting>
  <conditionalFormatting sqref="R67">
    <cfRule type="cellIs" dxfId="120" priority="646" operator="equal">
      <formula>"Extremo"</formula>
    </cfRule>
  </conditionalFormatting>
  <conditionalFormatting sqref="R67">
    <cfRule type="cellIs" dxfId="119" priority="647" operator="equal">
      <formula>"Alto"</formula>
    </cfRule>
  </conditionalFormatting>
  <conditionalFormatting sqref="R67">
    <cfRule type="cellIs" dxfId="118" priority="648" operator="equal">
      <formula>"Moderado"</formula>
    </cfRule>
  </conditionalFormatting>
  <conditionalFormatting sqref="R68:R71">
    <cfRule type="cellIs" dxfId="117" priority="649" operator="equal">
      <formula>"Extremo"</formula>
    </cfRule>
  </conditionalFormatting>
  <conditionalFormatting sqref="R68:R71">
    <cfRule type="cellIs" dxfId="116" priority="650" operator="equal">
      <formula>"Alto"</formula>
    </cfRule>
  </conditionalFormatting>
  <conditionalFormatting sqref="R68:R71">
    <cfRule type="cellIs" dxfId="115" priority="651" operator="equal">
      <formula>"Moderado"</formula>
    </cfRule>
  </conditionalFormatting>
  <conditionalFormatting sqref="R72">
    <cfRule type="cellIs" dxfId="114" priority="652" operator="equal">
      <formula>"Extremo"</formula>
    </cfRule>
  </conditionalFormatting>
  <conditionalFormatting sqref="R72">
    <cfRule type="cellIs" dxfId="113" priority="653" operator="equal">
      <formula>"Alto"</formula>
    </cfRule>
  </conditionalFormatting>
  <conditionalFormatting sqref="R72">
    <cfRule type="cellIs" dxfId="112" priority="654" operator="equal">
      <formula>"Moderado"</formula>
    </cfRule>
  </conditionalFormatting>
  <conditionalFormatting sqref="R73">
    <cfRule type="cellIs" dxfId="111" priority="655" operator="equal">
      <formula>"Extremo"</formula>
    </cfRule>
  </conditionalFormatting>
  <conditionalFormatting sqref="R73">
    <cfRule type="cellIs" dxfId="110" priority="656" operator="equal">
      <formula>"Alto"</formula>
    </cfRule>
  </conditionalFormatting>
  <conditionalFormatting sqref="R73">
    <cfRule type="cellIs" dxfId="109" priority="657" operator="equal">
      <formula>"Moderado"</formula>
    </cfRule>
  </conditionalFormatting>
  <conditionalFormatting sqref="R74">
    <cfRule type="cellIs" dxfId="108" priority="658" operator="equal">
      <formula>"Extremo"</formula>
    </cfRule>
  </conditionalFormatting>
  <conditionalFormatting sqref="R74">
    <cfRule type="cellIs" dxfId="107" priority="659" operator="equal">
      <formula>"Alto"</formula>
    </cfRule>
  </conditionalFormatting>
  <conditionalFormatting sqref="R74">
    <cfRule type="cellIs" dxfId="106" priority="660" operator="equal">
      <formula>"Moderado"</formula>
    </cfRule>
  </conditionalFormatting>
  <conditionalFormatting sqref="R78:R81">
    <cfRule type="cellIs" dxfId="105" priority="661" operator="equal">
      <formula>"Extremo"</formula>
    </cfRule>
  </conditionalFormatting>
  <conditionalFormatting sqref="R78:R81">
    <cfRule type="cellIs" dxfId="104" priority="662" operator="equal">
      <formula>"Alto"</formula>
    </cfRule>
  </conditionalFormatting>
  <conditionalFormatting sqref="R78:R81">
    <cfRule type="cellIs" dxfId="103" priority="663" operator="equal">
      <formula>"Moderado"</formula>
    </cfRule>
  </conditionalFormatting>
  <conditionalFormatting sqref="R81:R84">
    <cfRule type="cellIs" dxfId="102" priority="664" operator="equal">
      <formula>"Extremo"</formula>
    </cfRule>
  </conditionalFormatting>
  <conditionalFormatting sqref="R81:R84">
    <cfRule type="cellIs" dxfId="101" priority="665" operator="equal">
      <formula>"Alto"</formula>
    </cfRule>
  </conditionalFormatting>
  <conditionalFormatting sqref="R81:R84">
    <cfRule type="cellIs" dxfId="100" priority="666" operator="equal">
      <formula>"Moderado"</formula>
    </cfRule>
  </conditionalFormatting>
  <conditionalFormatting sqref="R85">
    <cfRule type="cellIs" dxfId="99" priority="667" operator="equal">
      <formula>"Extremo"</formula>
    </cfRule>
  </conditionalFormatting>
  <conditionalFormatting sqref="R85">
    <cfRule type="cellIs" dxfId="98" priority="668" operator="equal">
      <formula>"Alto"</formula>
    </cfRule>
  </conditionalFormatting>
  <conditionalFormatting sqref="R85">
    <cfRule type="cellIs" dxfId="97" priority="669" operator="equal">
      <formula>"Moderado"</formula>
    </cfRule>
  </conditionalFormatting>
  <conditionalFormatting sqref="R86">
    <cfRule type="cellIs" dxfId="96" priority="670" operator="equal">
      <formula>"Extremo"</formula>
    </cfRule>
  </conditionalFormatting>
  <conditionalFormatting sqref="R86">
    <cfRule type="cellIs" dxfId="95" priority="671" operator="equal">
      <formula>"Alto"</formula>
    </cfRule>
  </conditionalFormatting>
  <conditionalFormatting sqref="R86">
    <cfRule type="cellIs" dxfId="94" priority="672" operator="equal">
      <formula>"Moderado"</formula>
    </cfRule>
  </conditionalFormatting>
  <conditionalFormatting sqref="R87:R88">
    <cfRule type="cellIs" dxfId="93" priority="673" operator="equal">
      <formula>"Extremo"</formula>
    </cfRule>
  </conditionalFormatting>
  <conditionalFormatting sqref="R87:R88">
    <cfRule type="cellIs" dxfId="92" priority="674" operator="equal">
      <formula>"Alto"</formula>
    </cfRule>
  </conditionalFormatting>
  <conditionalFormatting sqref="R87:R88">
    <cfRule type="cellIs" dxfId="91" priority="675" operator="equal">
      <formula>"Moderado"</formula>
    </cfRule>
  </conditionalFormatting>
  <conditionalFormatting sqref="R89:R90">
    <cfRule type="cellIs" dxfId="90" priority="676" operator="equal">
      <formula>"Extremo"</formula>
    </cfRule>
  </conditionalFormatting>
  <conditionalFormatting sqref="R89:R90">
    <cfRule type="cellIs" dxfId="89" priority="677" operator="equal">
      <formula>"Alto"</formula>
    </cfRule>
  </conditionalFormatting>
  <conditionalFormatting sqref="R89:R90">
    <cfRule type="cellIs" dxfId="88" priority="678" operator="equal">
      <formula>"Moderado"</formula>
    </cfRule>
  </conditionalFormatting>
  <conditionalFormatting sqref="R91:R92">
    <cfRule type="cellIs" dxfId="87" priority="679" operator="equal">
      <formula>"Extremo"</formula>
    </cfRule>
  </conditionalFormatting>
  <conditionalFormatting sqref="R91:R92">
    <cfRule type="cellIs" dxfId="86" priority="680" operator="equal">
      <formula>"Alto"</formula>
    </cfRule>
  </conditionalFormatting>
  <conditionalFormatting sqref="R91:R92">
    <cfRule type="cellIs" dxfId="85" priority="681" operator="equal">
      <formula>"Moderado"</formula>
    </cfRule>
  </conditionalFormatting>
  <conditionalFormatting sqref="R93">
    <cfRule type="cellIs" dxfId="84" priority="682" operator="equal">
      <formula>"Extremo"</formula>
    </cfRule>
  </conditionalFormatting>
  <conditionalFormatting sqref="R93">
    <cfRule type="cellIs" dxfId="83" priority="683" operator="equal">
      <formula>"Alto"</formula>
    </cfRule>
  </conditionalFormatting>
  <conditionalFormatting sqref="R93">
    <cfRule type="cellIs" dxfId="82" priority="684" operator="equal">
      <formula>"Moderado"</formula>
    </cfRule>
  </conditionalFormatting>
  <conditionalFormatting sqref="R94:R96 R98">
    <cfRule type="cellIs" dxfId="81" priority="685" operator="equal">
      <formula>"Extremo"</formula>
    </cfRule>
  </conditionalFormatting>
  <conditionalFormatting sqref="R94:R96 R98">
    <cfRule type="cellIs" dxfId="80" priority="686" operator="equal">
      <formula>"Alto"</formula>
    </cfRule>
  </conditionalFormatting>
  <conditionalFormatting sqref="R94:R96 R98">
    <cfRule type="cellIs" dxfId="79" priority="687" operator="equal">
      <formula>"Moderado"</formula>
    </cfRule>
  </conditionalFormatting>
  <conditionalFormatting sqref="R101">
    <cfRule type="cellIs" dxfId="78" priority="688" operator="equal">
      <formula>"Extremo"</formula>
    </cfRule>
  </conditionalFormatting>
  <conditionalFormatting sqref="R101">
    <cfRule type="cellIs" dxfId="77" priority="689" operator="equal">
      <formula>"Alto"</formula>
    </cfRule>
  </conditionalFormatting>
  <conditionalFormatting sqref="R101">
    <cfRule type="cellIs" dxfId="76" priority="690" operator="equal">
      <formula>"Moderado"</formula>
    </cfRule>
  </conditionalFormatting>
  <conditionalFormatting sqref="R102:R103">
    <cfRule type="cellIs" dxfId="75" priority="691" operator="equal">
      <formula>"Extremo"</formula>
    </cfRule>
  </conditionalFormatting>
  <conditionalFormatting sqref="R102:R103">
    <cfRule type="cellIs" dxfId="74" priority="692" operator="equal">
      <formula>"Alto"</formula>
    </cfRule>
  </conditionalFormatting>
  <conditionalFormatting sqref="R102:R103">
    <cfRule type="cellIs" dxfId="73" priority="693" operator="equal">
      <formula>"Moderado"</formula>
    </cfRule>
  </conditionalFormatting>
  <conditionalFormatting sqref="R104">
    <cfRule type="cellIs" dxfId="72" priority="694" operator="equal">
      <formula>"Extremo"</formula>
    </cfRule>
  </conditionalFormatting>
  <conditionalFormatting sqref="R104">
    <cfRule type="cellIs" dxfId="71" priority="695" operator="equal">
      <formula>"Alto"</formula>
    </cfRule>
  </conditionalFormatting>
  <conditionalFormatting sqref="R104">
    <cfRule type="cellIs" dxfId="70" priority="696" operator="equal">
      <formula>"Moderado"</formula>
    </cfRule>
  </conditionalFormatting>
  <conditionalFormatting sqref="R105:R106">
    <cfRule type="cellIs" dxfId="69" priority="697" operator="equal">
      <formula>"Extremo"</formula>
    </cfRule>
  </conditionalFormatting>
  <conditionalFormatting sqref="R105:R106">
    <cfRule type="cellIs" dxfId="68" priority="698" operator="equal">
      <formula>"Alto"</formula>
    </cfRule>
  </conditionalFormatting>
  <conditionalFormatting sqref="R105:R106">
    <cfRule type="cellIs" dxfId="67" priority="699" operator="equal">
      <formula>"Moderado"</formula>
    </cfRule>
  </conditionalFormatting>
  <conditionalFormatting sqref="R107:R108">
    <cfRule type="cellIs" dxfId="66" priority="700" operator="equal">
      <formula>"Extremo"</formula>
    </cfRule>
  </conditionalFormatting>
  <conditionalFormatting sqref="R107:R108">
    <cfRule type="cellIs" dxfId="65" priority="701" operator="equal">
      <formula>"Alto"</formula>
    </cfRule>
  </conditionalFormatting>
  <conditionalFormatting sqref="R107:R108">
    <cfRule type="cellIs" dxfId="64" priority="702" operator="equal">
      <formula>"Moderado"</formula>
    </cfRule>
  </conditionalFormatting>
  <conditionalFormatting sqref="R109">
    <cfRule type="cellIs" dxfId="63" priority="703" operator="equal">
      <formula>"Extremo"</formula>
    </cfRule>
  </conditionalFormatting>
  <conditionalFormatting sqref="R109">
    <cfRule type="cellIs" dxfId="62" priority="704" operator="equal">
      <formula>"Alto"</formula>
    </cfRule>
  </conditionalFormatting>
  <conditionalFormatting sqref="R109">
    <cfRule type="cellIs" dxfId="61" priority="705" operator="equal">
      <formula>"Moderado"</formula>
    </cfRule>
  </conditionalFormatting>
  <conditionalFormatting sqref="R110:R111">
    <cfRule type="cellIs" dxfId="60" priority="706" operator="equal">
      <formula>"Extremo"</formula>
    </cfRule>
  </conditionalFormatting>
  <conditionalFormatting sqref="R110:R111">
    <cfRule type="cellIs" dxfId="59" priority="707" operator="equal">
      <formula>"Alto"</formula>
    </cfRule>
  </conditionalFormatting>
  <conditionalFormatting sqref="R110:R111">
    <cfRule type="cellIs" dxfId="58" priority="708" operator="equal">
      <formula>"Moderado"</formula>
    </cfRule>
  </conditionalFormatting>
  <conditionalFormatting sqref="R112">
    <cfRule type="cellIs" dxfId="57" priority="709" operator="equal">
      <formula>"Extremo"</formula>
    </cfRule>
  </conditionalFormatting>
  <conditionalFormatting sqref="R112">
    <cfRule type="cellIs" dxfId="56" priority="710" operator="equal">
      <formula>"Alto"</formula>
    </cfRule>
  </conditionalFormatting>
  <conditionalFormatting sqref="R112">
    <cfRule type="cellIs" dxfId="55" priority="711" operator="equal">
      <formula>"Moderado"</formula>
    </cfRule>
  </conditionalFormatting>
  <conditionalFormatting sqref="R113:R114">
    <cfRule type="cellIs" dxfId="54" priority="712" operator="equal">
      <formula>"Extremo"</formula>
    </cfRule>
  </conditionalFormatting>
  <conditionalFormatting sqref="R113:R114">
    <cfRule type="cellIs" dxfId="53" priority="713" operator="equal">
      <formula>"Alto"</formula>
    </cfRule>
  </conditionalFormatting>
  <conditionalFormatting sqref="R113:R114">
    <cfRule type="cellIs" dxfId="52" priority="714" operator="equal">
      <formula>"Moderado"</formula>
    </cfRule>
  </conditionalFormatting>
  <conditionalFormatting sqref="R115:R117">
    <cfRule type="cellIs" dxfId="51" priority="715" operator="equal">
      <formula>"Extremo"</formula>
    </cfRule>
  </conditionalFormatting>
  <conditionalFormatting sqref="R115:R117">
    <cfRule type="cellIs" dxfId="50" priority="716" operator="equal">
      <formula>"Alto"</formula>
    </cfRule>
  </conditionalFormatting>
  <conditionalFormatting sqref="R115:R117">
    <cfRule type="cellIs" dxfId="49" priority="717" operator="equal">
      <formula>"Moderado"</formula>
    </cfRule>
  </conditionalFormatting>
  <conditionalFormatting sqref="R118">
    <cfRule type="cellIs" dxfId="48" priority="718" operator="equal">
      <formula>"Extremo"</formula>
    </cfRule>
  </conditionalFormatting>
  <conditionalFormatting sqref="R118">
    <cfRule type="cellIs" dxfId="47" priority="719" operator="equal">
      <formula>"Alto"</formula>
    </cfRule>
  </conditionalFormatting>
  <conditionalFormatting sqref="R118">
    <cfRule type="cellIs" dxfId="46" priority="720" operator="equal">
      <formula>"Moderado"</formula>
    </cfRule>
  </conditionalFormatting>
  <conditionalFormatting sqref="R119:R120">
    <cfRule type="cellIs" dxfId="45" priority="721" operator="equal">
      <formula>"Extremo"</formula>
    </cfRule>
  </conditionalFormatting>
  <conditionalFormatting sqref="R119:R120">
    <cfRule type="cellIs" dxfId="44" priority="722" operator="equal">
      <formula>"Alto"</formula>
    </cfRule>
  </conditionalFormatting>
  <conditionalFormatting sqref="R119:R120">
    <cfRule type="cellIs" dxfId="43" priority="723" operator="equal">
      <formula>"Moderado"</formula>
    </cfRule>
  </conditionalFormatting>
  <conditionalFormatting sqref="R121">
    <cfRule type="cellIs" dxfId="42" priority="724" operator="equal">
      <formula>"Extremo"</formula>
    </cfRule>
  </conditionalFormatting>
  <conditionalFormatting sqref="R121">
    <cfRule type="cellIs" dxfId="41" priority="725" operator="equal">
      <formula>"Alto"</formula>
    </cfRule>
  </conditionalFormatting>
  <conditionalFormatting sqref="R121">
    <cfRule type="cellIs" dxfId="40" priority="726" operator="equal">
      <formula>"Moderado"</formula>
    </cfRule>
  </conditionalFormatting>
  <conditionalFormatting sqref="R122:R124">
    <cfRule type="cellIs" dxfId="39" priority="727" operator="equal">
      <formula>"Extremo"</formula>
    </cfRule>
  </conditionalFormatting>
  <conditionalFormatting sqref="R122:R124">
    <cfRule type="cellIs" dxfId="38" priority="728" operator="equal">
      <formula>"Alto"</formula>
    </cfRule>
  </conditionalFormatting>
  <conditionalFormatting sqref="R122:R124">
    <cfRule type="cellIs" dxfId="37" priority="729" operator="equal">
      <formula>"Moderado"</formula>
    </cfRule>
  </conditionalFormatting>
  <conditionalFormatting sqref="R125:R126">
    <cfRule type="cellIs" dxfId="36" priority="730" operator="equal">
      <formula>"Extremo"</formula>
    </cfRule>
  </conditionalFormatting>
  <conditionalFormatting sqref="R125:R126">
    <cfRule type="cellIs" dxfId="35" priority="731" operator="equal">
      <formula>"Alto"</formula>
    </cfRule>
  </conditionalFormatting>
  <conditionalFormatting sqref="R125:R126">
    <cfRule type="cellIs" dxfId="34" priority="732" operator="equal">
      <formula>"Moderado"</formula>
    </cfRule>
  </conditionalFormatting>
  <conditionalFormatting sqref="R127:R129">
    <cfRule type="cellIs" dxfId="33" priority="733" operator="equal">
      <formula>"Extremo"</formula>
    </cfRule>
  </conditionalFormatting>
  <conditionalFormatting sqref="R127:R129">
    <cfRule type="cellIs" dxfId="32" priority="734" operator="equal">
      <formula>"Alto"</formula>
    </cfRule>
  </conditionalFormatting>
  <conditionalFormatting sqref="R127:R129">
    <cfRule type="cellIs" dxfId="31" priority="735" operator="equal">
      <formula>"Moderado"</formula>
    </cfRule>
  </conditionalFormatting>
  <conditionalFormatting sqref="R130:R133">
    <cfRule type="cellIs" dxfId="30" priority="736" operator="equal">
      <formula>"Extremo"</formula>
    </cfRule>
  </conditionalFormatting>
  <conditionalFormatting sqref="R130:R133">
    <cfRule type="cellIs" dxfId="29" priority="737" operator="equal">
      <formula>"Alto"</formula>
    </cfRule>
  </conditionalFormatting>
  <conditionalFormatting sqref="R130:R133">
    <cfRule type="cellIs" dxfId="28" priority="738" operator="equal">
      <formula>"Moderado"</formula>
    </cfRule>
  </conditionalFormatting>
  <conditionalFormatting sqref="R134:R137">
    <cfRule type="cellIs" dxfId="27" priority="739" operator="equal">
      <formula>"Extremo"</formula>
    </cfRule>
  </conditionalFormatting>
  <conditionalFormatting sqref="R134:R137">
    <cfRule type="cellIs" dxfId="26" priority="740" operator="equal">
      <formula>"Alto"</formula>
    </cfRule>
  </conditionalFormatting>
  <conditionalFormatting sqref="R134:R137">
    <cfRule type="cellIs" dxfId="25" priority="741" operator="equal">
      <formula>"Moderado"</formula>
    </cfRule>
  </conditionalFormatting>
  <conditionalFormatting sqref="R138:R142">
    <cfRule type="cellIs" dxfId="24" priority="742" operator="equal">
      <formula>"Extremo"</formula>
    </cfRule>
  </conditionalFormatting>
  <conditionalFormatting sqref="R138:R142">
    <cfRule type="cellIs" dxfId="23" priority="743" operator="equal">
      <formula>"Alto"</formula>
    </cfRule>
  </conditionalFormatting>
  <conditionalFormatting sqref="R138:R142">
    <cfRule type="cellIs" dxfId="22" priority="744" operator="equal">
      <formula>"Moderado"</formula>
    </cfRule>
  </conditionalFormatting>
  <conditionalFormatting sqref="R148:R149">
    <cfRule type="cellIs" dxfId="21" priority="745" operator="equal">
      <formula>"Extremo"</formula>
    </cfRule>
  </conditionalFormatting>
  <conditionalFormatting sqref="R148:R149">
    <cfRule type="cellIs" dxfId="20" priority="746" operator="equal">
      <formula>"Alto"</formula>
    </cfRule>
  </conditionalFormatting>
  <conditionalFormatting sqref="R148:R149">
    <cfRule type="cellIs" dxfId="19" priority="747" operator="equal">
      <formula>"Moderado"</formula>
    </cfRule>
  </conditionalFormatting>
  <conditionalFormatting sqref="R150:R151">
    <cfRule type="cellIs" dxfId="18" priority="748" operator="equal">
      <formula>"Extremo"</formula>
    </cfRule>
  </conditionalFormatting>
  <conditionalFormatting sqref="R150:R151">
    <cfRule type="cellIs" dxfId="17" priority="749" operator="equal">
      <formula>"Alto"</formula>
    </cfRule>
  </conditionalFormatting>
  <conditionalFormatting sqref="R150:R151">
    <cfRule type="cellIs" dxfId="16" priority="750" operator="equal">
      <formula>"Moderado"</formula>
    </cfRule>
  </conditionalFormatting>
  <conditionalFormatting sqref="R152:R153">
    <cfRule type="cellIs" dxfId="15" priority="751" operator="equal">
      <formula>"Extremo"</formula>
    </cfRule>
  </conditionalFormatting>
  <conditionalFormatting sqref="R152:R153">
    <cfRule type="cellIs" dxfId="14" priority="752" operator="equal">
      <formula>"Alto"</formula>
    </cfRule>
  </conditionalFormatting>
  <conditionalFormatting sqref="R152:R153">
    <cfRule type="cellIs" dxfId="13" priority="753" operator="equal">
      <formula>"Moderado"</formula>
    </cfRule>
  </conditionalFormatting>
  <conditionalFormatting sqref="R154:R156 AK155:AK156">
    <cfRule type="cellIs" dxfId="12" priority="754" operator="equal">
      <formula>"Extremo"</formula>
    </cfRule>
  </conditionalFormatting>
  <conditionalFormatting sqref="R154:R156 AK155:AK156">
    <cfRule type="cellIs" dxfId="11" priority="755" operator="equal">
      <formula>"Alto"</formula>
    </cfRule>
  </conditionalFormatting>
  <conditionalFormatting sqref="R154:R156 AK155:AK156">
    <cfRule type="cellIs" dxfId="10" priority="756" operator="equal">
      <formula>"Moderado"</formula>
    </cfRule>
  </conditionalFormatting>
  <conditionalFormatting sqref="R157:R164">
    <cfRule type="cellIs" dxfId="9" priority="757" operator="equal">
      <formula>"Extremo"</formula>
    </cfRule>
  </conditionalFormatting>
  <conditionalFormatting sqref="R157:R164">
    <cfRule type="cellIs" dxfId="8" priority="758" operator="equal">
      <formula>"Alto"</formula>
    </cfRule>
  </conditionalFormatting>
  <conditionalFormatting sqref="R157:R164">
    <cfRule type="cellIs" dxfId="7" priority="759" operator="equal">
      <formula>"Moderado"</formula>
    </cfRule>
  </conditionalFormatting>
  <conditionalFormatting sqref="R75:R78">
    <cfRule type="cellIs" dxfId="6" priority="760" operator="equal">
      <formula>"Extremo"</formula>
    </cfRule>
  </conditionalFormatting>
  <conditionalFormatting sqref="R75:R78">
    <cfRule type="cellIs" dxfId="5" priority="761" operator="equal">
      <formula>"Alto"</formula>
    </cfRule>
  </conditionalFormatting>
  <conditionalFormatting sqref="R75:R78">
    <cfRule type="cellIs" dxfId="4" priority="762" operator="equal">
      <formula>"Moderado"</formula>
    </cfRule>
  </conditionalFormatting>
  <conditionalFormatting sqref="AG9">
    <cfRule type="containsText" dxfId="3" priority="763" operator="containsText" text="&quot;Reducir (compartir)&quot;">
      <formula>NOT(ISERROR(SEARCH(("""Reducir (compartir)"""),(AG9))))</formula>
    </cfRule>
  </conditionalFormatting>
  <conditionalFormatting sqref="R146:R147">
    <cfRule type="cellIs" dxfId="2" priority="764" operator="equal">
      <formula>"Extremo"</formula>
    </cfRule>
  </conditionalFormatting>
  <conditionalFormatting sqref="R146:R147">
    <cfRule type="cellIs" dxfId="1" priority="765" operator="equal">
      <formula>"Alto"</formula>
    </cfRule>
  </conditionalFormatting>
  <conditionalFormatting sqref="R146:R147">
    <cfRule type="cellIs" dxfId="0" priority="766" operator="equal">
      <formula>"Moderado"</formula>
    </cfRule>
  </conditionalFormatting>
  <dataValidations count="1">
    <dataValidation type="list" allowBlank="1" sqref="B9:B11 B13 B15 B18:B21 B23 B26 B29 B31:B34 B36:B39 B41 B44:B49 B51 B54 B57:B58 B61 B64:B68 B72:B75 B78 B81 B84:B87 B89 B92:B93 B97 B100:B102 B104:B105 B107 B109 B111:B113 B116 B118 B120:B122 B125 B127 B130 B134 B138 B143 B146 B148 B150 B152 B155 B157 B160:B161" xr:uid="{6C2D51F1-82CA-45D1-AB43-AA50E48AC464}">
      <formula1>"Estratégico,Imagen,Operativo,Financiero,Cumplimiento,Tecnología,Corrupción,Seguridad Digital,Operaciones Estadísticas"</formula1>
    </dataValidation>
  </dataValidations>
  <hyperlinks>
    <hyperlink ref="AK74" r:id="rId1" xr:uid="{13CE24B6-B395-4826-A38E-B747E4F317D4}"/>
    <hyperlink ref="AK84" r:id="rId2" xr:uid="{55D3CC4F-0078-474F-BAA5-BC861F5964BD}"/>
    <hyperlink ref="AL84" r:id="rId3" xr:uid="{0672F53B-A065-46B8-B7B7-C7A0B27372EB}"/>
    <hyperlink ref="AK88" r:id="rId4" xr:uid="{5087D869-C22E-429A-AAF4-78FCE83BCAAA}"/>
    <hyperlink ref="AL94" r:id="rId5" xr:uid="{D89CBF56-2648-4A92-9AF4-5893C5C40C75}"/>
    <hyperlink ref="AL95" r:id="rId6" xr:uid="{AA4B846C-F4E2-486C-A7D2-07B2D55DA595}"/>
    <hyperlink ref="AL97" r:id="rId7" xr:uid="{D076EB89-072A-4008-B165-FCE46F56E4BE}"/>
    <hyperlink ref="AL98" r:id="rId8" xr:uid="{4F6FF1B4-9A5B-435E-B3FC-9A0913F0FF75}"/>
    <hyperlink ref="AL103" r:id="rId9" xr:uid="{B6155A57-539B-49C4-94B9-F4B2111AC6E2}"/>
    <hyperlink ref="AL109" r:id="rId10" xr:uid="{FE7ED0FC-92A9-406A-BCDF-FB31EFB0B7D6}"/>
    <hyperlink ref="AL113" r:id="rId11" xr:uid="{FDB0BD05-0ABB-4CE3-9F82-401AAB303CAB}"/>
    <hyperlink ref="AK114" r:id="rId12" xr:uid="{06508F02-FE6E-40C5-B722-6C2011A6B656}"/>
    <hyperlink ref="AL118" r:id="rId13" xr:uid="{42B2F9CB-C7DC-4ED9-AB34-B2E9691C262D}"/>
    <hyperlink ref="AL123" r:id="rId14" xr:uid="{495D46B1-EEC0-418F-97D0-4C2028474E89}"/>
    <hyperlink ref="AK146" r:id="rId15" xr:uid="{1CEE0340-C931-4A69-9F17-442A2B97C317}"/>
    <hyperlink ref="AL146" r:id="rId16" xr:uid="{776918F5-F6AD-45D7-939F-445C31B4E119}"/>
    <hyperlink ref="AK147" r:id="rId17" xr:uid="{BBC9EA91-437B-47A3-9061-D77825E46174}"/>
    <hyperlink ref="AL147" r:id="rId18" xr:uid="{72D89099-4D9E-403B-BD9D-99E082271FD3}"/>
    <hyperlink ref="AK148" r:id="rId19" xr:uid="{BD654B38-7ABF-42FB-9B37-BC352EBEE42E}"/>
    <hyperlink ref="AL148" r:id="rId20" xr:uid="{E6EEEBE5-E6D2-4894-BD5A-96918D15F7F4}"/>
    <hyperlink ref="AK149" r:id="rId21" xr:uid="{E9E438C8-FC24-4E30-AA47-D014246B4CE4}"/>
    <hyperlink ref="AL149" r:id="rId22" xr:uid="{DC083E59-3202-4D5F-8637-DCF05E846732}"/>
    <hyperlink ref="AK150" r:id="rId23" xr:uid="{5C47F258-042B-4C90-9F80-0937BB47A98D}"/>
    <hyperlink ref="AK151" r:id="rId24" xr:uid="{2217DC47-EBEA-4CDC-A6A5-D9EEB134E7DA}"/>
    <hyperlink ref="AL152" r:id="rId25" xr:uid="{D827981E-91EC-4F8F-9ADF-36F7907C6755}"/>
    <hyperlink ref="R155" r:id="rId26" xr:uid="{F54282EE-59F8-4CD6-B83D-2B2ED936EDC5}"/>
    <hyperlink ref="AK155" r:id="rId27" xr:uid="{82F3B37B-1CBA-4992-8DA1-3B5E6998FBC1}"/>
    <hyperlink ref="AL161" r:id="rId28" xr:uid="{85644AE6-B887-45B6-A3B2-80355923647C}"/>
  </hyperlinks>
  <pageMargins left="0.7" right="0.7" top="0.75" bottom="0.75" header="0" footer="0"/>
  <pageSetup orientation="landscape"/>
  <drawing r:id="rId2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000"/>
  <sheetViews>
    <sheetView workbookViewId="0"/>
  </sheetViews>
  <sheetFormatPr defaultColWidth="12.625" defaultRowHeight="15" customHeight="1"/>
  <cols>
    <col min="1" max="1" width="3.25" customWidth="1"/>
    <col min="2" max="2" width="9.5" customWidth="1"/>
    <col min="3" max="7" width="13.375" customWidth="1"/>
    <col min="8" max="9" width="9.375" customWidth="1"/>
    <col min="10" max="10" width="17.625" customWidth="1"/>
    <col min="11" max="11" width="33.125" customWidth="1"/>
    <col min="12" max="15" width="4.125" customWidth="1"/>
    <col min="16" max="16" width="47.5" customWidth="1"/>
    <col min="17" max="26" width="9.375" customWidth="1"/>
  </cols>
  <sheetData>
    <row r="1" spans="1:17" ht="15.75">
      <c r="A1" s="637" t="s">
        <v>441</v>
      </c>
      <c r="B1" s="486"/>
      <c r="C1" s="638" t="s">
        <v>442</v>
      </c>
      <c r="D1" s="639"/>
      <c r="E1" s="639"/>
      <c r="F1" s="639"/>
      <c r="G1" s="639"/>
      <c r="H1" s="186"/>
      <c r="I1" s="640" t="s">
        <v>443</v>
      </c>
      <c r="J1" s="641"/>
      <c r="K1" s="641"/>
      <c r="L1" s="641"/>
      <c r="M1" s="641"/>
      <c r="N1" s="641"/>
      <c r="O1" s="641"/>
      <c r="P1" s="642"/>
      <c r="Q1" s="643"/>
    </row>
    <row r="2" spans="1:17" ht="72" customHeight="1">
      <c r="A2" s="187" t="s">
        <v>444</v>
      </c>
      <c r="B2" s="188">
        <v>5</v>
      </c>
      <c r="C2" s="189" t="s">
        <v>445</v>
      </c>
      <c r="D2" s="189" t="s">
        <v>445</v>
      </c>
      <c r="E2" s="190" t="s">
        <v>446</v>
      </c>
      <c r="F2" s="190" t="s">
        <v>446</v>
      </c>
      <c r="G2" s="190" t="s">
        <v>446</v>
      </c>
      <c r="I2" s="191" t="s">
        <v>447</v>
      </c>
      <c r="J2" s="192" t="s">
        <v>448</v>
      </c>
      <c r="K2" s="193" t="s">
        <v>449</v>
      </c>
      <c r="L2" s="194" t="s">
        <v>450</v>
      </c>
      <c r="M2" s="194" t="s">
        <v>451</v>
      </c>
      <c r="N2" s="194" t="s">
        <v>452</v>
      </c>
      <c r="O2" s="194" t="s">
        <v>453</v>
      </c>
      <c r="P2" s="195" t="s">
        <v>454</v>
      </c>
      <c r="Q2" s="644"/>
    </row>
    <row r="3" spans="1:17" ht="72" customHeight="1">
      <c r="A3" s="187" t="s">
        <v>455</v>
      </c>
      <c r="B3" s="188">
        <v>4</v>
      </c>
      <c r="C3" s="196" t="s">
        <v>456</v>
      </c>
      <c r="D3" s="189" t="s">
        <v>445</v>
      </c>
      <c r="E3" s="189" t="s">
        <v>445</v>
      </c>
      <c r="F3" s="190" t="s">
        <v>446</v>
      </c>
      <c r="G3" s="190" t="s">
        <v>446</v>
      </c>
      <c r="I3" s="197" t="s">
        <v>457</v>
      </c>
      <c r="J3" s="177" t="s">
        <v>458</v>
      </c>
      <c r="K3" s="177" t="s">
        <v>459</v>
      </c>
      <c r="L3" s="198" t="s">
        <v>460</v>
      </c>
      <c r="M3" s="198"/>
      <c r="N3" s="198" t="s">
        <v>460</v>
      </c>
      <c r="O3" s="198"/>
      <c r="P3" s="199" t="s">
        <v>461</v>
      </c>
      <c r="Q3" s="644"/>
    </row>
    <row r="4" spans="1:17" ht="72" customHeight="1">
      <c r="A4" s="187" t="s">
        <v>462</v>
      </c>
      <c r="B4" s="188">
        <v>3</v>
      </c>
      <c r="C4" s="200" t="s">
        <v>463</v>
      </c>
      <c r="D4" s="196" t="s">
        <v>456</v>
      </c>
      <c r="E4" s="189" t="s">
        <v>445</v>
      </c>
      <c r="F4" s="190" t="s">
        <v>446</v>
      </c>
      <c r="G4" s="190" t="s">
        <v>446</v>
      </c>
      <c r="I4" s="201" t="s">
        <v>464</v>
      </c>
      <c r="J4" s="177" t="s">
        <v>465</v>
      </c>
      <c r="K4" s="177" t="s">
        <v>466</v>
      </c>
      <c r="L4" s="202" t="s">
        <v>460</v>
      </c>
      <c r="M4" s="202" t="s">
        <v>460</v>
      </c>
      <c r="N4" s="202" t="s">
        <v>460</v>
      </c>
      <c r="O4" s="202"/>
      <c r="P4" s="199" t="s">
        <v>467</v>
      </c>
      <c r="Q4" s="644"/>
    </row>
    <row r="5" spans="1:17" ht="72" customHeight="1">
      <c r="A5" s="187" t="s">
        <v>468</v>
      </c>
      <c r="B5" s="188">
        <v>2</v>
      </c>
      <c r="C5" s="200" t="s">
        <v>463</v>
      </c>
      <c r="D5" s="200" t="s">
        <v>463</v>
      </c>
      <c r="E5" s="196" t="s">
        <v>456</v>
      </c>
      <c r="F5" s="189" t="s">
        <v>445</v>
      </c>
      <c r="G5" s="189" t="s">
        <v>445</v>
      </c>
      <c r="I5" s="203" t="s">
        <v>469</v>
      </c>
      <c r="J5" s="177" t="s">
        <v>470</v>
      </c>
      <c r="K5" s="177" t="s">
        <v>471</v>
      </c>
      <c r="L5" s="204"/>
      <c r="M5" s="204" t="s">
        <v>460</v>
      </c>
      <c r="N5" s="204"/>
      <c r="O5" s="204"/>
      <c r="P5" s="199" t="s">
        <v>472</v>
      </c>
      <c r="Q5" s="644"/>
    </row>
    <row r="6" spans="1:17" ht="72" customHeight="1">
      <c r="A6" s="187" t="s">
        <v>473</v>
      </c>
      <c r="B6" s="188">
        <v>1</v>
      </c>
      <c r="C6" s="200" t="s">
        <v>463</v>
      </c>
      <c r="D6" s="200" t="s">
        <v>463</v>
      </c>
      <c r="E6" s="200" t="s">
        <v>463</v>
      </c>
      <c r="F6" s="196" t="s">
        <v>456</v>
      </c>
      <c r="G6" s="189" t="s">
        <v>445</v>
      </c>
      <c r="I6" s="205" t="s">
        <v>474</v>
      </c>
      <c r="J6" s="206" t="s">
        <v>475</v>
      </c>
      <c r="K6" s="206" t="s">
        <v>476</v>
      </c>
      <c r="L6" s="207"/>
      <c r="M6" s="207"/>
      <c r="N6" s="207"/>
      <c r="O6" s="207" t="s">
        <v>460</v>
      </c>
      <c r="P6" s="208" t="s">
        <v>477</v>
      </c>
      <c r="Q6" s="644"/>
    </row>
    <row r="7" spans="1:17">
      <c r="A7" s="645"/>
      <c r="B7" s="486"/>
      <c r="C7" s="188">
        <v>1</v>
      </c>
      <c r="D7" s="188">
        <v>2</v>
      </c>
      <c r="E7" s="188">
        <v>3</v>
      </c>
      <c r="F7" s="188">
        <v>4</v>
      </c>
      <c r="G7" s="188">
        <v>5</v>
      </c>
      <c r="H7" s="539" t="s">
        <v>478</v>
      </c>
      <c r="I7" s="486"/>
      <c r="J7" s="486"/>
      <c r="K7" s="486"/>
      <c r="L7" s="486"/>
      <c r="M7" s="486"/>
      <c r="N7" s="486"/>
      <c r="O7" s="486"/>
      <c r="P7" s="486"/>
      <c r="Q7" s="486"/>
    </row>
    <row r="8" spans="1:17">
      <c r="A8" s="486"/>
      <c r="B8" s="486"/>
      <c r="C8" s="46" t="s">
        <v>479</v>
      </c>
      <c r="D8" s="46" t="s">
        <v>480</v>
      </c>
      <c r="E8" s="46" t="s">
        <v>481</v>
      </c>
      <c r="F8" s="46" t="s">
        <v>482</v>
      </c>
      <c r="G8" s="46" t="s">
        <v>483</v>
      </c>
      <c r="H8" s="486"/>
      <c r="I8" s="486"/>
      <c r="J8" s="486"/>
      <c r="K8" s="486"/>
      <c r="L8" s="486"/>
      <c r="M8" s="486"/>
      <c r="N8" s="486"/>
      <c r="O8" s="486"/>
      <c r="P8" s="486"/>
      <c r="Q8" s="486"/>
    </row>
    <row r="9" spans="1:17" ht="14.25">
      <c r="A9" s="486"/>
      <c r="B9" s="486"/>
      <c r="C9" s="521" t="s">
        <v>484</v>
      </c>
      <c r="D9" s="486"/>
      <c r="E9" s="486"/>
      <c r="F9" s="486"/>
      <c r="G9" s="486"/>
      <c r="H9" s="486"/>
      <c r="I9" s="486"/>
      <c r="J9" s="486"/>
      <c r="K9" s="486"/>
      <c r="L9" s="486"/>
      <c r="M9" s="486"/>
      <c r="N9" s="486"/>
      <c r="O9" s="486"/>
      <c r="P9" s="486"/>
      <c r="Q9" s="486"/>
    </row>
    <row r="10" spans="1:17" ht="15" customHeight="1">
      <c r="A10" s="486"/>
      <c r="B10" s="486"/>
      <c r="C10" s="486"/>
      <c r="D10" s="486"/>
      <c r="E10" s="486"/>
      <c r="F10" s="486"/>
      <c r="G10" s="486"/>
      <c r="H10" s="486"/>
      <c r="I10" s="486"/>
      <c r="J10" s="486"/>
      <c r="K10" s="486"/>
      <c r="L10" s="486"/>
      <c r="M10" s="486"/>
      <c r="N10" s="486"/>
      <c r="O10" s="486"/>
      <c r="P10" s="486"/>
      <c r="Q10" s="486"/>
    </row>
    <row r="11" spans="1:17" ht="15" customHeight="1">
      <c r="A11" s="486"/>
      <c r="B11" s="486"/>
      <c r="C11" s="486"/>
      <c r="D11" s="486"/>
      <c r="E11" s="486"/>
      <c r="F11" s="486"/>
      <c r="G11" s="486"/>
      <c r="H11" s="486"/>
      <c r="I11" s="486"/>
      <c r="J11" s="486"/>
      <c r="K11" s="486"/>
      <c r="L11" s="486"/>
      <c r="M11" s="486"/>
      <c r="N11" s="486"/>
      <c r="O11" s="486"/>
      <c r="P11" s="486"/>
      <c r="Q11" s="48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B1"/>
    <mergeCell ref="C1:G1"/>
    <mergeCell ref="I1:P1"/>
    <mergeCell ref="Q1:Q6"/>
    <mergeCell ref="A7:B11"/>
    <mergeCell ref="H7:Q11"/>
    <mergeCell ref="C9:G11"/>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E598"/>
  </sheetPr>
  <dimension ref="A1:Z1000"/>
  <sheetViews>
    <sheetView workbookViewId="0"/>
  </sheetViews>
  <sheetFormatPr defaultColWidth="12.625" defaultRowHeight="15" customHeight="1"/>
  <cols>
    <col min="1" max="1" width="9.375" customWidth="1"/>
    <col min="2" max="2" width="66.375" customWidth="1"/>
    <col min="3" max="3" width="36.75" customWidth="1"/>
    <col min="4" max="4" width="8.125" customWidth="1"/>
    <col min="5" max="26" width="9.375" customWidth="1"/>
  </cols>
  <sheetData>
    <row r="1" spans="1:26" ht="16.5" customHeight="1">
      <c r="A1" s="489" t="s">
        <v>16</v>
      </c>
      <c r="B1" s="486"/>
      <c r="C1" s="486"/>
      <c r="D1" s="486"/>
    </row>
    <row r="2" spans="1:26" ht="16.5" customHeight="1">
      <c r="A2" s="19" t="s">
        <v>17</v>
      </c>
      <c r="B2" s="20" t="s">
        <v>18</v>
      </c>
      <c r="C2" s="21" t="s">
        <v>19</v>
      </c>
      <c r="D2" s="22" t="s">
        <v>20</v>
      </c>
    </row>
    <row r="3" spans="1:26" ht="45" customHeight="1">
      <c r="A3" s="23">
        <v>44316</v>
      </c>
      <c r="B3" s="24" t="s">
        <v>21</v>
      </c>
      <c r="C3" s="25" t="s">
        <v>22</v>
      </c>
      <c r="D3" s="26">
        <v>2</v>
      </c>
      <c r="E3" s="27"/>
      <c r="F3" s="27"/>
      <c r="G3" s="27"/>
      <c r="H3" s="27"/>
      <c r="I3" s="27"/>
      <c r="J3" s="27"/>
      <c r="K3" s="27"/>
      <c r="L3" s="27"/>
      <c r="M3" s="27"/>
      <c r="N3" s="27"/>
      <c r="O3" s="27"/>
      <c r="P3" s="27"/>
      <c r="Q3" s="27"/>
      <c r="R3" s="27"/>
      <c r="S3" s="27"/>
      <c r="T3" s="27"/>
      <c r="U3" s="27"/>
      <c r="V3" s="27"/>
      <c r="W3" s="27"/>
      <c r="X3" s="27"/>
      <c r="Y3" s="27"/>
      <c r="Z3" s="27"/>
    </row>
    <row r="4" spans="1:26" ht="45" customHeight="1">
      <c r="A4" s="23">
        <v>44316</v>
      </c>
      <c r="B4" s="24" t="s">
        <v>23</v>
      </c>
      <c r="C4" s="25" t="s">
        <v>22</v>
      </c>
      <c r="D4" s="26">
        <v>2</v>
      </c>
      <c r="E4" s="27"/>
      <c r="F4" s="27"/>
      <c r="G4" s="27"/>
      <c r="H4" s="27"/>
      <c r="I4" s="27"/>
      <c r="J4" s="27"/>
      <c r="K4" s="27"/>
      <c r="L4" s="27"/>
      <c r="M4" s="27"/>
      <c r="N4" s="27"/>
      <c r="O4" s="27"/>
      <c r="P4" s="27"/>
      <c r="Q4" s="27"/>
      <c r="R4" s="27"/>
      <c r="S4" s="27"/>
      <c r="T4" s="27"/>
      <c r="U4" s="27"/>
      <c r="V4" s="27"/>
      <c r="W4" s="27"/>
      <c r="X4" s="27"/>
      <c r="Y4" s="27"/>
      <c r="Z4" s="27"/>
    </row>
    <row r="5" spans="1:26" ht="66" customHeight="1">
      <c r="A5" s="23">
        <v>44316</v>
      </c>
      <c r="B5" s="24" t="s">
        <v>24</v>
      </c>
      <c r="C5" s="25" t="s">
        <v>22</v>
      </c>
      <c r="D5" s="26">
        <v>2</v>
      </c>
      <c r="E5" s="27"/>
      <c r="F5" s="27"/>
      <c r="G5" s="27"/>
      <c r="H5" s="27"/>
      <c r="I5" s="27"/>
      <c r="J5" s="27"/>
      <c r="K5" s="27"/>
      <c r="L5" s="27"/>
      <c r="M5" s="27"/>
      <c r="N5" s="27"/>
      <c r="O5" s="27"/>
      <c r="P5" s="27"/>
      <c r="Q5" s="27"/>
      <c r="R5" s="27"/>
      <c r="S5" s="27"/>
      <c r="T5" s="27"/>
      <c r="U5" s="27"/>
      <c r="V5" s="27"/>
      <c r="W5" s="27"/>
      <c r="X5" s="27"/>
      <c r="Y5" s="27"/>
      <c r="Z5" s="27"/>
    </row>
    <row r="6" spans="1:26" ht="51" customHeight="1">
      <c r="A6" s="23">
        <v>44316</v>
      </c>
      <c r="B6" s="24" t="s">
        <v>25</v>
      </c>
      <c r="C6" s="25" t="s">
        <v>22</v>
      </c>
      <c r="D6" s="26">
        <v>2</v>
      </c>
      <c r="E6" s="27"/>
      <c r="F6" s="27"/>
      <c r="G6" s="27"/>
      <c r="H6" s="27"/>
      <c r="I6" s="27"/>
      <c r="J6" s="27"/>
      <c r="K6" s="27"/>
      <c r="L6" s="27"/>
      <c r="M6" s="27"/>
      <c r="N6" s="27"/>
      <c r="O6" s="27"/>
      <c r="P6" s="27"/>
      <c r="Q6" s="27"/>
      <c r="R6" s="27"/>
      <c r="S6" s="27"/>
      <c r="T6" s="27"/>
      <c r="U6" s="27"/>
      <c r="V6" s="27"/>
      <c r="W6" s="27"/>
      <c r="X6" s="27"/>
      <c r="Y6" s="27"/>
      <c r="Z6" s="27"/>
    </row>
    <row r="7" spans="1:26" ht="45" customHeight="1">
      <c r="A7" s="23">
        <v>44316</v>
      </c>
      <c r="B7" s="24" t="s">
        <v>26</v>
      </c>
      <c r="C7" s="25" t="s">
        <v>22</v>
      </c>
      <c r="D7" s="26">
        <v>2</v>
      </c>
      <c r="E7" s="27"/>
      <c r="F7" s="27"/>
      <c r="G7" s="27"/>
      <c r="H7" s="27"/>
      <c r="I7" s="27"/>
      <c r="J7" s="27"/>
      <c r="K7" s="27"/>
      <c r="L7" s="27"/>
      <c r="M7" s="27"/>
      <c r="N7" s="27"/>
      <c r="O7" s="27"/>
      <c r="P7" s="27"/>
      <c r="Q7" s="27"/>
      <c r="R7" s="27"/>
      <c r="S7" s="27"/>
      <c r="T7" s="27"/>
      <c r="U7" s="27"/>
      <c r="V7" s="27"/>
      <c r="W7" s="27"/>
      <c r="X7" s="27"/>
      <c r="Y7" s="27"/>
      <c r="Z7" s="27"/>
    </row>
    <row r="8" spans="1:26" ht="16.5" customHeight="1">
      <c r="A8" s="28"/>
      <c r="B8" s="29"/>
      <c r="C8" s="30"/>
      <c r="D8" s="31"/>
    </row>
    <row r="9" spans="1:26" ht="16.5" customHeight="1">
      <c r="A9" s="28"/>
      <c r="B9" s="29"/>
      <c r="C9" s="32"/>
      <c r="D9" s="33"/>
    </row>
    <row r="10" spans="1:26" ht="16.5" customHeight="1">
      <c r="A10" s="28"/>
      <c r="B10" s="29"/>
      <c r="C10" s="32"/>
      <c r="D10" s="33"/>
    </row>
    <row r="11" spans="1:26" ht="16.5" customHeight="1">
      <c r="A11" s="28"/>
      <c r="B11" s="29"/>
      <c r="C11" s="32"/>
      <c r="D11" s="33"/>
    </row>
    <row r="12" spans="1:26" ht="16.5" customHeight="1">
      <c r="A12" s="28"/>
      <c r="B12" s="29"/>
      <c r="C12" s="32"/>
      <c r="D12" s="33"/>
    </row>
    <row r="13" spans="1:26" ht="16.5" customHeight="1">
      <c r="A13" s="28"/>
      <c r="B13" s="29"/>
      <c r="C13" s="32"/>
      <c r="D13" s="33"/>
    </row>
    <row r="14" spans="1:26" ht="16.5" customHeight="1">
      <c r="A14" s="28"/>
      <c r="B14" s="29"/>
      <c r="C14" s="32"/>
      <c r="D14" s="33"/>
    </row>
    <row r="15" spans="1:26" ht="16.5" customHeight="1">
      <c r="A15" s="28"/>
      <c r="B15" s="29"/>
      <c r="C15" s="32"/>
      <c r="D15" s="33"/>
    </row>
    <row r="16" spans="1:26" ht="16.5" customHeight="1">
      <c r="A16" s="28"/>
      <c r="B16" s="29"/>
      <c r="C16" s="32"/>
      <c r="D16" s="33"/>
    </row>
    <row r="17" spans="1:4" ht="16.5" customHeight="1">
      <c r="A17" s="28"/>
      <c r="B17" s="29"/>
      <c r="C17" s="32"/>
      <c r="D17" s="33"/>
    </row>
    <row r="18" spans="1:4" ht="16.5" customHeight="1">
      <c r="A18" s="34"/>
      <c r="B18" s="35"/>
      <c r="C18" s="36"/>
      <c r="D18" s="37"/>
    </row>
    <row r="19" spans="1:4" ht="16.5" customHeight="1"/>
    <row r="20" spans="1:4" ht="16.5" customHeight="1"/>
    <row r="21" spans="1:4" ht="16.5" customHeight="1"/>
    <row r="22" spans="1:4" ht="16.5" customHeight="1"/>
    <row r="23" spans="1:4" ht="16.5" customHeight="1"/>
    <row r="24" spans="1:4" ht="16.5" customHeight="1"/>
    <row r="25" spans="1:4" ht="16.5" customHeight="1"/>
    <row r="26" spans="1:4" ht="16.5" customHeight="1"/>
    <row r="27" spans="1:4" ht="16.5" customHeight="1"/>
    <row r="28" spans="1:4" ht="16.5" customHeight="1"/>
    <row r="29" spans="1:4" ht="16.5" customHeight="1"/>
    <row r="30" spans="1:4" ht="16.5" customHeight="1"/>
    <row r="31" spans="1:4" ht="16.5" customHeight="1"/>
    <row r="32" spans="1:4"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sheetData>
  <mergeCells count="1">
    <mergeCell ref="A1:D1"/>
  </mergeCells>
  <pageMargins left="0" right="0" top="0" bottom="0" header="0" footer="0"/>
  <pageSetup scale="7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E598"/>
  </sheetPr>
  <dimension ref="A1:E1000"/>
  <sheetViews>
    <sheetView workbookViewId="0">
      <pane ySplit="6" topLeftCell="A7" activePane="bottomLeft" state="frozen"/>
      <selection pane="bottomLeft" activeCell="B8" sqref="B8"/>
    </sheetView>
  </sheetViews>
  <sheetFormatPr defaultColWidth="12.625" defaultRowHeight="15" customHeight="1"/>
  <cols>
    <col min="1" max="5" width="26.875" customWidth="1"/>
    <col min="6" max="26" width="9.375" customWidth="1"/>
  </cols>
  <sheetData>
    <row r="1" spans="1:5">
      <c r="A1" s="485" t="s">
        <v>0</v>
      </c>
      <c r="B1" s="486"/>
      <c r="C1" s="486"/>
      <c r="D1" s="486"/>
      <c r="E1" s="486"/>
    </row>
    <row r="2" spans="1:5">
      <c r="A2" s="485" t="s">
        <v>27</v>
      </c>
      <c r="B2" s="486"/>
      <c r="C2" s="486"/>
      <c r="D2" s="486"/>
      <c r="E2" s="486"/>
    </row>
    <row r="3" spans="1:5">
      <c r="A3" s="485" t="s">
        <v>2</v>
      </c>
      <c r="B3" s="486"/>
      <c r="C3" s="486"/>
      <c r="D3" s="486"/>
      <c r="E3" s="486"/>
    </row>
    <row r="4" spans="1:5">
      <c r="A4" s="485" t="s">
        <v>3</v>
      </c>
      <c r="B4" s="486"/>
      <c r="C4" s="486"/>
      <c r="D4" s="486"/>
      <c r="E4" s="486"/>
    </row>
    <row r="6" spans="1:5" ht="14.25">
      <c r="A6" s="492" t="s">
        <v>28</v>
      </c>
      <c r="B6" s="493"/>
      <c r="C6" s="493"/>
      <c r="D6" s="493"/>
      <c r="E6" s="494"/>
    </row>
    <row r="7" spans="1:5">
      <c r="A7" s="38"/>
      <c r="B7" s="1"/>
      <c r="C7" s="1"/>
      <c r="D7" s="1"/>
      <c r="E7" s="11"/>
    </row>
    <row r="8" spans="1:5" ht="105.75" customHeight="1">
      <c r="A8" s="490" t="s">
        <v>29</v>
      </c>
      <c r="B8" s="486"/>
      <c r="C8" s="486"/>
      <c r="D8" s="486"/>
      <c r="E8" s="487"/>
    </row>
    <row r="9" spans="1:5">
      <c r="A9" s="38"/>
      <c r="B9" s="1"/>
      <c r="C9" s="1"/>
      <c r="D9" s="1"/>
      <c r="E9" s="11"/>
    </row>
    <row r="10" spans="1:5" ht="14.25">
      <c r="A10" s="490" t="s">
        <v>30</v>
      </c>
      <c r="B10" s="486"/>
      <c r="C10" s="486"/>
      <c r="D10" s="486"/>
      <c r="E10" s="487"/>
    </row>
    <row r="11" spans="1:5">
      <c r="A11" s="39"/>
      <c r="B11" s="40"/>
      <c r="C11" s="40"/>
      <c r="D11" s="40"/>
      <c r="E11" s="41"/>
    </row>
    <row r="12" spans="1:5" ht="14.25">
      <c r="A12" s="490" t="s">
        <v>31</v>
      </c>
      <c r="B12" s="486"/>
      <c r="C12" s="486"/>
      <c r="D12" s="486"/>
      <c r="E12" s="487"/>
    </row>
    <row r="13" spans="1:5">
      <c r="A13" s="42" t="s">
        <v>32</v>
      </c>
      <c r="B13" s="40"/>
      <c r="C13" s="40"/>
      <c r="D13" s="40"/>
      <c r="E13" s="41"/>
    </row>
    <row r="14" spans="1:5">
      <c r="A14" s="42" t="s">
        <v>33</v>
      </c>
      <c r="B14" s="40"/>
      <c r="C14" s="40"/>
      <c r="D14" s="40"/>
      <c r="E14" s="41"/>
    </row>
    <row r="15" spans="1:5">
      <c r="A15" s="42" t="s">
        <v>34</v>
      </c>
      <c r="B15" s="40"/>
      <c r="C15" s="40"/>
      <c r="D15" s="40"/>
      <c r="E15" s="41"/>
    </row>
    <row r="16" spans="1:5">
      <c r="A16" s="42" t="s">
        <v>35</v>
      </c>
      <c r="B16" s="40"/>
      <c r="C16" s="40"/>
      <c r="D16" s="40"/>
      <c r="E16" s="41"/>
    </row>
    <row r="17" spans="1:5">
      <c r="A17" s="42" t="s">
        <v>36</v>
      </c>
      <c r="B17" s="40"/>
      <c r="C17" s="40"/>
      <c r="D17" s="40"/>
      <c r="E17" s="41"/>
    </row>
    <row r="18" spans="1:5">
      <c r="A18" s="42" t="s">
        <v>37</v>
      </c>
      <c r="B18" s="40"/>
      <c r="C18" s="40"/>
      <c r="D18" s="40"/>
      <c r="E18" s="41"/>
    </row>
    <row r="19" spans="1:5">
      <c r="A19" s="491" t="s">
        <v>38</v>
      </c>
      <c r="B19" s="486"/>
      <c r="C19" s="486"/>
      <c r="D19" s="486"/>
      <c r="E19" s="487"/>
    </row>
    <row r="20" spans="1:5">
      <c r="A20" s="490"/>
      <c r="B20" s="486"/>
      <c r="C20" s="486"/>
      <c r="D20" s="486"/>
      <c r="E20" s="487"/>
    </row>
    <row r="21" spans="1:5" ht="15.75" customHeight="1">
      <c r="A21" s="43"/>
      <c r="B21" s="18"/>
      <c r="C21" s="18"/>
      <c r="D21" s="18"/>
      <c r="E21" s="44"/>
    </row>
    <row r="22" spans="1:5" ht="15.75" customHeight="1"/>
    <row r="23" spans="1:5" ht="15.75" customHeight="1"/>
    <row r="24" spans="1:5" ht="15.75" customHeight="1"/>
    <row r="25" spans="1:5" ht="15.75" customHeight="1"/>
    <row r="26" spans="1:5" ht="15.75" customHeight="1"/>
    <row r="27" spans="1:5" ht="15.75" customHeight="1"/>
    <row r="28" spans="1:5" ht="15.75" customHeight="1"/>
    <row r="29" spans="1:5" ht="15.75" customHeight="1"/>
    <row r="30" spans="1:5" ht="15.75" customHeight="1"/>
    <row r="31" spans="1:5" ht="15.75" customHeight="1"/>
    <row r="32" spans="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12:E12"/>
    <mergeCell ref="A19:E19"/>
    <mergeCell ref="A20:E20"/>
    <mergeCell ref="A1:E1"/>
    <mergeCell ref="A2:E2"/>
    <mergeCell ref="A3:E3"/>
    <mergeCell ref="A4:E4"/>
    <mergeCell ref="A6:E6"/>
    <mergeCell ref="A8:E8"/>
    <mergeCell ref="A10:E10"/>
  </mergeCells>
  <pageMargins left="0" right="0" top="0" bottom="0" header="0" footer="0"/>
  <pageSetup scale="75"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E598"/>
  </sheetPr>
  <dimension ref="A1:V1002"/>
  <sheetViews>
    <sheetView showGridLines="0" workbookViewId="0">
      <pane xSplit="2" ySplit="1" topLeftCell="C2" activePane="bottomRight" state="frozen"/>
      <selection pane="topRight" activeCell="C1" sqref="C1"/>
      <selection pane="bottomLeft" activeCell="A2" sqref="A2"/>
      <selection pane="bottomRight" activeCell="C2" sqref="C2"/>
    </sheetView>
  </sheetViews>
  <sheetFormatPr defaultColWidth="12.625" defaultRowHeight="15" customHeight="1"/>
  <cols>
    <col min="1" max="1" width="30.125" customWidth="1"/>
    <col min="2" max="2" width="9.125" customWidth="1"/>
    <col min="3" max="3" width="32.125" customWidth="1"/>
    <col min="4" max="4" width="26.375" customWidth="1"/>
    <col min="5" max="5" width="25" customWidth="1"/>
    <col min="6" max="6" width="23.75" customWidth="1"/>
    <col min="7" max="7" width="65.875" customWidth="1"/>
    <col min="8" max="8" width="60.125" customWidth="1"/>
    <col min="9" max="9" width="66.375" customWidth="1"/>
    <col min="10" max="11" width="111.875" customWidth="1"/>
    <col min="12" max="15" width="9.375" customWidth="1"/>
  </cols>
  <sheetData>
    <row r="1" spans="1:22">
      <c r="A1" s="485" t="s">
        <v>0</v>
      </c>
      <c r="B1" s="486"/>
      <c r="C1" s="486"/>
      <c r="D1" s="486"/>
      <c r="E1" s="486"/>
      <c r="F1" s="486"/>
      <c r="G1" s="486"/>
      <c r="H1" s="1"/>
      <c r="I1" s="1"/>
      <c r="J1" s="45"/>
      <c r="K1" s="45"/>
      <c r="L1" s="45"/>
      <c r="M1" s="45"/>
      <c r="N1" s="45"/>
      <c r="O1" s="45"/>
      <c r="P1" s="45"/>
      <c r="Q1" s="45"/>
      <c r="R1" s="45"/>
      <c r="S1" s="45"/>
      <c r="T1" s="45"/>
      <c r="U1" s="45"/>
      <c r="V1" s="45"/>
    </row>
    <row r="2" spans="1:22">
      <c r="A2" s="485" t="s">
        <v>27</v>
      </c>
      <c r="B2" s="486"/>
      <c r="C2" s="486"/>
      <c r="D2" s="486"/>
      <c r="E2" s="486"/>
      <c r="F2" s="486"/>
      <c r="G2" s="486"/>
      <c r="H2" s="1"/>
      <c r="I2" s="1"/>
      <c r="J2" s="45"/>
      <c r="K2" s="45"/>
      <c r="L2" s="45"/>
      <c r="M2" s="45"/>
      <c r="N2" s="45"/>
      <c r="O2" s="45"/>
      <c r="P2" s="45"/>
      <c r="Q2" s="45"/>
      <c r="R2" s="45"/>
      <c r="S2" s="45"/>
      <c r="T2" s="45"/>
      <c r="U2" s="45"/>
      <c r="V2" s="45"/>
    </row>
    <row r="3" spans="1:22">
      <c r="A3" s="485" t="s">
        <v>2</v>
      </c>
      <c r="B3" s="486"/>
      <c r="C3" s="486"/>
      <c r="D3" s="486"/>
      <c r="E3" s="486"/>
      <c r="F3" s="486"/>
      <c r="G3" s="486"/>
      <c r="H3" s="1"/>
      <c r="I3" s="1"/>
      <c r="J3" s="45"/>
      <c r="K3" s="45"/>
      <c r="L3" s="45"/>
      <c r="M3" s="45"/>
      <c r="N3" s="45"/>
      <c r="O3" s="45"/>
      <c r="P3" s="45"/>
      <c r="Q3" s="45"/>
      <c r="R3" s="45"/>
      <c r="S3" s="45"/>
      <c r="T3" s="45"/>
      <c r="U3" s="45"/>
      <c r="V3" s="45"/>
    </row>
    <row r="4" spans="1:22">
      <c r="A4" s="485" t="s">
        <v>3</v>
      </c>
      <c r="B4" s="486"/>
      <c r="C4" s="486"/>
      <c r="D4" s="486"/>
      <c r="E4" s="486"/>
      <c r="F4" s="486"/>
      <c r="G4" s="486"/>
      <c r="H4" s="1"/>
      <c r="I4" s="1"/>
      <c r="J4" s="45"/>
      <c r="K4" s="45"/>
      <c r="L4" s="45"/>
      <c r="M4" s="45"/>
      <c r="N4" s="45"/>
      <c r="O4" s="45"/>
      <c r="P4" s="45"/>
      <c r="Q4" s="45"/>
      <c r="R4" s="45"/>
      <c r="S4" s="45"/>
      <c r="T4" s="45"/>
      <c r="U4" s="45"/>
      <c r="V4" s="45"/>
    </row>
    <row r="5" spans="1:22">
      <c r="A5" s="497"/>
      <c r="B5" s="486"/>
      <c r="C5" s="486"/>
      <c r="D5" s="486"/>
      <c r="E5" s="486"/>
      <c r="F5" s="486"/>
      <c r="G5" s="486"/>
      <c r="H5" s="1"/>
      <c r="I5" s="1"/>
      <c r="J5" s="45"/>
      <c r="K5" s="45"/>
      <c r="L5" s="45"/>
      <c r="M5" s="45"/>
      <c r="N5" s="45"/>
      <c r="O5" s="45"/>
      <c r="P5" s="45"/>
      <c r="Q5" s="45"/>
      <c r="R5" s="45"/>
      <c r="S5" s="45"/>
      <c r="T5" s="45"/>
      <c r="U5" s="45"/>
      <c r="V5" s="45"/>
    </row>
    <row r="6" spans="1:22" ht="50.25" customHeight="1">
      <c r="A6" s="477" t="s">
        <v>39</v>
      </c>
      <c r="B6" s="495"/>
      <c r="C6" s="495"/>
      <c r="D6" s="495"/>
      <c r="E6" s="495"/>
      <c r="F6" s="478"/>
      <c r="G6" s="496" t="s">
        <v>40</v>
      </c>
      <c r="H6" s="495"/>
      <c r="I6" s="478"/>
      <c r="J6" s="45"/>
      <c r="K6" s="45"/>
      <c r="L6" s="45"/>
      <c r="M6" s="45"/>
      <c r="N6" s="45"/>
      <c r="O6" s="45"/>
      <c r="P6" s="45"/>
      <c r="Q6" s="45"/>
      <c r="R6" s="45"/>
      <c r="S6" s="45"/>
      <c r="T6" s="45"/>
      <c r="U6" s="45"/>
      <c r="V6" s="45"/>
    </row>
    <row r="7" spans="1:22" ht="39.75" customHeight="1">
      <c r="A7" s="47" t="s">
        <v>41</v>
      </c>
      <c r="B7" s="498" t="s">
        <v>42</v>
      </c>
      <c r="C7" s="494"/>
      <c r="D7" s="48" t="s">
        <v>43</v>
      </c>
      <c r="E7" s="47" t="s">
        <v>44</v>
      </c>
      <c r="F7" s="49" t="s">
        <v>45</v>
      </c>
      <c r="G7" s="50" t="s">
        <v>46</v>
      </c>
      <c r="H7" s="51" t="s">
        <v>47</v>
      </c>
      <c r="I7" s="51" t="s">
        <v>48</v>
      </c>
      <c r="J7" s="45"/>
      <c r="K7" s="45"/>
      <c r="L7" s="45"/>
      <c r="M7" s="45"/>
      <c r="N7" s="45"/>
      <c r="O7" s="45"/>
      <c r="P7" s="45"/>
      <c r="Q7" s="45"/>
      <c r="R7" s="45"/>
      <c r="S7" s="45"/>
      <c r="T7" s="45"/>
      <c r="U7" s="45"/>
      <c r="V7" s="45"/>
    </row>
    <row r="8" spans="1:22" ht="409.5" customHeight="1">
      <c r="A8" s="499" t="s">
        <v>49</v>
      </c>
      <c r="B8" s="52" t="s">
        <v>50</v>
      </c>
      <c r="C8" s="53" t="s">
        <v>51</v>
      </c>
      <c r="D8" s="54" t="s">
        <v>52</v>
      </c>
      <c r="E8" s="55" t="s">
        <v>53</v>
      </c>
      <c r="F8" s="54" t="s">
        <v>54</v>
      </c>
      <c r="G8" s="55" t="s">
        <v>55</v>
      </c>
      <c r="H8" s="56" t="s">
        <v>56</v>
      </c>
      <c r="I8" s="57" t="s">
        <v>57</v>
      </c>
      <c r="J8" s="58"/>
      <c r="K8" s="58"/>
      <c r="L8" s="58"/>
      <c r="M8" s="58"/>
      <c r="N8" s="58"/>
      <c r="O8" s="58"/>
      <c r="P8" s="58"/>
      <c r="Q8" s="58"/>
      <c r="R8" s="58"/>
      <c r="S8" s="58"/>
      <c r="T8" s="58"/>
      <c r="U8" s="58"/>
      <c r="V8" s="58"/>
    </row>
    <row r="9" spans="1:22" ht="291.75" customHeight="1">
      <c r="A9" s="500"/>
      <c r="B9" s="59">
        <v>44228</v>
      </c>
      <c r="C9" s="55" t="s">
        <v>58</v>
      </c>
      <c r="D9" s="54" t="s">
        <v>59</v>
      </c>
      <c r="E9" s="55" t="s">
        <v>53</v>
      </c>
      <c r="F9" s="60">
        <v>44407</v>
      </c>
      <c r="G9" s="57" t="s">
        <v>60</v>
      </c>
      <c r="H9" s="57" t="s">
        <v>61</v>
      </c>
      <c r="I9" s="57" t="s">
        <v>62</v>
      </c>
      <c r="J9" s="58"/>
      <c r="K9" s="58"/>
      <c r="L9" s="58"/>
      <c r="M9" s="58"/>
      <c r="N9" s="58"/>
      <c r="O9" s="58"/>
      <c r="P9" s="58"/>
      <c r="Q9" s="58"/>
      <c r="R9" s="58"/>
      <c r="S9" s="58"/>
      <c r="T9" s="58"/>
      <c r="U9" s="58"/>
      <c r="V9" s="58"/>
    </row>
    <row r="10" spans="1:22" ht="409.5" customHeight="1">
      <c r="A10" s="499" t="s">
        <v>63</v>
      </c>
      <c r="B10" s="52" t="s">
        <v>64</v>
      </c>
      <c r="C10" s="55" t="s">
        <v>65</v>
      </c>
      <c r="D10" s="54" t="s">
        <v>66</v>
      </c>
      <c r="E10" s="55" t="s">
        <v>53</v>
      </c>
      <c r="F10" s="54" t="s">
        <v>67</v>
      </c>
      <c r="G10" s="61" t="s">
        <v>68</v>
      </c>
      <c r="H10" s="62" t="s">
        <v>69</v>
      </c>
      <c r="I10" s="56" t="s">
        <v>70</v>
      </c>
      <c r="J10" s="58"/>
      <c r="K10" s="58"/>
      <c r="L10" s="58"/>
      <c r="M10" s="58"/>
      <c r="N10" s="58"/>
      <c r="O10" s="58"/>
      <c r="P10" s="58"/>
      <c r="Q10" s="58"/>
      <c r="R10" s="58"/>
      <c r="S10" s="58"/>
      <c r="T10" s="58"/>
      <c r="U10" s="58"/>
      <c r="V10" s="58"/>
    </row>
    <row r="11" spans="1:22" ht="249" customHeight="1">
      <c r="A11" s="500"/>
      <c r="B11" s="52" t="s">
        <v>71</v>
      </c>
      <c r="C11" s="55" t="s">
        <v>72</v>
      </c>
      <c r="D11" s="54" t="s">
        <v>73</v>
      </c>
      <c r="E11" s="55" t="s">
        <v>74</v>
      </c>
      <c r="F11" s="54" t="s">
        <v>75</v>
      </c>
      <c r="G11" s="57" t="s">
        <v>76</v>
      </c>
      <c r="H11" s="62" t="s">
        <v>77</v>
      </c>
      <c r="I11" s="55" t="s">
        <v>78</v>
      </c>
      <c r="J11" s="58"/>
      <c r="K11" s="58"/>
      <c r="L11" s="58"/>
      <c r="M11" s="58"/>
      <c r="N11" s="58"/>
      <c r="O11" s="58"/>
      <c r="P11" s="58"/>
      <c r="Q11" s="58"/>
      <c r="R11" s="58"/>
      <c r="S11" s="58"/>
      <c r="T11" s="58"/>
      <c r="U11" s="58"/>
      <c r="V11" s="58"/>
    </row>
    <row r="12" spans="1:22" ht="154.5" customHeight="1">
      <c r="A12" s="499" t="s">
        <v>79</v>
      </c>
      <c r="B12" s="52" t="s">
        <v>80</v>
      </c>
      <c r="C12" s="55" t="s">
        <v>81</v>
      </c>
      <c r="D12" s="54" t="s">
        <v>82</v>
      </c>
      <c r="E12" s="55" t="s">
        <v>83</v>
      </c>
      <c r="F12" s="54" t="s">
        <v>84</v>
      </c>
      <c r="G12" s="63" t="s">
        <v>85</v>
      </c>
      <c r="H12" s="64"/>
      <c r="I12" s="64"/>
      <c r="J12" s="58"/>
      <c r="K12" s="58"/>
      <c r="L12" s="58"/>
      <c r="M12" s="58"/>
      <c r="N12" s="58"/>
      <c r="O12" s="58"/>
      <c r="P12" s="58"/>
      <c r="Q12" s="58"/>
      <c r="R12" s="58"/>
      <c r="S12" s="58"/>
      <c r="T12" s="58"/>
      <c r="U12" s="58"/>
      <c r="V12" s="58"/>
    </row>
    <row r="13" spans="1:22" ht="128.25" customHeight="1">
      <c r="A13" s="500"/>
      <c r="B13" s="65" t="s">
        <v>86</v>
      </c>
      <c r="C13" s="55" t="s">
        <v>87</v>
      </c>
      <c r="D13" s="54" t="s">
        <v>88</v>
      </c>
      <c r="E13" s="55" t="s">
        <v>53</v>
      </c>
      <c r="F13" s="66">
        <v>44227</v>
      </c>
      <c r="G13" s="63" t="s">
        <v>85</v>
      </c>
      <c r="H13" s="64"/>
      <c r="I13" s="64"/>
      <c r="J13" s="58"/>
      <c r="K13" s="58"/>
      <c r="L13" s="58"/>
      <c r="M13" s="58"/>
      <c r="N13" s="58"/>
      <c r="O13" s="58"/>
      <c r="P13" s="58"/>
      <c r="Q13" s="58"/>
      <c r="R13" s="58"/>
      <c r="S13" s="58"/>
      <c r="T13" s="58"/>
      <c r="U13" s="58"/>
      <c r="V13" s="58"/>
    </row>
    <row r="14" spans="1:22" ht="151.5" customHeight="1">
      <c r="A14" s="54" t="s">
        <v>89</v>
      </c>
      <c r="B14" s="52" t="s">
        <v>90</v>
      </c>
      <c r="C14" s="55" t="s">
        <v>91</v>
      </c>
      <c r="D14" s="54" t="s">
        <v>92</v>
      </c>
      <c r="E14" s="55" t="s">
        <v>93</v>
      </c>
      <c r="F14" s="54" t="s">
        <v>94</v>
      </c>
      <c r="G14" s="57" t="s">
        <v>95</v>
      </c>
      <c r="H14" s="62" t="s">
        <v>96</v>
      </c>
      <c r="I14" s="57" t="s">
        <v>97</v>
      </c>
      <c r="J14" s="58"/>
      <c r="K14" s="58"/>
      <c r="L14" s="58"/>
      <c r="M14" s="58"/>
      <c r="N14" s="58"/>
      <c r="O14" s="58"/>
      <c r="P14" s="58"/>
      <c r="Q14" s="58"/>
      <c r="R14" s="58"/>
      <c r="S14" s="58"/>
      <c r="T14" s="58"/>
      <c r="U14" s="58"/>
      <c r="V14" s="58"/>
    </row>
    <row r="15" spans="1:22" ht="91.5" customHeight="1">
      <c r="A15" s="54" t="s">
        <v>98</v>
      </c>
      <c r="B15" s="52" t="s">
        <v>99</v>
      </c>
      <c r="C15" s="55" t="s">
        <v>100</v>
      </c>
      <c r="D15" s="54" t="s">
        <v>101</v>
      </c>
      <c r="E15" s="55" t="s">
        <v>102</v>
      </c>
      <c r="F15" s="54" t="s">
        <v>103</v>
      </c>
      <c r="G15" s="57" t="s">
        <v>104</v>
      </c>
      <c r="H15" s="64"/>
      <c r="I15" s="64"/>
      <c r="J15" s="58"/>
      <c r="K15" s="58"/>
      <c r="L15" s="58"/>
      <c r="M15" s="58"/>
      <c r="N15" s="58"/>
      <c r="O15" s="58"/>
      <c r="P15" s="58"/>
      <c r="Q15" s="58"/>
      <c r="R15" s="58"/>
      <c r="S15" s="58"/>
      <c r="T15" s="58"/>
      <c r="U15" s="58"/>
      <c r="V15" s="58"/>
    </row>
    <row r="16" spans="1:22">
      <c r="A16" s="67" t="s">
        <v>105</v>
      </c>
      <c r="B16" s="1"/>
      <c r="C16" s="1"/>
      <c r="D16" s="1"/>
      <c r="E16" s="1"/>
      <c r="F16" s="1"/>
      <c r="G16" s="1"/>
      <c r="H16" s="1"/>
      <c r="I16" s="68"/>
      <c r="J16" s="69"/>
      <c r="K16" s="69"/>
      <c r="L16" s="1"/>
      <c r="M16" s="1"/>
      <c r="N16" s="1"/>
      <c r="O16" s="1"/>
      <c r="P16" s="1"/>
      <c r="Q16" s="1"/>
      <c r="R16" s="1"/>
      <c r="S16" s="1"/>
      <c r="T16" s="1"/>
      <c r="U16" s="1"/>
      <c r="V16" s="1"/>
    </row>
    <row r="17" spans="1:22">
      <c r="A17" s="70"/>
      <c r="B17" s="1"/>
      <c r="C17" s="1"/>
      <c r="D17" s="1"/>
      <c r="E17" s="1"/>
      <c r="F17" s="1"/>
      <c r="G17" s="1"/>
      <c r="H17" s="1"/>
      <c r="I17" s="1"/>
      <c r="J17" s="71"/>
      <c r="K17" s="71"/>
      <c r="L17" s="1"/>
      <c r="M17" s="1"/>
      <c r="N17" s="1"/>
      <c r="O17" s="1"/>
      <c r="P17" s="1"/>
      <c r="Q17" s="1"/>
      <c r="R17" s="1"/>
      <c r="S17" s="1"/>
      <c r="T17" s="1"/>
      <c r="U17" s="1"/>
      <c r="V17" s="1"/>
    </row>
    <row r="18" spans="1:22">
      <c r="A18" s="501"/>
      <c r="B18" s="502"/>
      <c r="C18" s="502"/>
      <c r="D18" s="502"/>
      <c r="E18" s="502"/>
      <c r="F18" s="502"/>
      <c r="G18" s="502"/>
      <c r="H18" s="502"/>
      <c r="I18" s="502"/>
      <c r="J18" s="502"/>
      <c r="K18" s="503"/>
      <c r="L18" s="1"/>
      <c r="M18" s="1"/>
      <c r="N18" s="1"/>
      <c r="O18" s="1"/>
      <c r="P18" s="1"/>
      <c r="Q18" s="1"/>
      <c r="R18" s="1"/>
      <c r="S18" s="1"/>
      <c r="T18" s="1"/>
      <c r="U18" s="1"/>
      <c r="V18" s="1"/>
    </row>
    <row r="19" spans="1:22">
      <c r="A19" s="1"/>
      <c r="B19" s="1"/>
      <c r="C19" s="1"/>
      <c r="D19" s="1"/>
      <c r="E19" s="1"/>
      <c r="F19" s="1"/>
      <c r="G19" s="1"/>
      <c r="H19" s="1"/>
      <c r="I19" s="68"/>
      <c r="J19" s="69"/>
      <c r="K19" s="69"/>
      <c r="L19" s="1"/>
      <c r="M19" s="1"/>
      <c r="N19" s="1"/>
      <c r="O19" s="1"/>
      <c r="P19" s="1"/>
      <c r="Q19" s="1"/>
      <c r="R19" s="1"/>
      <c r="S19" s="1"/>
      <c r="T19" s="1"/>
      <c r="U19" s="1"/>
      <c r="V19" s="1"/>
    </row>
    <row r="20" spans="1:22">
      <c r="A20" s="1"/>
      <c r="B20" s="1"/>
      <c r="C20" s="1"/>
      <c r="D20" s="1"/>
      <c r="E20" s="1"/>
      <c r="F20" s="1"/>
      <c r="G20" s="1"/>
      <c r="H20" s="1"/>
      <c r="I20" s="68"/>
      <c r="J20" s="69"/>
      <c r="K20" s="69"/>
      <c r="L20" s="1"/>
      <c r="M20" s="1"/>
      <c r="N20" s="1"/>
      <c r="O20" s="1"/>
      <c r="P20" s="1"/>
      <c r="Q20" s="1"/>
      <c r="R20" s="1"/>
      <c r="S20" s="1"/>
      <c r="T20" s="1"/>
      <c r="U20" s="1"/>
      <c r="V20" s="1"/>
    </row>
    <row r="21" spans="1:22">
      <c r="A21" s="1"/>
      <c r="B21" s="1"/>
      <c r="C21" s="1"/>
      <c r="D21" s="1"/>
      <c r="E21" s="1"/>
      <c r="F21" s="1"/>
      <c r="G21" s="1"/>
      <c r="H21" s="1"/>
      <c r="I21" s="68"/>
      <c r="J21" s="69"/>
      <c r="K21" s="69"/>
      <c r="L21" s="1"/>
      <c r="M21" s="1"/>
      <c r="N21" s="1"/>
      <c r="O21" s="1"/>
      <c r="P21" s="1"/>
      <c r="Q21" s="1"/>
      <c r="R21" s="1"/>
      <c r="S21" s="1"/>
      <c r="T21" s="1"/>
      <c r="U21" s="1"/>
      <c r="V21" s="1"/>
    </row>
    <row r="22" spans="1:22">
      <c r="A22" s="1"/>
      <c r="B22" s="1"/>
      <c r="C22" s="1"/>
      <c r="D22" s="1"/>
      <c r="E22" s="1"/>
      <c r="F22" s="1"/>
      <c r="G22" s="1"/>
      <c r="H22" s="1"/>
      <c r="I22" s="68"/>
      <c r="J22" s="69"/>
      <c r="K22" s="69"/>
      <c r="L22" s="1"/>
      <c r="M22" s="1"/>
      <c r="N22" s="1"/>
      <c r="O22" s="1"/>
      <c r="P22" s="1"/>
      <c r="Q22" s="1"/>
      <c r="R22" s="1"/>
      <c r="S22" s="1"/>
      <c r="T22" s="1"/>
      <c r="U22" s="1"/>
      <c r="V22" s="1"/>
    </row>
    <row r="23" spans="1:22" ht="15.75" customHeight="1">
      <c r="A23" s="1"/>
      <c r="B23" s="1"/>
      <c r="C23" s="1"/>
      <c r="D23" s="1"/>
      <c r="E23" s="1"/>
      <c r="F23" s="1"/>
      <c r="G23" s="1"/>
      <c r="H23" s="1"/>
      <c r="I23" s="68"/>
      <c r="J23" s="69"/>
      <c r="K23" s="69"/>
      <c r="L23" s="1"/>
      <c r="M23" s="1"/>
      <c r="N23" s="1"/>
      <c r="O23" s="1"/>
      <c r="P23" s="1"/>
      <c r="Q23" s="1"/>
      <c r="R23" s="1"/>
      <c r="S23" s="1"/>
      <c r="T23" s="1"/>
      <c r="U23" s="1"/>
      <c r="V23" s="1"/>
    </row>
    <row r="24" spans="1:22" ht="15.75" customHeight="1">
      <c r="A24" s="1"/>
      <c r="B24" s="1"/>
      <c r="C24" s="1"/>
      <c r="D24" s="1"/>
      <c r="E24" s="1"/>
      <c r="F24" s="1"/>
      <c r="G24" s="1"/>
      <c r="H24" s="1"/>
      <c r="I24" s="68"/>
      <c r="J24" s="69"/>
      <c r="K24" s="69"/>
      <c r="L24" s="1"/>
      <c r="M24" s="1"/>
      <c r="N24" s="1"/>
      <c r="O24" s="1"/>
      <c r="P24" s="1"/>
      <c r="Q24" s="1"/>
      <c r="R24" s="1"/>
      <c r="S24" s="1"/>
      <c r="T24" s="1"/>
      <c r="U24" s="1"/>
      <c r="V24" s="1"/>
    </row>
    <row r="25" spans="1:22" ht="15.75" customHeight="1">
      <c r="A25" s="1"/>
      <c r="B25" s="1"/>
      <c r="C25" s="1"/>
      <c r="D25" s="1"/>
      <c r="E25" s="1"/>
      <c r="F25" s="1"/>
      <c r="G25" s="1"/>
      <c r="H25" s="1"/>
      <c r="I25" s="68"/>
      <c r="J25" s="69"/>
      <c r="K25" s="69"/>
      <c r="L25" s="1"/>
      <c r="M25" s="1"/>
      <c r="N25" s="1"/>
      <c r="O25" s="1"/>
      <c r="P25" s="1"/>
      <c r="Q25" s="1"/>
      <c r="R25" s="1"/>
      <c r="S25" s="1"/>
      <c r="T25" s="1"/>
      <c r="U25" s="1"/>
      <c r="V25" s="1"/>
    </row>
    <row r="26" spans="1:22" ht="15.75" customHeight="1">
      <c r="A26" s="1"/>
      <c r="B26" s="1"/>
      <c r="C26" s="1"/>
      <c r="D26" s="1"/>
      <c r="E26" s="1"/>
      <c r="F26" s="1"/>
      <c r="G26" s="1"/>
      <c r="H26" s="1"/>
      <c r="I26" s="68"/>
      <c r="J26" s="69"/>
      <c r="K26" s="69"/>
      <c r="L26" s="1"/>
      <c r="M26" s="1"/>
      <c r="N26" s="1"/>
      <c r="O26" s="1"/>
      <c r="P26" s="1"/>
      <c r="Q26" s="1"/>
      <c r="R26" s="1"/>
      <c r="S26" s="1"/>
      <c r="T26" s="1"/>
      <c r="U26" s="1"/>
      <c r="V26" s="1"/>
    </row>
    <row r="27" spans="1:22" ht="15.75" customHeight="1">
      <c r="A27" s="1"/>
      <c r="B27" s="1"/>
      <c r="C27" s="1"/>
      <c r="D27" s="1"/>
      <c r="E27" s="1"/>
      <c r="F27" s="1"/>
      <c r="G27" s="1"/>
      <c r="H27" s="1"/>
      <c r="I27" s="68"/>
      <c r="J27" s="69"/>
      <c r="K27" s="69"/>
      <c r="L27" s="1"/>
      <c r="M27" s="1"/>
      <c r="N27" s="1"/>
      <c r="O27" s="1"/>
      <c r="P27" s="1"/>
      <c r="Q27" s="1"/>
      <c r="R27" s="1"/>
      <c r="S27" s="1"/>
      <c r="T27" s="1"/>
      <c r="U27" s="1"/>
      <c r="V27" s="1"/>
    </row>
    <row r="28" spans="1:22" ht="15.75" customHeight="1">
      <c r="A28" s="1"/>
      <c r="B28" s="1"/>
      <c r="C28" s="1"/>
      <c r="D28" s="1"/>
      <c r="E28" s="1"/>
      <c r="F28" s="1"/>
      <c r="G28" s="1"/>
      <c r="H28" s="1"/>
      <c r="I28" s="68"/>
      <c r="J28" s="69"/>
      <c r="K28" s="69"/>
      <c r="L28" s="1"/>
      <c r="M28" s="1"/>
      <c r="N28" s="1"/>
      <c r="O28" s="1"/>
      <c r="P28" s="1"/>
      <c r="Q28" s="1"/>
      <c r="R28" s="1"/>
      <c r="S28" s="1"/>
      <c r="T28" s="1"/>
      <c r="U28" s="1"/>
      <c r="V28" s="1"/>
    </row>
    <row r="29" spans="1:22" ht="15.75" customHeight="1">
      <c r="A29" s="1"/>
      <c r="B29" s="1"/>
      <c r="C29" s="1"/>
      <c r="D29" s="1"/>
      <c r="E29" s="1"/>
      <c r="F29" s="1"/>
      <c r="G29" s="1"/>
      <c r="H29" s="1"/>
      <c r="I29" s="68"/>
      <c r="J29" s="69"/>
      <c r="K29" s="69"/>
      <c r="L29" s="1"/>
      <c r="M29" s="1"/>
      <c r="N29" s="1"/>
      <c r="O29" s="1"/>
      <c r="P29" s="1"/>
      <c r="Q29" s="1"/>
      <c r="R29" s="1"/>
      <c r="S29" s="1"/>
      <c r="T29" s="1"/>
      <c r="U29" s="1"/>
      <c r="V29" s="1"/>
    </row>
    <row r="30" spans="1:22" ht="15.75" customHeight="1">
      <c r="A30" s="1"/>
      <c r="B30" s="1"/>
      <c r="C30" s="1"/>
      <c r="D30" s="1"/>
      <c r="E30" s="1"/>
      <c r="F30" s="1"/>
      <c r="G30" s="1"/>
      <c r="H30" s="1"/>
      <c r="I30" s="68"/>
      <c r="J30" s="69"/>
      <c r="K30" s="69"/>
      <c r="L30" s="1"/>
      <c r="M30" s="1"/>
      <c r="N30" s="1"/>
      <c r="O30" s="1"/>
      <c r="P30" s="1"/>
      <c r="Q30" s="1"/>
      <c r="R30" s="1"/>
      <c r="S30" s="1"/>
      <c r="T30" s="1"/>
      <c r="U30" s="1"/>
      <c r="V30" s="1"/>
    </row>
    <row r="31" spans="1:22" ht="15.75" customHeight="1">
      <c r="A31" s="1"/>
      <c r="B31" s="1"/>
      <c r="C31" s="1"/>
      <c r="D31" s="1"/>
      <c r="E31" s="1"/>
      <c r="F31" s="1"/>
      <c r="G31" s="1"/>
      <c r="H31" s="1"/>
      <c r="I31" s="68"/>
      <c r="J31" s="69"/>
      <c r="K31" s="69"/>
      <c r="L31" s="1"/>
      <c r="M31" s="1"/>
      <c r="N31" s="1"/>
      <c r="O31" s="1"/>
      <c r="P31" s="1"/>
      <c r="Q31" s="1"/>
      <c r="R31" s="1"/>
      <c r="S31" s="1"/>
      <c r="T31" s="1"/>
      <c r="U31" s="1"/>
      <c r="V31" s="1"/>
    </row>
    <row r="32" spans="1:22" ht="15.75" customHeight="1">
      <c r="A32" s="1"/>
      <c r="B32" s="1"/>
      <c r="C32" s="1"/>
      <c r="D32" s="1"/>
      <c r="E32" s="1"/>
      <c r="F32" s="1"/>
      <c r="G32" s="1"/>
      <c r="H32" s="1"/>
      <c r="I32" s="68"/>
      <c r="J32" s="69"/>
      <c r="K32" s="69"/>
      <c r="L32" s="1"/>
      <c r="M32" s="1"/>
      <c r="N32" s="1"/>
      <c r="O32" s="1"/>
      <c r="P32" s="1"/>
      <c r="Q32" s="1"/>
      <c r="R32" s="1"/>
      <c r="S32" s="1"/>
      <c r="T32" s="1"/>
      <c r="U32" s="1"/>
      <c r="V32" s="1"/>
    </row>
    <row r="33" spans="1:22" ht="15.75" customHeight="1">
      <c r="A33" s="1"/>
      <c r="B33" s="1"/>
      <c r="C33" s="1"/>
      <c r="D33" s="1"/>
      <c r="E33" s="1"/>
      <c r="F33" s="1"/>
      <c r="G33" s="1"/>
      <c r="H33" s="1"/>
      <c r="I33" s="68"/>
      <c r="J33" s="69"/>
      <c r="K33" s="69"/>
      <c r="L33" s="1"/>
      <c r="M33" s="1"/>
      <c r="N33" s="1"/>
      <c r="O33" s="1"/>
      <c r="P33" s="1"/>
      <c r="Q33" s="1"/>
      <c r="R33" s="1"/>
      <c r="S33" s="1"/>
      <c r="T33" s="1"/>
      <c r="U33" s="1"/>
      <c r="V33" s="1"/>
    </row>
    <row r="34" spans="1:22" ht="15.75" customHeight="1">
      <c r="A34" s="1"/>
      <c r="B34" s="1"/>
      <c r="C34" s="1"/>
      <c r="D34" s="1"/>
      <c r="E34" s="1"/>
      <c r="F34" s="1"/>
      <c r="G34" s="1"/>
      <c r="H34" s="1"/>
      <c r="I34" s="68"/>
      <c r="J34" s="69"/>
      <c r="K34" s="69"/>
      <c r="L34" s="1"/>
      <c r="M34" s="1"/>
      <c r="N34" s="1"/>
      <c r="O34" s="1"/>
      <c r="P34" s="1"/>
      <c r="Q34" s="1"/>
      <c r="R34" s="1"/>
      <c r="S34" s="1"/>
      <c r="T34" s="1"/>
      <c r="U34" s="1"/>
      <c r="V34" s="1"/>
    </row>
    <row r="35" spans="1:22" ht="15.75" customHeight="1">
      <c r="A35" s="1"/>
      <c r="B35" s="1"/>
      <c r="C35" s="1"/>
      <c r="D35" s="1"/>
      <c r="E35" s="1"/>
      <c r="F35" s="1"/>
      <c r="G35" s="1"/>
      <c r="H35" s="1"/>
      <c r="I35" s="68"/>
      <c r="J35" s="69"/>
      <c r="K35" s="69"/>
      <c r="L35" s="1"/>
      <c r="M35" s="1"/>
      <c r="N35" s="1"/>
      <c r="O35" s="1"/>
      <c r="P35" s="1"/>
      <c r="Q35" s="1"/>
      <c r="R35" s="1"/>
      <c r="S35" s="1"/>
      <c r="T35" s="1"/>
      <c r="U35" s="1"/>
      <c r="V35" s="1"/>
    </row>
    <row r="36" spans="1:22" ht="15.75" customHeight="1">
      <c r="A36" s="1"/>
      <c r="B36" s="1"/>
      <c r="C36" s="1"/>
      <c r="D36" s="1"/>
      <c r="E36" s="1"/>
      <c r="F36" s="1"/>
      <c r="G36" s="1"/>
      <c r="H36" s="1"/>
      <c r="I36" s="68"/>
      <c r="J36" s="69"/>
      <c r="K36" s="69"/>
      <c r="L36" s="1"/>
      <c r="M36" s="1"/>
      <c r="N36" s="1"/>
      <c r="O36" s="1"/>
      <c r="P36" s="1"/>
      <c r="Q36" s="1"/>
      <c r="R36" s="1"/>
      <c r="S36" s="1"/>
      <c r="T36" s="1"/>
      <c r="U36" s="1"/>
      <c r="V36" s="1"/>
    </row>
    <row r="37" spans="1:22" ht="15.75" customHeight="1">
      <c r="A37" s="1"/>
      <c r="B37" s="1"/>
      <c r="C37" s="1"/>
      <c r="D37" s="1"/>
      <c r="E37" s="1"/>
      <c r="F37" s="1"/>
      <c r="G37" s="1"/>
      <c r="H37" s="1"/>
      <c r="I37" s="68"/>
      <c r="J37" s="69"/>
      <c r="K37" s="69"/>
      <c r="L37" s="1"/>
      <c r="M37" s="1"/>
      <c r="N37" s="1"/>
      <c r="O37" s="1"/>
      <c r="P37" s="1"/>
      <c r="Q37" s="1"/>
      <c r="R37" s="1"/>
      <c r="S37" s="1"/>
      <c r="T37" s="1"/>
      <c r="U37" s="1"/>
      <c r="V37" s="1"/>
    </row>
    <row r="38" spans="1:22" ht="15.75" customHeight="1">
      <c r="A38" s="1"/>
      <c r="B38" s="1"/>
      <c r="C38" s="1"/>
      <c r="D38" s="1"/>
      <c r="E38" s="1"/>
      <c r="F38" s="1"/>
      <c r="G38" s="1"/>
      <c r="H38" s="1"/>
      <c r="I38" s="68"/>
      <c r="J38" s="69"/>
      <c r="K38" s="69"/>
      <c r="L38" s="1"/>
      <c r="M38" s="1"/>
      <c r="N38" s="1"/>
      <c r="O38" s="1"/>
      <c r="P38" s="1"/>
      <c r="Q38" s="1"/>
      <c r="R38" s="1"/>
      <c r="S38" s="1"/>
      <c r="T38" s="1"/>
      <c r="U38" s="1"/>
      <c r="V38" s="1"/>
    </row>
    <row r="39" spans="1:22" ht="15.75" customHeight="1">
      <c r="A39" s="1"/>
      <c r="B39" s="1"/>
      <c r="C39" s="1"/>
      <c r="D39" s="1"/>
      <c r="E39" s="1"/>
      <c r="F39" s="1"/>
      <c r="G39" s="1"/>
      <c r="H39" s="1"/>
      <c r="I39" s="68"/>
      <c r="J39" s="69"/>
      <c r="K39" s="69"/>
      <c r="L39" s="1"/>
      <c r="M39" s="1"/>
      <c r="N39" s="1"/>
      <c r="O39" s="1"/>
      <c r="P39" s="1"/>
      <c r="Q39" s="1"/>
      <c r="R39" s="1"/>
      <c r="S39" s="1"/>
      <c r="T39" s="1"/>
      <c r="U39" s="1"/>
      <c r="V39" s="1"/>
    </row>
    <row r="40" spans="1:22" ht="15.75" customHeight="1">
      <c r="A40" s="1"/>
      <c r="B40" s="1"/>
      <c r="C40" s="1"/>
      <c r="D40" s="1"/>
      <c r="E40" s="1"/>
      <c r="F40" s="1"/>
      <c r="G40" s="1"/>
      <c r="H40" s="1"/>
      <c r="I40" s="68"/>
      <c r="J40" s="69"/>
      <c r="K40" s="69"/>
      <c r="L40" s="1"/>
      <c r="M40" s="1"/>
      <c r="N40" s="1"/>
      <c r="O40" s="1"/>
      <c r="P40" s="1"/>
      <c r="Q40" s="1"/>
      <c r="R40" s="1"/>
      <c r="S40" s="1"/>
      <c r="T40" s="1"/>
      <c r="U40" s="1"/>
      <c r="V40" s="1"/>
    </row>
    <row r="41" spans="1:22" ht="15.75" customHeight="1">
      <c r="A41" s="1"/>
      <c r="B41" s="1"/>
      <c r="C41" s="1"/>
      <c r="D41" s="1"/>
      <c r="E41" s="1"/>
      <c r="F41" s="1"/>
      <c r="G41" s="1"/>
      <c r="H41" s="1"/>
      <c r="I41" s="68"/>
      <c r="J41" s="69"/>
      <c r="K41" s="69"/>
      <c r="L41" s="1"/>
      <c r="M41" s="1"/>
      <c r="N41" s="1"/>
      <c r="O41" s="1"/>
      <c r="P41" s="1"/>
      <c r="Q41" s="1"/>
      <c r="R41" s="1"/>
      <c r="S41" s="1"/>
      <c r="T41" s="1"/>
      <c r="U41" s="1"/>
      <c r="V41" s="1"/>
    </row>
    <row r="42" spans="1:22" ht="15.75" customHeight="1">
      <c r="A42" s="1"/>
      <c r="B42" s="1"/>
      <c r="C42" s="1"/>
      <c r="D42" s="1"/>
      <c r="E42" s="1"/>
      <c r="F42" s="1"/>
      <c r="G42" s="1"/>
      <c r="H42" s="1"/>
      <c r="I42" s="68"/>
      <c r="J42" s="69"/>
      <c r="K42" s="69"/>
      <c r="L42" s="1"/>
      <c r="M42" s="1"/>
      <c r="N42" s="1"/>
      <c r="O42" s="1"/>
      <c r="P42" s="1"/>
      <c r="Q42" s="1"/>
      <c r="R42" s="1"/>
      <c r="S42" s="1"/>
      <c r="T42" s="1"/>
      <c r="U42" s="1"/>
      <c r="V42" s="1"/>
    </row>
    <row r="43" spans="1:22" ht="15.75" customHeight="1">
      <c r="A43" s="1"/>
      <c r="B43" s="1"/>
      <c r="C43" s="1"/>
      <c r="D43" s="1"/>
      <c r="E43" s="1"/>
      <c r="F43" s="1"/>
      <c r="G43" s="1"/>
      <c r="H43" s="1"/>
      <c r="I43" s="68"/>
      <c r="J43" s="69"/>
      <c r="K43" s="69"/>
      <c r="L43" s="1"/>
      <c r="M43" s="1"/>
      <c r="N43" s="1"/>
      <c r="O43" s="1"/>
      <c r="P43" s="1"/>
      <c r="Q43" s="1"/>
      <c r="R43" s="1"/>
      <c r="S43" s="1"/>
      <c r="T43" s="1"/>
      <c r="U43" s="1"/>
      <c r="V43" s="1"/>
    </row>
    <row r="44" spans="1:22" ht="15.75" customHeight="1">
      <c r="A44" s="1"/>
      <c r="B44" s="1"/>
      <c r="C44" s="1"/>
      <c r="D44" s="1"/>
      <c r="E44" s="1"/>
      <c r="F44" s="1"/>
      <c r="G44" s="1"/>
      <c r="H44" s="1"/>
      <c r="I44" s="68"/>
      <c r="J44" s="69"/>
      <c r="K44" s="69"/>
      <c r="L44" s="1"/>
      <c r="M44" s="1"/>
      <c r="N44" s="1"/>
      <c r="O44" s="1"/>
      <c r="P44" s="1"/>
      <c r="Q44" s="1"/>
      <c r="R44" s="1"/>
      <c r="S44" s="1"/>
      <c r="T44" s="1"/>
      <c r="U44" s="1"/>
      <c r="V44" s="1"/>
    </row>
    <row r="45" spans="1:22" ht="15.75" customHeight="1">
      <c r="A45" s="1"/>
      <c r="B45" s="1"/>
      <c r="C45" s="1"/>
      <c r="D45" s="1"/>
      <c r="E45" s="1"/>
      <c r="F45" s="1"/>
      <c r="G45" s="1"/>
      <c r="H45" s="1"/>
      <c r="I45" s="68"/>
      <c r="J45" s="69"/>
      <c r="K45" s="69"/>
      <c r="L45" s="1"/>
      <c r="M45" s="1"/>
      <c r="N45" s="1"/>
      <c r="O45" s="1"/>
      <c r="P45" s="1"/>
      <c r="Q45" s="1"/>
      <c r="R45" s="1"/>
      <c r="S45" s="1"/>
      <c r="T45" s="1"/>
      <c r="U45" s="1"/>
      <c r="V45" s="1"/>
    </row>
    <row r="46" spans="1:22" ht="15.75" customHeight="1">
      <c r="A46" s="1"/>
      <c r="B46" s="1"/>
      <c r="C46" s="1"/>
      <c r="D46" s="1"/>
      <c r="E46" s="1"/>
      <c r="F46" s="1"/>
      <c r="G46" s="1"/>
      <c r="H46" s="1"/>
      <c r="I46" s="68"/>
      <c r="J46" s="69"/>
      <c r="K46" s="69"/>
      <c r="L46" s="1"/>
      <c r="M46" s="1"/>
      <c r="N46" s="1"/>
      <c r="O46" s="1"/>
      <c r="P46" s="1"/>
      <c r="Q46" s="1"/>
      <c r="R46" s="1"/>
      <c r="S46" s="1"/>
      <c r="T46" s="1"/>
      <c r="U46" s="1"/>
      <c r="V46" s="1"/>
    </row>
    <row r="47" spans="1:22" ht="15.75" customHeight="1">
      <c r="A47" s="1"/>
      <c r="B47" s="1"/>
      <c r="C47" s="1"/>
      <c r="D47" s="1"/>
      <c r="E47" s="1"/>
      <c r="F47" s="1"/>
      <c r="G47" s="1"/>
      <c r="H47" s="1"/>
      <c r="I47" s="68"/>
      <c r="J47" s="69"/>
      <c r="K47" s="69"/>
      <c r="L47" s="1"/>
      <c r="M47" s="1"/>
      <c r="N47" s="1"/>
      <c r="O47" s="1"/>
      <c r="P47" s="1"/>
      <c r="Q47" s="1"/>
      <c r="R47" s="1"/>
      <c r="S47" s="1"/>
      <c r="T47" s="1"/>
      <c r="U47" s="1"/>
      <c r="V47" s="1"/>
    </row>
    <row r="48" spans="1:22" ht="15.75" customHeight="1">
      <c r="A48" s="1"/>
      <c r="B48" s="1"/>
      <c r="C48" s="1"/>
      <c r="D48" s="1"/>
      <c r="E48" s="1"/>
      <c r="F48" s="1"/>
      <c r="G48" s="1"/>
      <c r="H48" s="1"/>
      <c r="I48" s="68"/>
      <c r="J48" s="69"/>
      <c r="K48" s="69"/>
      <c r="L48" s="1"/>
      <c r="M48" s="1"/>
      <c r="N48" s="1"/>
      <c r="O48" s="1"/>
      <c r="P48" s="1"/>
      <c r="Q48" s="1"/>
      <c r="R48" s="1"/>
      <c r="S48" s="1"/>
      <c r="T48" s="1"/>
      <c r="U48" s="1"/>
      <c r="V48" s="1"/>
    </row>
    <row r="49" spans="1:22" ht="15.75" customHeight="1">
      <c r="A49" s="1"/>
      <c r="B49" s="1"/>
      <c r="C49" s="1"/>
      <c r="D49" s="1"/>
      <c r="E49" s="1"/>
      <c r="F49" s="1"/>
      <c r="G49" s="1"/>
      <c r="H49" s="1"/>
      <c r="I49" s="68"/>
      <c r="J49" s="69"/>
      <c r="K49" s="69"/>
      <c r="L49" s="1"/>
      <c r="M49" s="1"/>
      <c r="N49" s="1"/>
      <c r="O49" s="1"/>
      <c r="P49" s="1"/>
      <c r="Q49" s="1"/>
      <c r="R49" s="1"/>
      <c r="S49" s="1"/>
      <c r="T49" s="1"/>
      <c r="U49" s="1"/>
      <c r="V49" s="1"/>
    </row>
    <row r="50" spans="1:22" ht="15.75" customHeight="1">
      <c r="A50" s="1"/>
      <c r="B50" s="1"/>
      <c r="C50" s="1"/>
      <c r="D50" s="1"/>
      <c r="E50" s="1"/>
      <c r="F50" s="1"/>
      <c r="G50" s="1"/>
      <c r="H50" s="1"/>
      <c r="I50" s="68"/>
      <c r="J50" s="69"/>
      <c r="K50" s="69"/>
      <c r="L50" s="1"/>
      <c r="M50" s="1"/>
      <c r="N50" s="1"/>
      <c r="O50" s="1"/>
      <c r="P50" s="1"/>
      <c r="Q50" s="1"/>
      <c r="R50" s="1"/>
      <c r="S50" s="1"/>
      <c r="T50" s="1"/>
      <c r="U50" s="1"/>
      <c r="V50" s="1"/>
    </row>
    <row r="51" spans="1:22" ht="15.75" customHeight="1">
      <c r="A51" s="1"/>
      <c r="B51" s="1"/>
      <c r="C51" s="1"/>
      <c r="D51" s="1"/>
      <c r="E51" s="1"/>
      <c r="F51" s="1"/>
      <c r="G51" s="1"/>
      <c r="H51" s="1"/>
      <c r="I51" s="68"/>
      <c r="J51" s="69"/>
      <c r="K51" s="69"/>
      <c r="L51" s="1"/>
      <c r="M51" s="1"/>
      <c r="N51" s="1"/>
      <c r="O51" s="1"/>
      <c r="P51" s="1"/>
      <c r="Q51" s="1"/>
      <c r="R51" s="1"/>
      <c r="S51" s="1"/>
      <c r="T51" s="1"/>
      <c r="U51" s="1"/>
      <c r="V51" s="1"/>
    </row>
    <row r="52" spans="1:22" ht="15.75" customHeight="1">
      <c r="A52" s="1"/>
      <c r="B52" s="1"/>
      <c r="C52" s="1"/>
      <c r="D52" s="1"/>
      <c r="E52" s="1"/>
      <c r="F52" s="1"/>
      <c r="G52" s="1"/>
      <c r="H52" s="1"/>
      <c r="I52" s="68"/>
      <c r="J52" s="69"/>
      <c r="K52" s="69"/>
      <c r="L52" s="1"/>
      <c r="M52" s="1"/>
      <c r="N52" s="1"/>
      <c r="O52" s="1"/>
      <c r="P52" s="1"/>
      <c r="Q52" s="1"/>
      <c r="R52" s="1"/>
      <c r="S52" s="1"/>
      <c r="T52" s="1"/>
      <c r="U52" s="1"/>
      <c r="V52" s="1"/>
    </row>
    <row r="53" spans="1:22" ht="15.75" customHeight="1">
      <c r="A53" s="1"/>
      <c r="B53" s="1"/>
      <c r="C53" s="1"/>
      <c r="D53" s="1"/>
      <c r="E53" s="1"/>
      <c r="F53" s="1"/>
      <c r="G53" s="1"/>
      <c r="H53" s="1"/>
      <c r="I53" s="68"/>
      <c r="J53" s="69"/>
      <c r="K53" s="69"/>
      <c r="L53" s="1"/>
      <c r="M53" s="1"/>
      <c r="N53" s="1"/>
      <c r="O53" s="1"/>
      <c r="P53" s="1"/>
      <c r="Q53" s="1"/>
      <c r="R53" s="1"/>
      <c r="S53" s="1"/>
      <c r="T53" s="1"/>
      <c r="U53" s="1"/>
      <c r="V53" s="1"/>
    </row>
    <row r="54" spans="1:22" ht="15.75" customHeight="1">
      <c r="A54" s="1"/>
      <c r="B54" s="1"/>
      <c r="C54" s="1"/>
      <c r="D54" s="1"/>
      <c r="E54" s="1"/>
      <c r="F54" s="1"/>
      <c r="G54" s="1"/>
      <c r="H54" s="1"/>
      <c r="I54" s="68"/>
      <c r="J54" s="69"/>
      <c r="K54" s="69"/>
      <c r="L54" s="1"/>
      <c r="M54" s="1"/>
      <c r="N54" s="1"/>
      <c r="O54" s="1"/>
      <c r="P54" s="1"/>
      <c r="Q54" s="1"/>
      <c r="R54" s="1"/>
      <c r="S54" s="1"/>
      <c r="T54" s="1"/>
      <c r="U54" s="1"/>
      <c r="V54" s="1"/>
    </row>
    <row r="55" spans="1:22" ht="15.75" customHeight="1">
      <c r="A55" s="1"/>
      <c r="B55" s="1"/>
      <c r="C55" s="1"/>
      <c r="D55" s="1"/>
      <c r="E55" s="1"/>
      <c r="F55" s="1"/>
      <c r="G55" s="1"/>
      <c r="H55" s="1"/>
      <c r="I55" s="68"/>
      <c r="J55" s="69"/>
      <c r="K55" s="69"/>
      <c r="L55" s="1"/>
      <c r="M55" s="1"/>
      <c r="N55" s="1"/>
      <c r="O55" s="1"/>
      <c r="P55" s="1"/>
      <c r="Q55" s="1"/>
      <c r="R55" s="1"/>
      <c r="S55" s="1"/>
      <c r="T55" s="1"/>
      <c r="U55" s="1"/>
      <c r="V55" s="1"/>
    </row>
    <row r="56" spans="1:22" ht="15.75" customHeight="1">
      <c r="A56" s="1"/>
      <c r="B56" s="1"/>
      <c r="C56" s="1"/>
      <c r="D56" s="1"/>
      <c r="E56" s="1"/>
      <c r="F56" s="1"/>
      <c r="G56" s="1"/>
      <c r="H56" s="1"/>
      <c r="I56" s="68"/>
      <c r="J56" s="69"/>
      <c r="K56" s="69"/>
      <c r="L56" s="1"/>
      <c r="M56" s="1"/>
      <c r="N56" s="1"/>
      <c r="O56" s="1"/>
      <c r="P56" s="1"/>
      <c r="Q56" s="1"/>
      <c r="R56" s="1"/>
      <c r="S56" s="1"/>
      <c r="T56" s="1"/>
      <c r="U56" s="1"/>
      <c r="V56" s="1"/>
    </row>
    <row r="57" spans="1:22" ht="15.75" customHeight="1">
      <c r="A57" s="1"/>
      <c r="B57" s="1"/>
      <c r="C57" s="1"/>
      <c r="D57" s="1"/>
      <c r="E57" s="1"/>
      <c r="F57" s="1"/>
      <c r="G57" s="1"/>
      <c r="H57" s="1"/>
      <c r="I57" s="68"/>
      <c r="J57" s="69"/>
      <c r="K57" s="69"/>
      <c r="L57" s="1"/>
      <c r="M57" s="1"/>
      <c r="N57" s="1"/>
      <c r="O57" s="1"/>
      <c r="P57" s="1"/>
      <c r="Q57" s="1"/>
      <c r="R57" s="1"/>
      <c r="S57" s="1"/>
      <c r="T57" s="1"/>
      <c r="U57" s="1"/>
      <c r="V57" s="1"/>
    </row>
    <row r="58" spans="1:22" ht="15.75" customHeight="1">
      <c r="A58" s="1"/>
      <c r="B58" s="1"/>
      <c r="C58" s="1"/>
      <c r="D58" s="1"/>
      <c r="E58" s="1"/>
      <c r="F58" s="1"/>
      <c r="G58" s="1"/>
      <c r="H58" s="1"/>
      <c r="I58" s="68"/>
      <c r="J58" s="69"/>
      <c r="K58" s="69"/>
      <c r="L58" s="1"/>
      <c r="M58" s="1"/>
      <c r="N58" s="1"/>
      <c r="O58" s="1"/>
      <c r="P58" s="1"/>
      <c r="Q58" s="1"/>
      <c r="R58" s="1"/>
      <c r="S58" s="1"/>
      <c r="T58" s="1"/>
      <c r="U58" s="1"/>
      <c r="V58" s="1"/>
    </row>
    <row r="59" spans="1:22" ht="15.75" customHeight="1">
      <c r="A59" s="1"/>
      <c r="B59" s="1"/>
      <c r="C59" s="1"/>
      <c r="D59" s="1"/>
      <c r="E59" s="1"/>
      <c r="F59" s="1"/>
      <c r="G59" s="1"/>
      <c r="H59" s="1"/>
      <c r="I59" s="68"/>
      <c r="J59" s="69"/>
      <c r="K59" s="69"/>
      <c r="L59" s="1"/>
      <c r="M59" s="1"/>
      <c r="N59" s="1"/>
      <c r="O59" s="1"/>
      <c r="P59" s="1"/>
      <c r="Q59" s="1"/>
      <c r="R59" s="1"/>
      <c r="S59" s="1"/>
      <c r="T59" s="1"/>
      <c r="U59" s="1"/>
      <c r="V59" s="1"/>
    </row>
    <row r="60" spans="1:22" ht="15.75" customHeight="1">
      <c r="A60" s="1"/>
      <c r="B60" s="1"/>
      <c r="C60" s="1"/>
      <c r="D60" s="1"/>
      <c r="E60" s="1"/>
      <c r="F60" s="1"/>
      <c r="G60" s="1"/>
      <c r="H60" s="1"/>
      <c r="I60" s="68"/>
      <c r="J60" s="69"/>
      <c r="K60" s="69"/>
      <c r="L60" s="1"/>
      <c r="M60" s="1"/>
      <c r="N60" s="1"/>
      <c r="O60" s="1"/>
      <c r="P60" s="1"/>
      <c r="Q60" s="1"/>
      <c r="R60" s="1"/>
      <c r="S60" s="1"/>
      <c r="T60" s="1"/>
      <c r="U60" s="1"/>
      <c r="V60" s="1"/>
    </row>
    <row r="61" spans="1:22" ht="15.75" customHeight="1">
      <c r="A61" s="1"/>
      <c r="B61" s="1"/>
      <c r="C61" s="1"/>
      <c r="D61" s="1"/>
      <c r="E61" s="1"/>
      <c r="F61" s="1"/>
      <c r="G61" s="1"/>
      <c r="H61" s="1"/>
      <c r="I61" s="68"/>
      <c r="J61" s="69"/>
      <c r="K61" s="69"/>
      <c r="L61" s="1"/>
      <c r="M61" s="1"/>
      <c r="N61" s="1"/>
      <c r="O61" s="1"/>
      <c r="P61" s="1"/>
      <c r="Q61" s="1"/>
      <c r="R61" s="1"/>
      <c r="S61" s="1"/>
      <c r="T61" s="1"/>
      <c r="U61" s="1"/>
      <c r="V61" s="1"/>
    </row>
    <row r="62" spans="1:22" ht="15.75" customHeight="1">
      <c r="A62" s="1"/>
      <c r="B62" s="1"/>
      <c r="C62" s="1"/>
      <c r="D62" s="1"/>
      <c r="E62" s="1"/>
      <c r="F62" s="1"/>
      <c r="G62" s="1"/>
      <c r="H62" s="1"/>
      <c r="I62" s="68"/>
      <c r="J62" s="69"/>
      <c r="K62" s="69"/>
      <c r="L62" s="1"/>
      <c r="M62" s="1"/>
      <c r="N62" s="1"/>
      <c r="O62" s="1"/>
      <c r="P62" s="1"/>
      <c r="Q62" s="1"/>
      <c r="R62" s="1"/>
      <c r="S62" s="1"/>
      <c r="T62" s="1"/>
      <c r="U62" s="1"/>
      <c r="V62" s="1"/>
    </row>
    <row r="63" spans="1:22" ht="15.75" customHeight="1">
      <c r="A63" s="1"/>
      <c r="B63" s="1"/>
      <c r="C63" s="1"/>
      <c r="D63" s="1"/>
      <c r="E63" s="1"/>
      <c r="F63" s="1"/>
      <c r="G63" s="1"/>
      <c r="H63" s="1"/>
      <c r="I63" s="68"/>
      <c r="J63" s="69"/>
      <c r="K63" s="69"/>
      <c r="L63" s="1"/>
      <c r="M63" s="1"/>
      <c r="N63" s="1"/>
      <c r="O63" s="1"/>
      <c r="P63" s="1"/>
      <c r="Q63" s="1"/>
      <c r="R63" s="1"/>
      <c r="S63" s="1"/>
      <c r="T63" s="1"/>
      <c r="U63" s="1"/>
      <c r="V63" s="1"/>
    </row>
    <row r="64" spans="1:22" ht="15.75" customHeight="1">
      <c r="A64" s="1"/>
      <c r="B64" s="1"/>
      <c r="C64" s="1"/>
      <c r="D64" s="1"/>
      <c r="E64" s="1"/>
      <c r="F64" s="1"/>
      <c r="G64" s="1"/>
      <c r="H64" s="1"/>
      <c r="I64" s="68"/>
      <c r="J64" s="69"/>
      <c r="K64" s="69"/>
      <c r="L64" s="1"/>
      <c r="M64" s="1"/>
      <c r="N64" s="1"/>
      <c r="O64" s="1"/>
      <c r="P64" s="1"/>
      <c r="Q64" s="1"/>
      <c r="R64" s="1"/>
      <c r="S64" s="1"/>
      <c r="T64" s="1"/>
      <c r="U64" s="1"/>
      <c r="V64" s="1"/>
    </row>
    <row r="65" spans="1:22" ht="15.75" customHeight="1">
      <c r="A65" s="1"/>
      <c r="B65" s="1"/>
      <c r="C65" s="1"/>
      <c r="D65" s="1"/>
      <c r="E65" s="1"/>
      <c r="F65" s="1"/>
      <c r="G65" s="1"/>
      <c r="H65" s="1"/>
      <c r="I65" s="68"/>
      <c r="J65" s="69"/>
      <c r="K65" s="69"/>
      <c r="L65" s="1"/>
      <c r="M65" s="1"/>
      <c r="N65" s="1"/>
      <c r="O65" s="1"/>
      <c r="P65" s="1"/>
      <c r="Q65" s="1"/>
      <c r="R65" s="1"/>
      <c r="S65" s="1"/>
      <c r="T65" s="1"/>
      <c r="U65" s="1"/>
      <c r="V65" s="1"/>
    </row>
    <row r="66" spans="1:22" ht="15.75" customHeight="1">
      <c r="A66" s="1"/>
      <c r="B66" s="1"/>
      <c r="C66" s="1"/>
      <c r="D66" s="1"/>
      <c r="E66" s="1"/>
      <c r="F66" s="1"/>
      <c r="G66" s="1"/>
      <c r="H66" s="1"/>
      <c r="I66" s="68"/>
      <c r="J66" s="69"/>
      <c r="K66" s="69"/>
      <c r="L66" s="1"/>
      <c r="M66" s="1"/>
      <c r="N66" s="1"/>
      <c r="O66" s="1"/>
      <c r="P66" s="1"/>
      <c r="Q66" s="1"/>
      <c r="R66" s="1"/>
      <c r="S66" s="1"/>
      <c r="T66" s="1"/>
      <c r="U66" s="1"/>
      <c r="V66" s="1"/>
    </row>
    <row r="67" spans="1:22" ht="15.75" customHeight="1">
      <c r="A67" s="1"/>
      <c r="B67" s="1"/>
      <c r="C67" s="1"/>
      <c r="D67" s="1"/>
      <c r="E67" s="1"/>
      <c r="F67" s="1"/>
      <c r="G67" s="1"/>
      <c r="H67" s="1"/>
      <c r="I67" s="68"/>
      <c r="J67" s="69"/>
      <c r="K67" s="69"/>
      <c r="L67" s="1"/>
      <c r="M67" s="1"/>
      <c r="N67" s="1"/>
      <c r="O67" s="1"/>
      <c r="P67" s="1"/>
      <c r="Q67" s="1"/>
      <c r="R67" s="1"/>
      <c r="S67" s="1"/>
      <c r="T67" s="1"/>
      <c r="U67" s="1"/>
      <c r="V67" s="1"/>
    </row>
    <row r="68" spans="1:22" ht="15.75" customHeight="1">
      <c r="A68" s="1"/>
      <c r="B68" s="1"/>
      <c r="C68" s="1"/>
      <c r="D68" s="1"/>
      <c r="E68" s="1"/>
      <c r="F68" s="1"/>
      <c r="G68" s="1"/>
      <c r="H68" s="1"/>
      <c r="I68" s="68"/>
      <c r="J68" s="69"/>
      <c r="K68" s="69"/>
      <c r="L68" s="1"/>
      <c r="M68" s="1"/>
      <c r="N68" s="1"/>
      <c r="O68" s="1"/>
      <c r="P68" s="1"/>
      <c r="Q68" s="1"/>
      <c r="R68" s="1"/>
      <c r="S68" s="1"/>
      <c r="T68" s="1"/>
      <c r="U68" s="1"/>
      <c r="V68" s="1"/>
    </row>
    <row r="69" spans="1:22" ht="15.75" customHeight="1">
      <c r="A69" s="1"/>
      <c r="B69" s="1"/>
      <c r="C69" s="1"/>
      <c r="D69" s="1"/>
      <c r="E69" s="1"/>
      <c r="F69" s="1"/>
      <c r="G69" s="1"/>
      <c r="H69" s="1"/>
      <c r="I69" s="68"/>
      <c r="J69" s="69"/>
      <c r="K69" s="69"/>
      <c r="L69" s="1"/>
      <c r="M69" s="1"/>
      <c r="N69" s="1"/>
      <c r="O69" s="1"/>
      <c r="P69" s="1"/>
      <c r="Q69" s="1"/>
      <c r="R69" s="1"/>
      <c r="S69" s="1"/>
      <c r="T69" s="1"/>
      <c r="U69" s="1"/>
      <c r="V69" s="1"/>
    </row>
    <row r="70" spans="1:22" ht="15.75" customHeight="1">
      <c r="A70" s="1"/>
      <c r="B70" s="1"/>
      <c r="C70" s="1"/>
      <c r="D70" s="1"/>
      <c r="E70" s="1"/>
      <c r="F70" s="1"/>
      <c r="G70" s="1"/>
      <c r="H70" s="1"/>
      <c r="I70" s="68"/>
      <c r="J70" s="69"/>
      <c r="K70" s="69"/>
      <c r="L70" s="1"/>
      <c r="M70" s="1"/>
      <c r="N70" s="1"/>
      <c r="O70" s="1"/>
      <c r="P70" s="1"/>
      <c r="Q70" s="1"/>
      <c r="R70" s="1"/>
      <c r="S70" s="1"/>
      <c r="T70" s="1"/>
      <c r="U70" s="1"/>
      <c r="V70" s="1"/>
    </row>
    <row r="71" spans="1:22" ht="15.75" customHeight="1">
      <c r="A71" s="1"/>
      <c r="B71" s="1"/>
      <c r="C71" s="1"/>
      <c r="D71" s="1"/>
      <c r="E71" s="1"/>
      <c r="F71" s="1"/>
      <c r="G71" s="1"/>
      <c r="H71" s="1"/>
      <c r="I71" s="68"/>
      <c r="J71" s="69"/>
      <c r="K71" s="69"/>
      <c r="L71" s="1"/>
      <c r="M71" s="1"/>
      <c r="N71" s="1"/>
      <c r="O71" s="1"/>
      <c r="P71" s="1"/>
      <c r="Q71" s="1"/>
      <c r="R71" s="1"/>
      <c r="S71" s="1"/>
      <c r="T71" s="1"/>
      <c r="U71" s="1"/>
      <c r="V71" s="1"/>
    </row>
    <row r="72" spans="1:22" ht="15.75" customHeight="1">
      <c r="A72" s="1"/>
      <c r="B72" s="1"/>
      <c r="C72" s="1"/>
      <c r="D72" s="1"/>
      <c r="E72" s="1"/>
      <c r="F72" s="1"/>
      <c r="G72" s="1"/>
      <c r="H72" s="1"/>
      <c r="I72" s="68"/>
      <c r="J72" s="69"/>
      <c r="K72" s="69"/>
      <c r="L72" s="1"/>
      <c r="M72" s="1"/>
      <c r="N72" s="1"/>
      <c r="O72" s="1"/>
      <c r="P72" s="1"/>
      <c r="Q72" s="1"/>
      <c r="R72" s="1"/>
      <c r="S72" s="1"/>
      <c r="T72" s="1"/>
      <c r="U72" s="1"/>
      <c r="V72" s="1"/>
    </row>
    <row r="73" spans="1:22" ht="15.75" customHeight="1">
      <c r="A73" s="1"/>
      <c r="B73" s="1"/>
      <c r="C73" s="1"/>
      <c r="D73" s="1"/>
      <c r="E73" s="1"/>
      <c r="F73" s="1"/>
      <c r="G73" s="1"/>
      <c r="H73" s="1"/>
      <c r="I73" s="68"/>
      <c r="J73" s="69"/>
      <c r="K73" s="69"/>
      <c r="L73" s="1"/>
      <c r="M73" s="1"/>
      <c r="N73" s="1"/>
      <c r="O73" s="1"/>
      <c r="P73" s="1"/>
      <c r="Q73" s="1"/>
      <c r="R73" s="1"/>
      <c r="S73" s="1"/>
      <c r="T73" s="1"/>
      <c r="U73" s="1"/>
      <c r="V73" s="1"/>
    </row>
    <row r="74" spans="1:22" ht="15.75" customHeight="1">
      <c r="A74" s="1"/>
      <c r="B74" s="1"/>
      <c r="C74" s="1"/>
      <c r="D74" s="1"/>
      <c r="E74" s="1"/>
      <c r="F74" s="1"/>
      <c r="G74" s="1"/>
      <c r="H74" s="1"/>
      <c r="I74" s="68"/>
      <c r="J74" s="69"/>
      <c r="K74" s="69"/>
      <c r="L74" s="1"/>
      <c r="M74" s="1"/>
      <c r="N74" s="1"/>
      <c r="O74" s="1"/>
      <c r="P74" s="1"/>
      <c r="Q74" s="1"/>
      <c r="R74" s="1"/>
      <c r="S74" s="1"/>
      <c r="T74" s="1"/>
      <c r="U74" s="1"/>
      <c r="V74" s="1"/>
    </row>
    <row r="75" spans="1:22" ht="15.75" customHeight="1">
      <c r="A75" s="1"/>
      <c r="B75" s="1"/>
      <c r="C75" s="1"/>
      <c r="D75" s="1"/>
      <c r="E75" s="1"/>
      <c r="F75" s="1"/>
      <c r="G75" s="1"/>
      <c r="H75" s="1"/>
      <c r="I75" s="68"/>
      <c r="J75" s="69"/>
      <c r="K75" s="69"/>
      <c r="L75" s="1"/>
      <c r="M75" s="1"/>
      <c r="N75" s="1"/>
      <c r="O75" s="1"/>
      <c r="P75" s="1"/>
      <c r="Q75" s="1"/>
      <c r="R75" s="1"/>
      <c r="S75" s="1"/>
      <c r="T75" s="1"/>
      <c r="U75" s="1"/>
      <c r="V75" s="1"/>
    </row>
    <row r="76" spans="1:22" ht="15.75" customHeight="1">
      <c r="A76" s="1"/>
      <c r="B76" s="1"/>
      <c r="C76" s="1"/>
      <c r="D76" s="1"/>
      <c r="E76" s="1"/>
      <c r="F76" s="1"/>
      <c r="G76" s="1"/>
      <c r="H76" s="1"/>
      <c r="I76" s="68"/>
      <c r="J76" s="69"/>
      <c r="K76" s="69"/>
      <c r="L76" s="1"/>
      <c r="M76" s="1"/>
      <c r="N76" s="1"/>
      <c r="O76" s="1"/>
      <c r="P76" s="1"/>
      <c r="Q76" s="1"/>
      <c r="R76" s="1"/>
      <c r="S76" s="1"/>
      <c r="T76" s="1"/>
      <c r="U76" s="1"/>
      <c r="V76" s="1"/>
    </row>
    <row r="77" spans="1:22" ht="15.75" customHeight="1">
      <c r="A77" s="1"/>
      <c r="B77" s="1"/>
      <c r="C77" s="1"/>
      <c r="D77" s="1"/>
      <c r="E77" s="1"/>
      <c r="F77" s="1"/>
      <c r="G77" s="1"/>
      <c r="H77" s="1"/>
      <c r="I77" s="68"/>
      <c r="J77" s="69"/>
      <c r="K77" s="69"/>
      <c r="L77" s="1"/>
      <c r="M77" s="1"/>
      <c r="N77" s="1"/>
      <c r="O77" s="1"/>
      <c r="P77" s="1"/>
      <c r="Q77" s="1"/>
      <c r="R77" s="1"/>
      <c r="S77" s="1"/>
      <c r="T77" s="1"/>
      <c r="U77" s="1"/>
      <c r="V77" s="1"/>
    </row>
    <row r="78" spans="1:22" ht="15.75" customHeight="1">
      <c r="A78" s="1"/>
      <c r="B78" s="1"/>
      <c r="C78" s="1"/>
      <c r="D78" s="1"/>
      <c r="E78" s="1"/>
      <c r="F78" s="1"/>
      <c r="G78" s="1"/>
      <c r="H78" s="1"/>
      <c r="I78" s="68"/>
      <c r="J78" s="69"/>
      <c r="K78" s="69"/>
      <c r="L78" s="1"/>
      <c r="M78" s="1"/>
      <c r="N78" s="1"/>
      <c r="O78" s="1"/>
      <c r="P78" s="1"/>
      <c r="Q78" s="1"/>
      <c r="R78" s="1"/>
      <c r="S78" s="1"/>
      <c r="T78" s="1"/>
      <c r="U78" s="1"/>
      <c r="V78" s="1"/>
    </row>
    <row r="79" spans="1:22" ht="15.75" customHeight="1">
      <c r="A79" s="1"/>
      <c r="B79" s="1"/>
      <c r="C79" s="1"/>
      <c r="D79" s="1"/>
      <c r="E79" s="1"/>
      <c r="F79" s="1"/>
      <c r="G79" s="1"/>
      <c r="H79" s="1"/>
      <c r="I79" s="68"/>
      <c r="J79" s="69"/>
      <c r="K79" s="69"/>
      <c r="L79" s="1"/>
      <c r="M79" s="1"/>
      <c r="N79" s="1"/>
      <c r="O79" s="1"/>
      <c r="P79" s="1"/>
      <c r="Q79" s="1"/>
      <c r="R79" s="1"/>
      <c r="S79" s="1"/>
      <c r="T79" s="1"/>
      <c r="U79" s="1"/>
      <c r="V79" s="1"/>
    </row>
    <row r="80" spans="1:22" ht="15.75" customHeight="1">
      <c r="A80" s="1"/>
      <c r="B80" s="1"/>
      <c r="C80" s="1"/>
      <c r="D80" s="1"/>
      <c r="E80" s="1"/>
      <c r="F80" s="1"/>
      <c r="G80" s="1"/>
      <c r="H80" s="1"/>
      <c r="I80" s="68"/>
      <c r="J80" s="69"/>
      <c r="K80" s="69"/>
      <c r="L80" s="1"/>
      <c r="M80" s="1"/>
      <c r="N80" s="1"/>
      <c r="O80" s="1"/>
      <c r="P80" s="1"/>
      <c r="Q80" s="1"/>
      <c r="R80" s="1"/>
      <c r="S80" s="1"/>
      <c r="T80" s="1"/>
      <c r="U80" s="1"/>
      <c r="V80" s="1"/>
    </row>
    <row r="81" spans="1:22" ht="15.75" customHeight="1">
      <c r="A81" s="1"/>
      <c r="B81" s="1"/>
      <c r="C81" s="1"/>
      <c r="D81" s="1"/>
      <c r="E81" s="1"/>
      <c r="F81" s="1"/>
      <c r="G81" s="1"/>
      <c r="H81" s="1"/>
      <c r="I81" s="68"/>
      <c r="J81" s="69"/>
      <c r="K81" s="69"/>
      <c r="L81" s="1"/>
      <c r="M81" s="1"/>
      <c r="N81" s="1"/>
      <c r="O81" s="1"/>
      <c r="P81" s="1"/>
      <c r="Q81" s="1"/>
      <c r="R81" s="1"/>
      <c r="S81" s="1"/>
      <c r="T81" s="1"/>
      <c r="U81" s="1"/>
      <c r="V81" s="1"/>
    </row>
    <row r="82" spans="1:22" ht="15.75" customHeight="1">
      <c r="A82" s="1"/>
      <c r="B82" s="1"/>
      <c r="C82" s="1"/>
      <c r="D82" s="1"/>
      <c r="E82" s="1"/>
      <c r="F82" s="1"/>
      <c r="G82" s="1"/>
      <c r="H82" s="1"/>
      <c r="I82" s="68"/>
      <c r="J82" s="69"/>
      <c r="K82" s="69"/>
      <c r="L82" s="1"/>
      <c r="M82" s="1"/>
      <c r="N82" s="1"/>
      <c r="O82" s="1"/>
      <c r="P82" s="1"/>
      <c r="Q82" s="1"/>
      <c r="R82" s="1"/>
      <c r="S82" s="1"/>
      <c r="T82" s="1"/>
      <c r="U82" s="1"/>
      <c r="V82" s="1"/>
    </row>
    <row r="83" spans="1:22" ht="15.75" customHeight="1">
      <c r="A83" s="1"/>
      <c r="B83" s="1"/>
      <c r="C83" s="1"/>
      <c r="D83" s="1"/>
      <c r="E83" s="1"/>
      <c r="F83" s="1"/>
      <c r="G83" s="1"/>
      <c r="H83" s="1"/>
      <c r="I83" s="68"/>
      <c r="J83" s="69"/>
      <c r="K83" s="69"/>
      <c r="L83" s="1"/>
      <c r="M83" s="1"/>
      <c r="N83" s="1"/>
      <c r="O83" s="1"/>
      <c r="P83" s="1"/>
      <c r="Q83" s="1"/>
      <c r="R83" s="1"/>
      <c r="S83" s="1"/>
      <c r="T83" s="1"/>
      <c r="U83" s="1"/>
      <c r="V83" s="1"/>
    </row>
    <row r="84" spans="1:22" ht="15.75" customHeight="1">
      <c r="A84" s="1"/>
      <c r="B84" s="1"/>
      <c r="C84" s="1"/>
      <c r="D84" s="1"/>
      <c r="E84" s="1"/>
      <c r="F84" s="1"/>
      <c r="G84" s="1"/>
      <c r="H84" s="1"/>
      <c r="I84" s="68"/>
      <c r="J84" s="69"/>
      <c r="K84" s="69"/>
      <c r="L84" s="1"/>
      <c r="M84" s="1"/>
      <c r="N84" s="1"/>
      <c r="O84" s="1"/>
      <c r="P84" s="1"/>
      <c r="Q84" s="1"/>
      <c r="R84" s="1"/>
      <c r="S84" s="1"/>
      <c r="T84" s="1"/>
      <c r="U84" s="1"/>
      <c r="V84" s="1"/>
    </row>
    <row r="85" spans="1:22" ht="15.75" customHeight="1">
      <c r="A85" s="1"/>
      <c r="B85" s="1"/>
      <c r="C85" s="1"/>
      <c r="D85" s="1"/>
      <c r="E85" s="1"/>
      <c r="F85" s="1"/>
      <c r="G85" s="1"/>
      <c r="H85" s="1"/>
      <c r="I85" s="68"/>
      <c r="J85" s="69"/>
      <c r="K85" s="69"/>
      <c r="L85" s="1"/>
      <c r="M85" s="1"/>
      <c r="N85" s="1"/>
      <c r="O85" s="1"/>
      <c r="P85" s="1"/>
      <c r="Q85" s="1"/>
      <c r="R85" s="1"/>
      <c r="S85" s="1"/>
      <c r="T85" s="1"/>
      <c r="U85" s="1"/>
      <c r="V85" s="1"/>
    </row>
    <row r="86" spans="1:22" ht="15.75" customHeight="1">
      <c r="A86" s="1"/>
      <c r="B86" s="1"/>
      <c r="C86" s="1"/>
      <c r="D86" s="1"/>
      <c r="E86" s="1"/>
      <c r="F86" s="1"/>
      <c r="G86" s="1"/>
      <c r="H86" s="1"/>
      <c r="I86" s="68"/>
      <c r="J86" s="69"/>
      <c r="K86" s="69"/>
      <c r="L86" s="1"/>
      <c r="M86" s="1"/>
      <c r="N86" s="1"/>
      <c r="O86" s="1"/>
      <c r="P86" s="1"/>
      <c r="Q86" s="1"/>
      <c r="R86" s="1"/>
      <c r="S86" s="1"/>
      <c r="T86" s="1"/>
      <c r="U86" s="1"/>
      <c r="V86" s="1"/>
    </row>
    <row r="87" spans="1:22" ht="15.75" customHeight="1">
      <c r="A87" s="1"/>
      <c r="B87" s="1"/>
      <c r="C87" s="1"/>
      <c r="D87" s="1"/>
      <c r="E87" s="1"/>
      <c r="F87" s="1"/>
      <c r="G87" s="1"/>
      <c r="H87" s="1"/>
      <c r="I87" s="68"/>
      <c r="J87" s="69"/>
      <c r="K87" s="69"/>
      <c r="L87" s="1"/>
      <c r="M87" s="1"/>
      <c r="N87" s="1"/>
      <c r="O87" s="1"/>
      <c r="P87" s="1"/>
      <c r="Q87" s="1"/>
      <c r="R87" s="1"/>
      <c r="S87" s="1"/>
      <c r="T87" s="1"/>
      <c r="U87" s="1"/>
      <c r="V87" s="1"/>
    </row>
    <row r="88" spans="1:22" ht="15.75" customHeight="1">
      <c r="A88" s="1"/>
      <c r="B88" s="1"/>
      <c r="C88" s="1"/>
      <c r="D88" s="1"/>
      <c r="E88" s="1"/>
      <c r="F88" s="1"/>
      <c r="G88" s="1"/>
      <c r="H88" s="1"/>
      <c r="I88" s="68"/>
      <c r="J88" s="69"/>
      <c r="K88" s="69"/>
      <c r="L88" s="1"/>
      <c r="M88" s="1"/>
      <c r="N88" s="1"/>
      <c r="O88" s="1"/>
      <c r="P88" s="1"/>
      <c r="Q88" s="1"/>
      <c r="R88" s="1"/>
      <c r="S88" s="1"/>
      <c r="T88" s="1"/>
      <c r="U88" s="1"/>
      <c r="V88" s="1"/>
    </row>
    <row r="89" spans="1:22" ht="15.75" customHeight="1">
      <c r="A89" s="1"/>
      <c r="B89" s="1"/>
      <c r="C89" s="1"/>
      <c r="D89" s="1"/>
      <c r="E89" s="1"/>
      <c r="F89" s="1"/>
      <c r="G89" s="1"/>
      <c r="H89" s="1"/>
      <c r="I89" s="68"/>
      <c r="J89" s="69"/>
      <c r="K89" s="69"/>
      <c r="L89" s="1"/>
      <c r="M89" s="1"/>
      <c r="N89" s="1"/>
      <c r="O89" s="1"/>
      <c r="P89" s="1"/>
      <c r="Q89" s="1"/>
      <c r="R89" s="1"/>
      <c r="S89" s="1"/>
      <c r="T89" s="1"/>
      <c r="U89" s="1"/>
      <c r="V89" s="1"/>
    </row>
    <row r="90" spans="1:22" ht="15.75" customHeight="1">
      <c r="A90" s="1"/>
      <c r="B90" s="1"/>
      <c r="C90" s="1"/>
      <c r="D90" s="1"/>
      <c r="E90" s="1"/>
      <c r="F90" s="1"/>
      <c r="G90" s="1"/>
      <c r="H90" s="1"/>
      <c r="I90" s="68"/>
      <c r="J90" s="69"/>
      <c r="K90" s="69"/>
      <c r="L90" s="1"/>
      <c r="M90" s="1"/>
      <c r="N90" s="1"/>
      <c r="O90" s="1"/>
      <c r="P90" s="1"/>
      <c r="Q90" s="1"/>
      <c r="R90" s="1"/>
      <c r="S90" s="1"/>
      <c r="T90" s="1"/>
      <c r="U90" s="1"/>
      <c r="V90" s="1"/>
    </row>
    <row r="91" spans="1:22" ht="15.75" customHeight="1">
      <c r="A91" s="1"/>
      <c r="B91" s="1"/>
      <c r="C91" s="1"/>
      <c r="D91" s="1"/>
      <c r="E91" s="1"/>
      <c r="F91" s="1"/>
      <c r="G91" s="1"/>
      <c r="H91" s="1"/>
      <c r="I91" s="68"/>
      <c r="J91" s="69"/>
      <c r="K91" s="69"/>
      <c r="L91" s="1"/>
      <c r="M91" s="1"/>
      <c r="N91" s="1"/>
      <c r="O91" s="1"/>
      <c r="P91" s="1"/>
      <c r="Q91" s="1"/>
      <c r="R91" s="1"/>
      <c r="S91" s="1"/>
      <c r="T91" s="1"/>
      <c r="U91" s="1"/>
      <c r="V91" s="1"/>
    </row>
    <row r="92" spans="1:22" ht="15.75" customHeight="1">
      <c r="A92" s="1"/>
      <c r="B92" s="1"/>
      <c r="C92" s="1"/>
      <c r="D92" s="1"/>
      <c r="E92" s="1"/>
      <c r="F92" s="1"/>
      <c r="G92" s="1"/>
      <c r="H92" s="1"/>
      <c r="I92" s="68"/>
      <c r="J92" s="69"/>
      <c r="K92" s="69"/>
      <c r="L92" s="1"/>
      <c r="M92" s="1"/>
      <c r="N92" s="1"/>
      <c r="O92" s="1"/>
      <c r="P92" s="1"/>
      <c r="Q92" s="1"/>
      <c r="R92" s="1"/>
      <c r="S92" s="1"/>
      <c r="T92" s="1"/>
      <c r="U92" s="1"/>
      <c r="V92" s="1"/>
    </row>
    <row r="93" spans="1:22" ht="15.75" customHeight="1">
      <c r="A93" s="1"/>
      <c r="B93" s="1"/>
      <c r="C93" s="1"/>
      <c r="D93" s="1"/>
      <c r="E93" s="1"/>
      <c r="F93" s="1"/>
      <c r="G93" s="1"/>
      <c r="H93" s="1"/>
      <c r="I93" s="68"/>
      <c r="J93" s="69"/>
      <c r="K93" s="69"/>
      <c r="L93" s="1"/>
      <c r="M93" s="1"/>
      <c r="N93" s="1"/>
      <c r="O93" s="1"/>
      <c r="P93" s="1"/>
      <c r="Q93" s="1"/>
      <c r="R93" s="1"/>
      <c r="S93" s="1"/>
      <c r="T93" s="1"/>
      <c r="U93" s="1"/>
      <c r="V93" s="1"/>
    </row>
    <row r="94" spans="1:22" ht="15.75" customHeight="1">
      <c r="A94" s="1"/>
      <c r="B94" s="1"/>
      <c r="C94" s="1"/>
      <c r="D94" s="1"/>
      <c r="E94" s="1"/>
      <c r="F94" s="1"/>
      <c r="G94" s="1"/>
      <c r="H94" s="1"/>
      <c r="I94" s="68"/>
      <c r="J94" s="69"/>
      <c r="K94" s="69"/>
      <c r="L94" s="1"/>
      <c r="M94" s="1"/>
      <c r="N94" s="1"/>
      <c r="O94" s="1"/>
      <c r="P94" s="1"/>
      <c r="Q94" s="1"/>
      <c r="R94" s="1"/>
      <c r="S94" s="1"/>
      <c r="T94" s="1"/>
      <c r="U94" s="1"/>
      <c r="V94" s="1"/>
    </row>
    <row r="95" spans="1:22" ht="15.75" customHeight="1">
      <c r="A95" s="1"/>
      <c r="B95" s="1"/>
      <c r="C95" s="1"/>
      <c r="D95" s="1"/>
      <c r="E95" s="1"/>
      <c r="F95" s="1"/>
      <c r="G95" s="1"/>
      <c r="H95" s="1"/>
      <c r="I95" s="68"/>
      <c r="J95" s="69"/>
      <c r="K95" s="69"/>
      <c r="L95" s="1"/>
      <c r="M95" s="1"/>
      <c r="N95" s="1"/>
      <c r="O95" s="1"/>
      <c r="P95" s="1"/>
      <c r="Q95" s="1"/>
      <c r="R95" s="1"/>
      <c r="S95" s="1"/>
      <c r="T95" s="1"/>
      <c r="U95" s="1"/>
      <c r="V95" s="1"/>
    </row>
    <row r="96" spans="1:22" ht="15.75" customHeight="1">
      <c r="A96" s="1"/>
      <c r="B96" s="1"/>
      <c r="C96" s="1"/>
      <c r="D96" s="1"/>
      <c r="E96" s="1"/>
      <c r="F96" s="1"/>
      <c r="G96" s="1"/>
      <c r="H96" s="1"/>
      <c r="I96" s="68"/>
      <c r="J96" s="69"/>
      <c r="K96" s="69"/>
      <c r="L96" s="1"/>
      <c r="M96" s="1"/>
      <c r="N96" s="1"/>
      <c r="O96" s="1"/>
      <c r="P96" s="1"/>
      <c r="Q96" s="1"/>
      <c r="R96" s="1"/>
      <c r="S96" s="1"/>
      <c r="T96" s="1"/>
      <c r="U96" s="1"/>
      <c r="V96" s="1"/>
    </row>
    <row r="97" spans="1:22" ht="15.75" customHeight="1">
      <c r="A97" s="1"/>
      <c r="B97" s="1"/>
      <c r="C97" s="1"/>
      <c r="D97" s="1"/>
      <c r="E97" s="1"/>
      <c r="F97" s="1"/>
      <c r="G97" s="1"/>
      <c r="H97" s="1"/>
      <c r="I97" s="68"/>
      <c r="J97" s="69"/>
      <c r="K97" s="69"/>
      <c r="L97" s="1"/>
      <c r="M97" s="1"/>
      <c r="N97" s="1"/>
      <c r="O97" s="1"/>
      <c r="P97" s="1"/>
      <c r="Q97" s="1"/>
      <c r="R97" s="1"/>
      <c r="S97" s="1"/>
      <c r="T97" s="1"/>
      <c r="U97" s="1"/>
      <c r="V97" s="1"/>
    </row>
    <row r="98" spans="1:22" ht="15.75" customHeight="1">
      <c r="A98" s="1"/>
      <c r="B98" s="1"/>
      <c r="C98" s="1"/>
      <c r="D98" s="1"/>
      <c r="E98" s="1"/>
      <c r="F98" s="1"/>
      <c r="G98" s="1"/>
      <c r="H98" s="1"/>
      <c r="I98" s="68"/>
      <c r="J98" s="69"/>
      <c r="K98" s="69"/>
      <c r="L98" s="1"/>
      <c r="M98" s="1"/>
      <c r="N98" s="1"/>
      <c r="O98" s="1"/>
      <c r="P98" s="1"/>
      <c r="Q98" s="1"/>
      <c r="R98" s="1"/>
      <c r="S98" s="1"/>
      <c r="T98" s="1"/>
      <c r="U98" s="1"/>
      <c r="V98" s="1"/>
    </row>
    <row r="99" spans="1:22" ht="15.75" customHeight="1">
      <c r="A99" s="1"/>
      <c r="B99" s="1"/>
      <c r="C99" s="1"/>
      <c r="D99" s="1"/>
      <c r="E99" s="1"/>
      <c r="F99" s="1"/>
      <c r="G99" s="1"/>
      <c r="H99" s="1"/>
      <c r="I99" s="68"/>
      <c r="J99" s="69"/>
      <c r="K99" s="69"/>
      <c r="L99" s="1"/>
      <c r="M99" s="1"/>
      <c r="N99" s="1"/>
      <c r="O99" s="1"/>
      <c r="P99" s="1"/>
      <c r="Q99" s="1"/>
      <c r="R99" s="1"/>
      <c r="S99" s="1"/>
      <c r="T99" s="1"/>
      <c r="U99" s="1"/>
      <c r="V99" s="1"/>
    </row>
    <row r="100" spans="1:22" ht="15.75" customHeight="1">
      <c r="A100" s="1"/>
      <c r="B100" s="1"/>
      <c r="C100" s="1"/>
      <c r="D100" s="1"/>
      <c r="E100" s="1"/>
      <c r="F100" s="1"/>
      <c r="G100" s="1"/>
      <c r="H100" s="1"/>
      <c r="I100" s="68"/>
      <c r="J100" s="69"/>
      <c r="K100" s="69"/>
      <c r="L100" s="1"/>
      <c r="M100" s="1"/>
      <c r="N100" s="1"/>
      <c r="O100" s="1"/>
      <c r="P100" s="1"/>
      <c r="Q100" s="1"/>
      <c r="R100" s="1"/>
      <c r="S100" s="1"/>
      <c r="T100" s="1"/>
      <c r="U100" s="1"/>
      <c r="V100" s="1"/>
    </row>
    <row r="101" spans="1:22" ht="15.75" customHeight="1">
      <c r="A101" s="1"/>
      <c r="B101" s="1"/>
      <c r="C101" s="1"/>
      <c r="D101" s="1"/>
      <c r="E101" s="1"/>
      <c r="F101" s="1"/>
      <c r="G101" s="1"/>
      <c r="H101" s="1"/>
      <c r="I101" s="68"/>
      <c r="J101" s="69"/>
      <c r="K101" s="69"/>
      <c r="L101" s="1"/>
      <c r="M101" s="1"/>
      <c r="N101" s="1"/>
      <c r="O101" s="1"/>
      <c r="P101" s="1"/>
      <c r="Q101" s="1"/>
      <c r="R101" s="1"/>
      <c r="S101" s="1"/>
      <c r="T101" s="1"/>
      <c r="U101" s="1"/>
      <c r="V101" s="1"/>
    </row>
    <row r="102" spans="1:22" ht="15.75" customHeight="1">
      <c r="A102" s="1"/>
      <c r="B102" s="1"/>
      <c r="C102" s="1"/>
      <c r="D102" s="1"/>
      <c r="E102" s="1"/>
      <c r="F102" s="1"/>
      <c r="G102" s="1"/>
      <c r="H102" s="1"/>
      <c r="I102" s="68"/>
      <c r="J102" s="69"/>
      <c r="K102" s="69"/>
      <c r="L102" s="1"/>
      <c r="M102" s="1"/>
      <c r="N102" s="1"/>
      <c r="O102" s="1"/>
      <c r="P102" s="1"/>
      <c r="Q102" s="1"/>
      <c r="R102" s="1"/>
      <c r="S102" s="1"/>
      <c r="T102" s="1"/>
      <c r="U102" s="1"/>
      <c r="V102" s="1"/>
    </row>
    <row r="103" spans="1:22" ht="15.75" customHeight="1">
      <c r="A103" s="1"/>
      <c r="B103" s="1"/>
      <c r="C103" s="1"/>
      <c r="D103" s="1"/>
      <c r="E103" s="1"/>
      <c r="F103" s="1"/>
      <c r="G103" s="1"/>
      <c r="H103" s="1"/>
      <c r="I103" s="68"/>
      <c r="J103" s="69"/>
      <c r="K103" s="69"/>
      <c r="L103" s="1"/>
      <c r="M103" s="1"/>
      <c r="N103" s="1"/>
      <c r="O103" s="1"/>
      <c r="P103" s="1"/>
      <c r="Q103" s="1"/>
      <c r="R103" s="1"/>
      <c r="S103" s="1"/>
      <c r="T103" s="1"/>
      <c r="U103" s="1"/>
      <c r="V103" s="1"/>
    </row>
    <row r="104" spans="1:22" ht="15.75" customHeight="1">
      <c r="A104" s="1"/>
      <c r="B104" s="1"/>
      <c r="C104" s="1"/>
      <c r="D104" s="1"/>
      <c r="E104" s="1"/>
      <c r="F104" s="1"/>
      <c r="G104" s="1"/>
      <c r="H104" s="1"/>
      <c r="I104" s="68"/>
      <c r="J104" s="69"/>
      <c r="K104" s="69"/>
      <c r="L104" s="1"/>
      <c r="M104" s="1"/>
      <c r="N104" s="1"/>
      <c r="O104" s="1"/>
      <c r="P104" s="1"/>
      <c r="Q104" s="1"/>
      <c r="R104" s="1"/>
      <c r="S104" s="1"/>
      <c r="T104" s="1"/>
      <c r="U104" s="1"/>
      <c r="V104" s="1"/>
    </row>
    <row r="105" spans="1:22" ht="15.75" customHeight="1">
      <c r="A105" s="1"/>
      <c r="B105" s="1"/>
      <c r="C105" s="1"/>
      <c r="D105" s="1"/>
      <c r="E105" s="1"/>
      <c r="F105" s="1"/>
      <c r="G105" s="1"/>
      <c r="H105" s="1"/>
      <c r="I105" s="68"/>
      <c r="J105" s="69"/>
      <c r="K105" s="69"/>
      <c r="L105" s="1"/>
      <c r="M105" s="1"/>
      <c r="N105" s="1"/>
      <c r="O105" s="1"/>
      <c r="P105" s="1"/>
      <c r="Q105" s="1"/>
      <c r="R105" s="1"/>
      <c r="S105" s="1"/>
      <c r="T105" s="1"/>
      <c r="U105" s="1"/>
      <c r="V105" s="1"/>
    </row>
    <row r="106" spans="1:22" ht="15.75" customHeight="1">
      <c r="A106" s="1"/>
      <c r="B106" s="1"/>
      <c r="C106" s="1"/>
      <c r="D106" s="1"/>
      <c r="E106" s="1"/>
      <c r="F106" s="1"/>
      <c r="G106" s="1"/>
      <c r="H106" s="1"/>
      <c r="I106" s="68"/>
      <c r="J106" s="69"/>
      <c r="K106" s="69"/>
      <c r="L106" s="1"/>
      <c r="M106" s="1"/>
      <c r="N106" s="1"/>
      <c r="O106" s="1"/>
      <c r="P106" s="1"/>
      <c r="Q106" s="1"/>
      <c r="R106" s="1"/>
      <c r="S106" s="1"/>
      <c r="T106" s="1"/>
      <c r="U106" s="1"/>
      <c r="V106" s="1"/>
    </row>
    <row r="107" spans="1:22" ht="15.75" customHeight="1">
      <c r="A107" s="1"/>
      <c r="B107" s="1"/>
      <c r="C107" s="1"/>
      <c r="D107" s="1"/>
      <c r="E107" s="1"/>
      <c r="F107" s="1"/>
      <c r="G107" s="1"/>
      <c r="H107" s="1"/>
      <c r="I107" s="68"/>
      <c r="J107" s="69"/>
      <c r="K107" s="69"/>
      <c r="L107" s="1"/>
      <c r="M107" s="1"/>
      <c r="N107" s="1"/>
      <c r="O107" s="1"/>
      <c r="P107" s="1"/>
      <c r="Q107" s="1"/>
      <c r="R107" s="1"/>
      <c r="S107" s="1"/>
      <c r="T107" s="1"/>
      <c r="U107" s="1"/>
      <c r="V107" s="1"/>
    </row>
    <row r="108" spans="1:22" ht="15.75" customHeight="1">
      <c r="A108" s="1"/>
      <c r="B108" s="1"/>
      <c r="C108" s="1"/>
      <c r="D108" s="1"/>
      <c r="E108" s="1"/>
      <c r="F108" s="1"/>
      <c r="G108" s="1"/>
      <c r="H108" s="1"/>
      <c r="I108" s="68"/>
      <c r="J108" s="69"/>
      <c r="K108" s="69"/>
      <c r="L108" s="1"/>
      <c r="M108" s="1"/>
      <c r="N108" s="1"/>
      <c r="O108" s="1"/>
      <c r="P108" s="1"/>
      <c r="Q108" s="1"/>
      <c r="R108" s="1"/>
      <c r="S108" s="1"/>
      <c r="T108" s="1"/>
      <c r="U108" s="1"/>
      <c r="V108" s="1"/>
    </row>
    <row r="109" spans="1:22" ht="15.75" customHeight="1">
      <c r="A109" s="1"/>
      <c r="B109" s="1"/>
      <c r="C109" s="1"/>
      <c r="D109" s="1"/>
      <c r="E109" s="1"/>
      <c r="F109" s="1"/>
      <c r="G109" s="1"/>
      <c r="H109" s="1"/>
      <c r="I109" s="68"/>
      <c r="J109" s="69"/>
      <c r="K109" s="69"/>
      <c r="L109" s="1"/>
      <c r="M109" s="1"/>
      <c r="N109" s="1"/>
      <c r="O109" s="1"/>
      <c r="P109" s="1"/>
      <c r="Q109" s="1"/>
      <c r="R109" s="1"/>
      <c r="S109" s="1"/>
      <c r="T109" s="1"/>
      <c r="U109" s="1"/>
      <c r="V109" s="1"/>
    </row>
    <row r="110" spans="1:22" ht="15.75" customHeight="1">
      <c r="A110" s="1"/>
      <c r="B110" s="1"/>
      <c r="C110" s="1"/>
      <c r="D110" s="1"/>
      <c r="E110" s="1"/>
      <c r="F110" s="1"/>
      <c r="G110" s="1"/>
      <c r="H110" s="1"/>
      <c r="I110" s="68"/>
      <c r="J110" s="69"/>
      <c r="K110" s="69"/>
      <c r="L110" s="1"/>
      <c r="M110" s="1"/>
      <c r="N110" s="1"/>
      <c r="O110" s="1"/>
      <c r="P110" s="1"/>
      <c r="Q110" s="1"/>
      <c r="R110" s="1"/>
      <c r="S110" s="1"/>
      <c r="T110" s="1"/>
      <c r="U110" s="1"/>
      <c r="V110" s="1"/>
    </row>
    <row r="111" spans="1:22" ht="15.75" customHeight="1">
      <c r="A111" s="1"/>
      <c r="B111" s="1"/>
      <c r="C111" s="1"/>
      <c r="D111" s="1"/>
      <c r="E111" s="1"/>
      <c r="F111" s="1"/>
      <c r="G111" s="1"/>
      <c r="H111" s="1"/>
      <c r="I111" s="68"/>
      <c r="J111" s="69"/>
      <c r="K111" s="69"/>
      <c r="L111" s="1"/>
      <c r="M111" s="1"/>
      <c r="N111" s="1"/>
      <c r="O111" s="1"/>
      <c r="P111" s="1"/>
      <c r="Q111" s="1"/>
      <c r="R111" s="1"/>
      <c r="S111" s="1"/>
      <c r="T111" s="1"/>
      <c r="U111" s="1"/>
      <c r="V111" s="1"/>
    </row>
    <row r="112" spans="1:22" ht="15.75" customHeight="1">
      <c r="A112" s="1"/>
      <c r="B112" s="1"/>
      <c r="C112" s="1"/>
      <c r="D112" s="1"/>
      <c r="E112" s="1"/>
      <c r="F112" s="1"/>
      <c r="G112" s="1"/>
      <c r="H112" s="1"/>
      <c r="I112" s="68"/>
      <c r="J112" s="69"/>
      <c r="K112" s="69"/>
      <c r="L112" s="1"/>
      <c r="M112" s="1"/>
      <c r="N112" s="1"/>
      <c r="O112" s="1"/>
      <c r="P112" s="1"/>
      <c r="Q112" s="1"/>
      <c r="R112" s="1"/>
      <c r="S112" s="1"/>
      <c r="T112" s="1"/>
      <c r="U112" s="1"/>
      <c r="V112" s="1"/>
    </row>
    <row r="113" spans="1:22" ht="15.75" customHeight="1">
      <c r="A113" s="1"/>
      <c r="B113" s="1"/>
      <c r="C113" s="1"/>
      <c r="D113" s="1"/>
      <c r="E113" s="1"/>
      <c r="F113" s="1"/>
      <c r="G113" s="1"/>
      <c r="H113" s="1"/>
      <c r="I113" s="68"/>
      <c r="J113" s="69"/>
      <c r="K113" s="69"/>
      <c r="L113" s="1"/>
      <c r="M113" s="1"/>
      <c r="N113" s="1"/>
      <c r="O113" s="1"/>
      <c r="P113" s="1"/>
      <c r="Q113" s="1"/>
      <c r="R113" s="1"/>
      <c r="S113" s="1"/>
      <c r="T113" s="1"/>
      <c r="U113" s="1"/>
      <c r="V113" s="1"/>
    </row>
    <row r="114" spans="1:22" ht="15.75" customHeight="1">
      <c r="A114" s="1"/>
      <c r="B114" s="1"/>
      <c r="C114" s="1"/>
      <c r="D114" s="1"/>
      <c r="E114" s="1"/>
      <c r="F114" s="1"/>
      <c r="G114" s="1"/>
      <c r="H114" s="1"/>
      <c r="I114" s="68"/>
      <c r="J114" s="69"/>
      <c r="K114" s="69"/>
      <c r="L114" s="1"/>
      <c r="M114" s="1"/>
      <c r="N114" s="1"/>
      <c r="O114" s="1"/>
      <c r="P114" s="1"/>
      <c r="Q114" s="1"/>
      <c r="R114" s="1"/>
      <c r="S114" s="1"/>
      <c r="T114" s="1"/>
      <c r="U114" s="1"/>
      <c r="V114" s="1"/>
    </row>
    <row r="115" spans="1:22" ht="15.75" customHeight="1">
      <c r="A115" s="1"/>
      <c r="B115" s="1"/>
      <c r="C115" s="1"/>
      <c r="D115" s="1"/>
      <c r="E115" s="1"/>
      <c r="F115" s="1"/>
      <c r="G115" s="1"/>
      <c r="H115" s="1"/>
      <c r="I115" s="68"/>
      <c r="J115" s="69"/>
      <c r="K115" s="69"/>
      <c r="L115" s="1"/>
      <c r="M115" s="1"/>
      <c r="N115" s="1"/>
      <c r="O115" s="1"/>
      <c r="P115" s="1"/>
      <c r="Q115" s="1"/>
      <c r="R115" s="1"/>
      <c r="S115" s="1"/>
      <c r="T115" s="1"/>
      <c r="U115" s="1"/>
      <c r="V115" s="1"/>
    </row>
    <row r="116" spans="1:22" ht="15.75" customHeight="1">
      <c r="A116" s="1"/>
      <c r="B116" s="1"/>
      <c r="C116" s="1"/>
      <c r="D116" s="1"/>
      <c r="E116" s="1"/>
      <c r="F116" s="1"/>
      <c r="G116" s="1"/>
      <c r="H116" s="1"/>
      <c r="I116" s="68"/>
      <c r="J116" s="69"/>
      <c r="K116" s="69"/>
      <c r="L116" s="1"/>
      <c r="M116" s="1"/>
      <c r="N116" s="1"/>
      <c r="O116" s="1"/>
      <c r="P116" s="1"/>
      <c r="Q116" s="1"/>
      <c r="R116" s="1"/>
      <c r="S116" s="1"/>
      <c r="T116" s="1"/>
      <c r="U116" s="1"/>
      <c r="V116" s="1"/>
    </row>
    <row r="117" spans="1:22" ht="15.75" customHeight="1">
      <c r="A117" s="1"/>
      <c r="B117" s="1"/>
      <c r="C117" s="1"/>
      <c r="D117" s="1"/>
      <c r="E117" s="1"/>
      <c r="F117" s="1"/>
      <c r="G117" s="1"/>
      <c r="H117" s="1"/>
      <c r="I117" s="68"/>
      <c r="J117" s="69"/>
      <c r="K117" s="69"/>
      <c r="L117" s="1"/>
      <c r="M117" s="1"/>
      <c r="N117" s="1"/>
      <c r="O117" s="1"/>
      <c r="P117" s="1"/>
      <c r="Q117" s="1"/>
      <c r="R117" s="1"/>
      <c r="S117" s="1"/>
      <c r="T117" s="1"/>
      <c r="U117" s="1"/>
      <c r="V117" s="1"/>
    </row>
    <row r="118" spans="1:22" ht="15.75" customHeight="1">
      <c r="A118" s="1"/>
      <c r="B118" s="1"/>
      <c r="C118" s="1"/>
      <c r="D118" s="1"/>
      <c r="E118" s="1"/>
      <c r="F118" s="1"/>
      <c r="G118" s="1"/>
      <c r="H118" s="1"/>
      <c r="I118" s="68"/>
      <c r="J118" s="69"/>
      <c r="K118" s="69"/>
      <c r="L118" s="1"/>
      <c r="M118" s="1"/>
      <c r="N118" s="1"/>
      <c r="O118" s="1"/>
      <c r="P118" s="1"/>
      <c r="Q118" s="1"/>
      <c r="R118" s="1"/>
      <c r="S118" s="1"/>
      <c r="T118" s="1"/>
      <c r="U118" s="1"/>
      <c r="V118" s="1"/>
    </row>
    <row r="119" spans="1:22" ht="15.75" customHeight="1">
      <c r="A119" s="1"/>
      <c r="B119" s="1"/>
      <c r="C119" s="1"/>
      <c r="D119" s="1"/>
      <c r="E119" s="1"/>
      <c r="F119" s="1"/>
      <c r="G119" s="1"/>
      <c r="H119" s="1"/>
      <c r="I119" s="68"/>
      <c r="J119" s="69"/>
      <c r="K119" s="69"/>
      <c r="L119" s="1"/>
      <c r="M119" s="1"/>
      <c r="N119" s="1"/>
      <c r="O119" s="1"/>
      <c r="P119" s="1"/>
      <c r="Q119" s="1"/>
      <c r="R119" s="1"/>
      <c r="S119" s="1"/>
      <c r="T119" s="1"/>
      <c r="U119" s="1"/>
      <c r="V119" s="1"/>
    </row>
    <row r="120" spans="1:22" ht="15.75" customHeight="1">
      <c r="A120" s="1"/>
      <c r="B120" s="1"/>
      <c r="C120" s="1"/>
      <c r="D120" s="1"/>
      <c r="E120" s="1"/>
      <c r="F120" s="1"/>
      <c r="G120" s="1"/>
      <c r="H120" s="1"/>
      <c r="I120" s="68"/>
      <c r="J120" s="69"/>
      <c r="K120" s="69"/>
      <c r="L120" s="1"/>
      <c r="M120" s="1"/>
      <c r="N120" s="1"/>
      <c r="O120" s="1"/>
      <c r="P120" s="1"/>
      <c r="Q120" s="1"/>
      <c r="R120" s="1"/>
      <c r="S120" s="1"/>
      <c r="T120" s="1"/>
      <c r="U120" s="1"/>
      <c r="V120" s="1"/>
    </row>
    <row r="121" spans="1:22" ht="15.75" customHeight="1">
      <c r="A121" s="1"/>
      <c r="B121" s="1"/>
      <c r="C121" s="1"/>
      <c r="D121" s="1"/>
      <c r="E121" s="1"/>
      <c r="F121" s="1"/>
      <c r="G121" s="1"/>
      <c r="H121" s="1"/>
      <c r="I121" s="68"/>
      <c r="J121" s="69"/>
      <c r="K121" s="69"/>
      <c r="L121" s="1"/>
      <c r="M121" s="1"/>
      <c r="N121" s="1"/>
      <c r="O121" s="1"/>
      <c r="P121" s="1"/>
      <c r="Q121" s="1"/>
      <c r="R121" s="1"/>
      <c r="S121" s="1"/>
      <c r="T121" s="1"/>
      <c r="U121" s="1"/>
      <c r="V121" s="1"/>
    </row>
    <row r="122" spans="1:22" ht="15.75" customHeight="1">
      <c r="A122" s="1"/>
      <c r="B122" s="1"/>
      <c r="C122" s="1"/>
      <c r="D122" s="1"/>
      <c r="E122" s="1"/>
      <c r="F122" s="1"/>
      <c r="G122" s="1"/>
      <c r="H122" s="1"/>
      <c r="I122" s="68"/>
      <c r="J122" s="69"/>
      <c r="K122" s="69"/>
      <c r="L122" s="1"/>
      <c r="M122" s="1"/>
      <c r="N122" s="1"/>
      <c r="O122" s="1"/>
      <c r="P122" s="1"/>
      <c r="Q122" s="1"/>
      <c r="R122" s="1"/>
      <c r="S122" s="1"/>
      <c r="T122" s="1"/>
      <c r="U122" s="1"/>
      <c r="V122" s="1"/>
    </row>
    <row r="123" spans="1:22" ht="15.75" customHeight="1">
      <c r="A123" s="1"/>
      <c r="B123" s="1"/>
      <c r="C123" s="1"/>
      <c r="D123" s="1"/>
      <c r="E123" s="1"/>
      <c r="F123" s="1"/>
      <c r="G123" s="1"/>
      <c r="H123" s="1"/>
      <c r="I123" s="68"/>
      <c r="J123" s="69"/>
      <c r="K123" s="69"/>
      <c r="L123" s="1"/>
      <c r="M123" s="1"/>
      <c r="N123" s="1"/>
      <c r="O123" s="1"/>
      <c r="P123" s="1"/>
      <c r="Q123" s="1"/>
      <c r="R123" s="1"/>
      <c r="S123" s="1"/>
      <c r="T123" s="1"/>
      <c r="U123" s="1"/>
      <c r="V123" s="1"/>
    </row>
    <row r="124" spans="1:22" ht="15.75" customHeight="1">
      <c r="A124" s="1"/>
      <c r="B124" s="1"/>
      <c r="C124" s="1"/>
      <c r="D124" s="1"/>
      <c r="E124" s="1"/>
      <c r="F124" s="1"/>
      <c r="G124" s="1"/>
      <c r="H124" s="1"/>
      <c r="I124" s="68"/>
      <c r="J124" s="69"/>
      <c r="K124" s="69"/>
      <c r="L124" s="1"/>
      <c r="M124" s="1"/>
      <c r="N124" s="1"/>
      <c r="O124" s="1"/>
      <c r="P124" s="1"/>
      <c r="Q124" s="1"/>
      <c r="R124" s="1"/>
      <c r="S124" s="1"/>
      <c r="T124" s="1"/>
      <c r="U124" s="1"/>
      <c r="V124" s="1"/>
    </row>
    <row r="125" spans="1:22" ht="15.75" customHeight="1">
      <c r="A125" s="1"/>
      <c r="B125" s="1"/>
      <c r="C125" s="1"/>
      <c r="D125" s="1"/>
      <c r="E125" s="1"/>
      <c r="F125" s="1"/>
      <c r="G125" s="1"/>
      <c r="H125" s="1"/>
      <c r="I125" s="68"/>
      <c r="J125" s="69"/>
      <c r="K125" s="69"/>
      <c r="L125" s="1"/>
      <c r="M125" s="1"/>
      <c r="N125" s="1"/>
      <c r="O125" s="1"/>
      <c r="P125" s="1"/>
      <c r="Q125" s="1"/>
      <c r="R125" s="1"/>
      <c r="S125" s="1"/>
      <c r="T125" s="1"/>
      <c r="U125" s="1"/>
      <c r="V125" s="1"/>
    </row>
    <row r="126" spans="1:22" ht="15.75" customHeight="1">
      <c r="A126" s="1"/>
      <c r="B126" s="1"/>
      <c r="C126" s="1"/>
      <c r="D126" s="1"/>
      <c r="E126" s="1"/>
      <c r="F126" s="1"/>
      <c r="G126" s="1"/>
      <c r="H126" s="1"/>
      <c r="I126" s="68"/>
      <c r="J126" s="69"/>
      <c r="K126" s="69"/>
      <c r="L126" s="1"/>
      <c r="M126" s="1"/>
      <c r="N126" s="1"/>
      <c r="O126" s="1"/>
      <c r="P126" s="1"/>
      <c r="Q126" s="1"/>
      <c r="R126" s="1"/>
      <c r="S126" s="1"/>
      <c r="T126" s="1"/>
      <c r="U126" s="1"/>
      <c r="V126" s="1"/>
    </row>
    <row r="127" spans="1:22" ht="15.75" customHeight="1">
      <c r="A127" s="1"/>
      <c r="B127" s="1"/>
      <c r="C127" s="1"/>
      <c r="D127" s="1"/>
      <c r="E127" s="1"/>
      <c r="F127" s="1"/>
      <c r="G127" s="1"/>
      <c r="H127" s="1"/>
      <c r="I127" s="68"/>
      <c r="J127" s="69"/>
      <c r="K127" s="69"/>
      <c r="L127" s="1"/>
      <c r="M127" s="1"/>
      <c r="N127" s="1"/>
      <c r="O127" s="1"/>
      <c r="P127" s="1"/>
      <c r="Q127" s="1"/>
      <c r="R127" s="1"/>
      <c r="S127" s="1"/>
      <c r="T127" s="1"/>
      <c r="U127" s="1"/>
      <c r="V127" s="1"/>
    </row>
    <row r="128" spans="1:22" ht="15.75" customHeight="1">
      <c r="A128" s="1"/>
      <c r="B128" s="1"/>
      <c r="C128" s="1"/>
      <c r="D128" s="1"/>
      <c r="E128" s="1"/>
      <c r="F128" s="1"/>
      <c r="G128" s="1"/>
      <c r="H128" s="1"/>
      <c r="I128" s="68"/>
      <c r="J128" s="69"/>
      <c r="K128" s="69"/>
      <c r="L128" s="1"/>
      <c r="M128" s="1"/>
      <c r="N128" s="1"/>
      <c r="O128" s="1"/>
      <c r="P128" s="1"/>
      <c r="Q128" s="1"/>
      <c r="R128" s="1"/>
      <c r="S128" s="1"/>
      <c r="T128" s="1"/>
      <c r="U128" s="1"/>
      <c r="V128" s="1"/>
    </row>
    <row r="129" spans="1:22" ht="15.75" customHeight="1">
      <c r="A129" s="1"/>
      <c r="B129" s="1"/>
      <c r="C129" s="1"/>
      <c r="D129" s="1"/>
      <c r="E129" s="1"/>
      <c r="F129" s="1"/>
      <c r="G129" s="1"/>
      <c r="H129" s="1"/>
      <c r="I129" s="68"/>
      <c r="J129" s="69"/>
      <c r="K129" s="69"/>
      <c r="L129" s="1"/>
      <c r="M129" s="1"/>
      <c r="N129" s="1"/>
      <c r="O129" s="1"/>
      <c r="P129" s="1"/>
      <c r="Q129" s="1"/>
      <c r="R129" s="1"/>
      <c r="S129" s="1"/>
      <c r="T129" s="1"/>
      <c r="U129" s="1"/>
      <c r="V129" s="1"/>
    </row>
    <row r="130" spans="1:22" ht="15.75" customHeight="1">
      <c r="A130" s="1"/>
      <c r="B130" s="1"/>
      <c r="C130" s="1"/>
      <c r="D130" s="1"/>
      <c r="E130" s="1"/>
      <c r="F130" s="1"/>
      <c r="G130" s="1"/>
      <c r="H130" s="1"/>
      <c r="I130" s="68"/>
      <c r="J130" s="69"/>
      <c r="K130" s="69"/>
      <c r="L130" s="1"/>
      <c r="M130" s="1"/>
      <c r="N130" s="1"/>
      <c r="O130" s="1"/>
      <c r="P130" s="1"/>
      <c r="Q130" s="1"/>
      <c r="R130" s="1"/>
      <c r="S130" s="1"/>
      <c r="T130" s="1"/>
      <c r="U130" s="1"/>
      <c r="V130" s="1"/>
    </row>
    <row r="131" spans="1:22" ht="15.75" customHeight="1">
      <c r="A131" s="1"/>
      <c r="B131" s="1"/>
      <c r="C131" s="1"/>
      <c r="D131" s="1"/>
      <c r="E131" s="1"/>
      <c r="F131" s="1"/>
      <c r="G131" s="1"/>
      <c r="H131" s="1"/>
      <c r="I131" s="68"/>
      <c r="J131" s="69"/>
      <c r="K131" s="69"/>
      <c r="L131" s="1"/>
      <c r="M131" s="1"/>
      <c r="N131" s="1"/>
      <c r="O131" s="1"/>
      <c r="P131" s="1"/>
      <c r="Q131" s="1"/>
      <c r="R131" s="1"/>
      <c r="S131" s="1"/>
      <c r="T131" s="1"/>
      <c r="U131" s="1"/>
      <c r="V131" s="1"/>
    </row>
    <row r="132" spans="1:22" ht="15.75" customHeight="1">
      <c r="A132" s="1"/>
      <c r="B132" s="1"/>
      <c r="C132" s="1"/>
      <c r="D132" s="1"/>
      <c r="E132" s="1"/>
      <c r="F132" s="1"/>
      <c r="G132" s="1"/>
      <c r="H132" s="1"/>
      <c r="I132" s="68"/>
      <c r="J132" s="69"/>
      <c r="K132" s="69"/>
      <c r="L132" s="1"/>
      <c r="M132" s="1"/>
      <c r="N132" s="1"/>
      <c r="O132" s="1"/>
      <c r="P132" s="1"/>
      <c r="Q132" s="1"/>
      <c r="R132" s="1"/>
      <c r="S132" s="1"/>
      <c r="T132" s="1"/>
      <c r="U132" s="1"/>
      <c r="V132" s="1"/>
    </row>
    <row r="133" spans="1:22" ht="15.75" customHeight="1">
      <c r="A133" s="1"/>
      <c r="B133" s="1"/>
      <c r="C133" s="1"/>
      <c r="D133" s="1"/>
      <c r="E133" s="1"/>
      <c r="F133" s="1"/>
      <c r="G133" s="1"/>
      <c r="H133" s="1"/>
      <c r="I133" s="68"/>
      <c r="J133" s="69"/>
      <c r="K133" s="69"/>
      <c r="L133" s="1"/>
      <c r="M133" s="1"/>
      <c r="N133" s="1"/>
      <c r="O133" s="1"/>
      <c r="P133" s="1"/>
      <c r="Q133" s="1"/>
      <c r="R133" s="1"/>
      <c r="S133" s="1"/>
      <c r="T133" s="1"/>
      <c r="U133" s="1"/>
      <c r="V133" s="1"/>
    </row>
    <row r="134" spans="1:22" ht="15.75" customHeight="1">
      <c r="A134" s="1"/>
      <c r="B134" s="1"/>
      <c r="C134" s="1"/>
      <c r="D134" s="1"/>
      <c r="E134" s="1"/>
      <c r="F134" s="1"/>
      <c r="G134" s="1"/>
      <c r="H134" s="1"/>
      <c r="I134" s="68"/>
      <c r="J134" s="69"/>
      <c r="K134" s="69"/>
      <c r="L134" s="1"/>
      <c r="M134" s="1"/>
      <c r="N134" s="1"/>
      <c r="O134" s="1"/>
      <c r="P134" s="1"/>
      <c r="Q134" s="1"/>
      <c r="R134" s="1"/>
      <c r="S134" s="1"/>
      <c r="T134" s="1"/>
      <c r="U134" s="1"/>
      <c r="V134" s="1"/>
    </row>
    <row r="135" spans="1:22" ht="15.75" customHeight="1">
      <c r="A135" s="1"/>
      <c r="B135" s="1"/>
      <c r="C135" s="1"/>
      <c r="D135" s="1"/>
      <c r="E135" s="1"/>
      <c r="F135" s="1"/>
      <c r="G135" s="1"/>
      <c r="H135" s="1"/>
      <c r="I135" s="68"/>
      <c r="J135" s="69"/>
      <c r="K135" s="69"/>
      <c r="L135" s="1"/>
      <c r="M135" s="1"/>
      <c r="N135" s="1"/>
      <c r="O135" s="1"/>
      <c r="P135" s="1"/>
      <c r="Q135" s="1"/>
      <c r="R135" s="1"/>
      <c r="S135" s="1"/>
      <c r="T135" s="1"/>
      <c r="U135" s="1"/>
      <c r="V135" s="1"/>
    </row>
    <row r="136" spans="1:22" ht="15.75" customHeight="1">
      <c r="A136" s="1"/>
      <c r="B136" s="1"/>
      <c r="C136" s="1"/>
      <c r="D136" s="1"/>
      <c r="E136" s="1"/>
      <c r="F136" s="1"/>
      <c r="G136" s="1"/>
      <c r="H136" s="1"/>
      <c r="I136" s="68"/>
      <c r="J136" s="69"/>
      <c r="K136" s="69"/>
      <c r="L136" s="1"/>
      <c r="M136" s="1"/>
      <c r="N136" s="1"/>
      <c r="O136" s="1"/>
      <c r="P136" s="1"/>
      <c r="Q136" s="1"/>
      <c r="R136" s="1"/>
      <c r="S136" s="1"/>
      <c r="T136" s="1"/>
      <c r="U136" s="1"/>
      <c r="V136" s="1"/>
    </row>
    <row r="137" spans="1:22" ht="15.75" customHeight="1">
      <c r="A137" s="1"/>
      <c r="B137" s="1"/>
      <c r="C137" s="1"/>
      <c r="D137" s="1"/>
      <c r="E137" s="1"/>
      <c r="F137" s="1"/>
      <c r="G137" s="1"/>
      <c r="H137" s="1"/>
      <c r="I137" s="68"/>
      <c r="J137" s="69"/>
      <c r="K137" s="69"/>
      <c r="L137" s="1"/>
      <c r="M137" s="1"/>
      <c r="N137" s="1"/>
      <c r="O137" s="1"/>
      <c r="P137" s="1"/>
      <c r="Q137" s="1"/>
      <c r="R137" s="1"/>
      <c r="S137" s="1"/>
      <c r="T137" s="1"/>
      <c r="U137" s="1"/>
      <c r="V137" s="1"/>
    </row>
    <row r="138" spans="1:22" ht="15.75" customHeight="1">
      <c r="A138" s="1"/>
      <c r="B138" s="1"/>
      <c r="C138" s="1"/>
      <c r="D138" s="1"/>
      <c r="E138" s="1"/>
      <c r="F138" s="1"/>
      <c r="G138" s="1"/>
      <c r="H138" s="1"/>
      <c r="I138" s="68"/>
      <c r="J138" s="69"/>
      <c r="K138" s="69"/>
      <c r="L138" s="1"/>
      <c r="M138" s="1"/>
      <c r="N138" s="1"/>
      <c r="O138" s="1"/>
      <c r="P138" s="1"/>
      <c r="Q138" s="1"/>
      <c r="R138" s="1"/>
      <c r="S138" s="1"/>
      <c r="T138" s="1"/>
      <c r="U138" s="1"/>
      <c r="V138" s="1"/>
    </row>
    <row r="139" spans="1:22" ht="15.75" customHeight="1">
      <c r="A139" s="1"/>
      <c r="B139" s="1"/>
      <c r="C139" s="1"/>
      <c r="D139" s="1"/>
      <c r="E139" s="1"/>
      <c r="F139" s="1"/>
      <c r="G139" s="1"/>
      <c r="H139" s="1"/>
      <c r="I139" s="68"/>
      <c r="J139" s="69"/>
      <c r="K139" s="69"/>
      <c r="L139" s="1"/>
      <c r="M139" s="1"/>
      <c r="N139" s="1"/>
      <c r="O139" s="1"/>
      <c r="P139" s="1"/>
      <c r="Q139" s="1"/>
      <c r="R139" s="1"/>
      <c r="S139" s="1"/>
      <c r="T139" s="1"/>
      <c r="U139" s="1"/>
      <c r="V139" s="1"/>
    </row>
    <row r="140" spans="1:22" ht="15.75" customHeight="1">
      <c r="A140" s="1"/>
      <c r="B140" s="1"/>
      <c r="C140" s="1"/>
      <c r="D140" s="1"/>
      <c r="E140" s="1"/>
      <c r="F140" s="1"/>
      <c r="G140" s="1"/>
      <c r="H140" s="1"/>
      <c r="I140" s="68"/>
      <c r="J140" s="69"/>
      <c r="K140" s="69"/>
      <c r="L140" s="1"/>
      <c r="M140" s="1"/>
      <c r="N140" s="1"/>
      <c r="O140" s="1"/>
      <c r="P140" s="1"/>
      <c r="Q140" s="1"/>
      <c r="R140" s="1"/>
      <c r="S140" s="1"/>
      <c r="T140" s="1"/>
      <c r="U140" s="1"/>
      <c r="V140" s="1"/>
    </row>
    <row r="141" spans="1:22" ht="15.75" customHeight="1">
      <c r="A141" s="1"/>
      <c r="B141" s="1"/>
      <c r="C141" s="1"/>
      <c r="D141" s="1"/>
      <c r="E141" s="1"/>
      <c r="F141" s="1"/>
      <c r="G141" s="1"/>
      <c r="H141" s="1"/>
      <c r="I141" s="68"/>
      <c r="J141" s="69"/>
      <c r="K141" s="69"/>
      <c r="L141" s="1"/>
      <c r="M141" s="1"/>
      <c r="N141" s="1"/>
      <c r="O141" s="1"/>
      <c r="P141" s="1"/>
      <c r="Q141" s="1"/>
      <c r="R141" s="1"/>
      <c r="S141" s="1"/>
      <c r="T141" s="1"/>
      <c r="U141" s="1"/>
      <c r="V141" s="1"/>
    </row>
    <row r="142" spans="1:22" ht="15.75" customHeight="1">
      <c r="A142" s="1"/>
      <c r="B142" s="1"/>
      <c r="C142" s="1"/>
      <c r="D142" s="1"/>
      <c r="E142" s="1"/>
      <c r="F142" s="1"/>
      <c r="G142" s="1"/>
      <c r="H142" s="1"/>
      <c r="I142" s="68"/>
      <c r="J142" s="69"/>
      <c r="K142" s="69"/>
      <c r="L142" s="1"/>
      <c r="M142" s="1"/>
      <c r="N142" s="1"/>
      <c r="O142" s="1"/>
      <c r="P142" s="1"/>
      <c r="Q142" s="1"/>
      <c r="R142" s="1"/>
      <c r="S142" s="1"/>
      <c r="T142" s="1"/>
      <c r="U142" s="1"/>
      <c r="V142" s="1"/>
    </row>
    <row r="143" spans="1:22" ht="15.75" customHeight="1">
      <c r="A143" s="1"/>
      <c r="B143" s="1"/>
      <c r="C143" s="1"/>
      <c r="D143" s="1"/>
      <c r="E143" s="1"/>
      <c r="F143" s="1"/>
      <c r="G143" s="1"/>
      <c r="H143" s="1"/>
      <c r="I143" s="68"/>
      <c r="J143" s="69"/>
      <c r="K143" s="69"/>
      <c r="L143" s="1"/>
      <c r="M143" s="1"/>
      <c r="N143" s="1"/>
      <c r="O143" s="1"/>
      <c r="P143" s="1"/>
      <c r="Q143" s="1"/>
      <c r="R143" s="1"/>
      <c r="S143" s="1"/>
      <c r="T143" s="1"/>
      <c r="U143" s="1"/>
      <c r="V143" s="1"/>
    </row>
    <row r="144" spans="1:22" ht="15.75" customHeight="1">
      <c r="A144" s="1"/>
      <c r="B144" s="1"/>
      <c r="C144" s="1"/>
      <c r="D144" s="1"/>
      <c r="E144" s="1"/>
      <c r="F144" s="1"/>
      <c r="G144" s="1"/>
      <c r="H144" s="1"/>
      <c r="I144" s="68"/>
      <c r="J144" s="69"/>
      <c r="K144" s="69"/>
      <c r="L144" s="1"/>
      <c r="M144" s="1"/>
      <c r="N144" s="1"/>
      <c r="O144" s="1"/>
      <c r="P144" s="1"/>
      <c r="Q144" s="1"/>
      <c r="R144" s="1"/>
      <c r="S144" s="1"/>
      <c r="T144" s="1"/>
      <c r="U144" s="1"/>
      <c r="V144" s="1"/>
    </row>
    <row r="145" spans="1:22" ht="15.75" customHeight="1">
      <c r="A145" s="1"/>
      <c r="B145" s="1"/>
      <c r="C145" s="1"/>
      <c r="D145" s="1"/>
      <c r="E145" s="1"/>
      <c r="F145" s="1"/>
      <c r="G145" s="1"/>
      <c r="H145" s="1"/>
      <c r="I145" s="68"/>
      <c r="J145" s="69"/>
      <c r="K145" s="69"/>
      <c r="L145" s="1"/>
      <c r="M145" s="1"/>
      <c r="N145" s="1"/>
      <c r="O145" s="1"/>
      <c r="P145" s="1"/>
      <c r="Q145" s="1"/>
      <c r="R145" s="1"/>
      <c r="S145" s="1"/>
      <c r="T145" s="1"/>
      <c r="U145" s="1"/>
      <c r="V145" s="1"/>
    </row>
    <row r="146" spans="1:22" ht="15.75" customHeight="1">
      <c r="A146" s="1"/>
      <c r="B146" s="1"/>
      <c r="C146" s="1"/>
      <c r="D146" s="1"/>
      <c r="E146" s="1"/>
      <c r="F146" s="1"/>
      <c r="G146" s="1"/>
      <c r="H146" s="1"/>
      <c r="I146" s="68"/>
      <c r="J146" s="69"/>
      <c r="K146" s="69"/>
      <c r="L146" s="1"/>
      <c r="M146" s="1"/>
      <c r="N146" s="1"/>
      <c r="O146" s="1"/>
      <c r="P146" s="1"/>
      <c r="Q146" s="1"/>
      <c r="R146" s="1"/>
      <c r="S146" s="1"/>
      <c r="T146" s="1"/>
      <c r="U146" s="1"/>
      <c r="V146" s="1"/>
    </row>
    <row r="147" spans="1:22" ht="15.75" customHeight="1">
      <c r="A147" s="1"/>
      <c r="B147" s="1"/>
      <c r="C147" s="1"/>
      <c r="D147" s="1"/>
      <c r="E147" s="1"/>
      <c r="F147" s="1"/>
      <c r="G147" s="1"/>
      <c r="H147" s="1"/>
      <c r="I147" s="68"/>
      <c r="J147" s="69"/>
      <c r="K147" s="69"/>
      <c r="L147" s="1"/>
      <c r="M147" s="1"/>
      <c r="N147" s="1"/>
      <c r="O147" s="1"/>
      <c r="P147" s="1"/>
      <c r="Q147" s="1"/>
      <c r="R147" s="1"/>
      <c r="S147" s="1"/>
      <c r="T147" s="1"/>
      <c r="U147" s="1"/>
      <c r="V147" s="1"/>
    </row>
    <row r="148" spans="1:22" ht="15.75" customHeight="1">
      <c r="A148" s="1"/>
      <c r="B148" s="1"/>
      <c r="C148" s="1"/>
      <c r="D148" s="1"/>
      <c r="E148" s="1"/>
      <c r="F148" s="1"/>
      <c r="G148" s="1"/>
      <c r="H148" s="1"/>
      <c r="I148" s="68"/>
      <c r="J148" s="69"/>
      <c r="K148" s="69"/>
      <c r="L148" s="1"/>
      <c r="M148" s="1"/>
      <c r="N148" s="1"/>
      <c r="O148" s="1"/>
      <c r="P148" s="1"/>
      <c r="Q148" s="1"/>
      <c r="R148" s="1"/>
      <c r="S148" s="1"/>
      <c r="T148" s="1"/>
      <c r="U148" s="1"/>
      <c r="V148" s="1"/>
    </row>
    <row r="149" spans="1:22" ht="15.75" customHeight="1">
      <c r="A149" s="1"/>
      <c r="B149" s="1"/>
      <c r="C149" s="1"/>
      <c r="D149" s="1"/>
      <c r="E149" s="1"/>
      <c r="F149" s="1"/>
      <c r="G149" s="1"/>
      <c r="H149" s="1"/>
      <c r="I149" s="68"/>
      <c r="J149" s="69"/>
      <c r="K149" s="69"/>
      <c r="L149" s="1"/>
      <c r="M149" s="1"/>
      <c r="N149" s="1"/>
      <c r="O149" s="1"/>
      <c r="P149" s="1"/>
      <c r="Q149" s="1"/>
      <c r="R149" s="1"/>
      <c r="S149" s="1"/>
      <c r="T149" s="1"/>
      <c r="U149" s="1"/>
      <c r="V149" s="1"/>
    </row>
    <row r="150" spans="1:22" ht="15.75" customHeight="1">
      <c r="A150" s="1"/>
      <c r="B150" s="1"/>
      <c r="C150" s="1"/>
      <c r="D150" s="1"/>
      <c r="E150" s="1"/>
      <c r="F150" s="1"/>
      <c r="G150" s="1"/>
      <c r="H150" s="1"/>
      <c r="I150" s="68"/>
      <c r="J150" s="69"/>
      <c r="K150" s="69"/>
      <c r="L150" s="1"/>
      <c r="M150" s="1"/>
      <c r="N150" s="1"/>
      <c r="O150" s="1"/>
      <c r="P150" s="1"/>
      <c r="Q150" s="1"/>
      <c r="R150" s="1"/>
      <c r="S150" s="1"/>
      <c r="T150" s="1"/>
      <c r="U150" s="1"/>
      <c r="V150" s="1"/>
    </row>
    <row r="151" spans="1:22" ht="15.75" customHeight="1">
      <c r="A151" s="1"/>
      <c r="B151" s="1"/>
      <c r="C151" s="1"/>
      <c r="D151" s="1"/>
      <c r="E151" s="1"/>
      <c r="F151" s="1"/>
      <c r="G151" s="1"/>
      <c r="H151" s="1"/>
      <c r="I151" s="68"/>
      <c r="J151" s="69"/>
      <c r="K151" s="69"/>
      <c r="L151" s="1"/>
      <c r="M151" s="1"/>
      <c r="N151" s="1"/>
      <c r="O151" s="1"/>
      <c r="P151" s="1"/>
      <c r="Q151" s="1"/>
      <c r="R151" s="1"/>
      <c r="S151" s="1"/>
      <c r="T151" s="1"/>
      <c r="U151" s="1"/>
      <c r="V151" s="1"/>
    </row>
    <row r="152" spans="1:22" ht="15.75" customHeight="1">
      <c r="A152" s="1"/>
      <c r="B152" s="1"/>
      <c r="C152" s="1"/>
      <c r="D152" s="1"/>
      <c r="E152" s="1"/>
      <c r="F152" s="1"/>
      <c r="G152" s="1"/>
      <c r="H152" s="1"/>
      <c r="I152" s="68"/>
      <c r="J152" s="69"/>
      <c r="K152" s="69"/>
      <c r="L152" s="1"/>
      <c r="M152" s="1"/>
      <c r="N152" s="1"/>
      <c r="O152" s="1"/>
      <c r="P152" s="1"/>
      <c r="Q152" s="1"/>
      <c r="R152" s="1"/>
      <c r="S152" s="1"/>
      <c r="T152" s="1"/>
      <c r="U152" s="1"/>
      <c r="V152" s="1"/>
    </row>
    <row r="153" spans="1:22" ht="15.75" customHeight="1">
      <c r="A153" s="1"/>
      <c r="B153" s="1"/>
      <c r="C153" s="1"/>
      <c r="D153" s="1"/>
      <c r="E153" s="1"/>
      <c r="F153" s="1"/>
      <c r="G153" s="1"/>
      <c r="H153" s="1"/>
      <c r="I153" s="68"/>
      <c r="J153" s="69"/>
      <c r="K153" s="69"/>
      <c r="L153" s="1"/>
      <c r="M153" s="1"/>
      <c r="N153" s="1"/>
      <c r="O153" s="1"/>
      <c r="P153" s="1"/>
      <c r="Q153" s="1"/>
      <c r="R153" s="1"/>
      <c r="S153" s="1"/>
      <c r="T153" s="1"/>
      <c r="U153" s="1"/>
      <c r="V153" s="1"/>
    </row>
    <row r="154" spans="1:22" ht="15.75" customHeight="1">
      <c r="A154" s="1"/>
      <c r="B154" s="1"/>
      <c r="C154" s="1"/>
      <c r="D154" s="1"/>
      <c r="E154" s="1"/>
      <c r="F154" s="1"/>
      <c r="G154" s="1"/>
      <c r="H154" s="1"/>
      <c r="I154" s="68"/>
      <c r="J154" s="69"/>
      <c r="K154" s="69"/>
      <c r="L154" s="1"/>
      <c r="M154" s="1"/>
      <c r="N154" s="1"/>
      <c r="O154" s="1"/>
      <c r="P154" s="1"/>
      <c r="Q154" s="1"/>
      <c r="R154" s="1"/>
      <c r="S154" s="1"/>
      <c r="T154" s="1"/>
      <c r="U154" s="1"/>
      <c r="V154" s="1"/>
    </row>
    <row r="155" spans="1:22" ht="15.75" customHeight="1">
      <c r="A155" s="1"/>
      <c r="B155" s="1"/>
      <c r="C155" s="1"/>
      <c r="D155" s="1"/>
      <c r="E155" s="1"/>
      <c r="F155" s="1"/>
      <c r="G155" s="1"/>
      <c r="H155" s="1"/>
      <c r="I155" s="68"/>
      <c r="J155" s="69"/>
      <c r="K155" s="69"/>
      <c r="L155" s="1"/>
      <c r="M155" s="1"/>
      <c r="N155" s="1"/>
      <c r="O155" s="1"/>
      <c r="P155" s="1"/>
      <c r="Q155" s="1"/>
      <c r="R155" s="1"/>
      <c r="S155" s="1"/>
      <c r="T155" s="1"/>
      <c r="U155" s="1"/>
      <c r="V155" s="1"/>
    </row>
    <row r="156" spans="1:22" ht="15.75" customHeight="1">
      <c r="A156" s="1"/>
      <c r="B156" s="1"/>
      <c r="C156" s="1"/>
      <c r="D156" s="1"/>
      <c r="E156" s="1"/>
      <c r="F156" s="1"/>
      <c r="G156" s="1"/>
      <c r="H156" s="1"/>
      <c r="I156" s="68"/>
      <c r="J156" s="69"/>
      <c r="K156" s="69"/>
      <c r="L156" s="1"/>
      <c r="M156" s="1"/>
      <c r="N156" s="1"/>
      <c r="O156" s="1"/>
      <c r="P156" s="1"/>
      <c r="Q156" s="1"/>
      <c r="R156" s="1"/>
      <c r="S156" s="1"/>
      <c r="T156" s="1"/>
      <c r="U156" s="1"/>
      <c r="V156" s="1"/>
    </row>
    <row r="157" spans="1:22" ht="15.75" customHeight="1">
      <c r="A157" s="1"/>
      <c r="B157" s="1"/>
      <c r="C157" s="1"/>
      <c r="D157" s="1"/>
      <c r="E157" s="1"/>
      <c r="F157" s="1"/>
      <c r="G157" s="1"/>
      <c r="H157" s="1"/>
      <c r="I157" s="68"/>
      <c r="J157" s="69"/>
      <c r="K157" s="69"/>
      <c r="L157" s="1"/>
      <c r="M157" s="1"/>
      <c r="N157" s="1"/>
      <c r="O157" s="1"/>
      <c r="P157" s="1"/>
      <c r="Q157" s="1"/>
      <c r="R157" s="1"/>
      <c r="S157" s="1"/>
      <c r="T157" s="1"/>
      <c r="U157" s="1"/>
      <c r="V157" s="1"/>
    </row>
    <row r="158" spans="1:22" ht="15.75" customHeight="1">
      <c r="A158" s="1"/>
      <c r="B158" s="1"/>
      <c r="C158" s="1"/>
      <c r="D158" s="1"/>
      <c r="E158" s="1"/>
      <c r="F158" s="1"/>
      <c r="G158" s="1"/>
      <c r="H158" s="1"/>
      <c r="I158" s="68"/>
      <c r="J158" s="69"/>
      <c r="K158" s="69"/>
      <c r="L158" s="1"/>
      <c r="M158" s="1"/>
      <c r="N158" s="1"/>
      <c r="O158" s="1"/>
      <c r="P158" s="1"/>
      <c r="Q158" s="1"/>
      <c r="R158" s="1"/>
      <c r="S158" s="1"/>
      <c r="T158" s="1"/>
      <c r="U158" s="1"/>
      <c r="V158" s="1"/>
    </row>
    <row r="159" spans="1:22" ht="15.75" customHeight="1">
      <c r="A159" s="1"/>
      <c r="B159" s="1"/>
      <c r="C159" s="1"/>
      <c r="D159" s="1"/>
      <c r="E159" s="1"/>
      <c r="F159" s="1"/>
      <c r="G159" s="1"/>
      <c r="H159" s="1"/>
      <c r="I159" s="68"/>
      <c r="J159" s="69"/>
      <c r="K159" s="69"/>
      <c r="L159" s="1"/>
      <c r="M159" s="1"/>
      <c r="N159" s="1"/>
      <c r="O159" s="1"/>
      <c r="P159" s="1"/>
      <c r="Q159" s="1"/>
      <c r="R159" s="1"/>
      <c r="S159" s="1"/>
      <c r="T159" s="1"/>
      <c r="U159" s="1"/>
      <c r="V159" s="1"/>
    </row>
    <row r="160" spans="1:22" ht="15.75" customHeight="1">
      <c r="A160" s="1"/>
      <c r="B160" s="1"/>
      <c r="C160" s="1"/>
      <c r="D160" s="1"/>
      <c r="E160" s="1"/>
      <c r="F160" s="1"/>
      <c r="G160" s="1"/>
      <c r="H160" s="1"/>
      <c r="I160" s="68"/>
      <c r="J160" s="69"/>
      <c r="K160" s="69"/>
      <c r="L160" s="1"/>
      <c r="M160" s="1"/>
      <c r="N160" s="1"/>
      <c r="O160" s="1"/>
      <c r="P160" s="1"/>
      <c r="Q160" s="1"/>
      <c r="R160" s="1"/>
      <c r="S160" s="1"/>
      <c r="T160" s="1"/>
      <c r="U160" s="1"/>
      <c r="V160" s="1"/>
    </row>
    <row r="161" spans="1:22" ht="15.75" customHeight="1">
      <c r="A161" s="1"/>
      <c r="B161" s="1"/>
      <c r="C161" s="1"/>
      <c r="D161" s="1"/>
      <c r="E161" s="1"/>
      <c r="F161" s="1"/>
      <c r="G161" s="1"/>
      <c r="H161" s="1"/>
      <c r="I161" s="68"/>
      <c r="J161" s="69"/>
      <c r="K161" s="69"/>
      <c r="L161" s="1"/>
      <c r="M161" s="1"/>
      <c r="N161" s="1"/>
      <c r="O161" s="1"/>
      <c r="P161" s="1"/>
      <c r="Q161" s="1"/>
      <c r="R161" s="1"/>
      <c r="S161" s="1"/>
      <c r="T161" s="1"/>
      <c r="U161" s="1"/>
      <c r="V161" s="1"/>
    </row>
    <row r="162" spans="1:22" ht="15.75" customHeight="1">
      <c r="A162" s="1"/>
      <c r="B162" s="1"/>
      <c r="C162" s="1"/>
      <c r="D162" s="1"/>
      <c r="E162" s="1"/>
      <c r="F162" s="1"/>
      <c r="G162" s="1"/>
      <c r="H162" s="1"/>
      <c r="I162" s="68"/>
      <c r="J162" s="69"/>
      <c r="K162" s="69"/>
      <c r="L162" s="1"/>
      <c r="M162" s="1"/>
      <c r="N162" s="1"/>
      <c r="O162" s="1"/>
      <c r="P162" s="1"/>
      <c r="Q162" s="1"/>
      <c r="R162" s="1"/>
      <c r="S162" s="1"/>
      <c r="T162" s="1"/>
      <c r="U162" s="1"/>
      <c r="V162" s="1"/>
    </row>
    <row r="163" spans="1:22" ht="15.75" customHeight="1">
      <c r="A163" s="1"/>
      <c r="B163" s="1"/>
      <c r="C163" s="1"/>
      <c r="D163" s="1"/>
      <c r="E163" s="1"/>
      <c r="F163" s="1"/>
      <c r="G163" s="1"/>
      <c r="H163" s="1"/>
      <c r="I163" s="68"/>
      <c r="J163" s="69"/>
      <c r="K163" s="69"/>
      <c r="L163" s="1"/>
      <c r="M163" s="1"/>
      <c r="N163" s="1"/>
      <c r="O163" s="1"/>
      <c r="P163" s="1"/>
      <c r="Q163" s="1"/>
      <c r="R163" s="1"/>
      <c r="S163" s="1"/>
      <c r="T163" s="1"/>
      <c r="U163" s="1"/>
      <c r="V163" s="1"/>
    </row>
    <row r="164" spans="1:22" ht="15.75" customHeight="1">
      <c r="A164" s="1"/>
      <c r="B164" s="1"/>
      <c r="C164" s="1"/>
      <c r="D164" s="1"/>
      <c r="E164" s="1"/>
      <c r="F164" s="1"/>
      <c r="G164" s="1"/>
      <c r="H164" s="1"/>
      <c r="I164" s="68"/>
      <c r="J164" s="69"/>
      <c r="K164" s="69"/>
      <c r="L164" s="1"/>
      <c r="M164" s="1"/>
      <c r="N164" s="1"/>
      <c r="O164" s="1"/>
      <c r="P164" s="1"/>
      <c r="Q164" s="1"/>
      <c r="R164" s="1"/>
      <c r="S164" s="1"/>
      <c r="T164" s="1"/>
      <c r="U164" s="1"/>
      <c r="V164" s="1"/>
    </row>
    <row r="165" spans="1:22" ht="15.75" customHeight="1">
      <c r="A165" s="1"/>
      <c r="B165" s="1"/>
      <c r="C165" s="1"/>
      <c r="D165" s="1"/>
      <c r="E165" s="1"/>
      <c r="F165" s="1"/>
      <c r="G165" s="1"/>
      <c r="H165" s="1"/>
      <c r="I165" s="68"/>
      <c r="J165" s="69"/>
      <c r="K165" s="69"/>
      <c r="L165" s="1"/>
      <c r="M165" s="1"/>
      <c r="N165" s="1"/>
      <c r="O165" s="1"/>
      <c r="P165" s="1"/>
      <c r="Q165" s="1"/>
      <c r="R165" s="1"/>
      <c r="S165" s="1"/>
      <c r="T165" s="1"/>
      <c r="U165" s="1"/>
      <c r="V165" s="1"/>
    </row>
    <row r="166" spans="1:22" ht="15.75" customHeight="1">
      <c r="A166" s="1"/>
      <c r="B166" s="1"/>
      <c r="C166" s="1"/>
      <c r="D166" s="1"/>
      <c r="E166" s="1"/>
      <c r="F166" s="1"/>
      <c r="G166" s="1"/>
      <c r="H166" s="1"/>
      <c r="I166" s="68"/>
      <c r="J166" s="69"/>
      <c r="K166" s="69"/>
      <c r="L166" s="1"/>
      <c r="M166" s="1"/>
      <c r="N166" s="1"/>
      <c r="O166" s="1"/>
      <c r="P166" s="1"/>
      <c r="Q166" s="1"/>
      <c r="R166" s="1"/>
      <c r="S166" s="1"/>
      <c r="T166" s="1"/>
      <c r="U166" s="1"/>
      <c r="V166" s="1"/>
    </row>
    <row r="167" spans="1:22" ht="15.75" customHeight="1">
      <c r="A167" s="1"/>
      <c r="B167" s="1"/>
      <c r="C167" s="1"/>
      <c r="D167" s="1"/>
      <c r="E167" s="1"/>
      <c r="F167" s="1"/>
      <c r="G167" s="1"/>
      <c r="H167" s="1"/>
      <c r="I167" s="68"/>
      <c r="J167" s="69"/>
      <c r="K167" s="69"/>
      <c r="L167" s="1"/>
      <c r="M167" s="1"/>
      <c r="N167" s="1"/>
      <c r="O167" s="1"/>
      <c r="P167" s="1"/>
      <c r="Q167" s="1"/>
      <c r="R167" s="1"/>
      <c r="S167" s="1"/>
      <c r="T167" s="1"/>
      <c r="U167" s="1"/>
      <c r="V167" s="1"/>
    </row>
    <row r="168" spans="1:22" ht="15.75" customHeight="1">
      <c r="A168" s="1"/>
      <c r="B168" s="1"/>
      <c r="C168" s="1"/>
      <c r="D168" s="1"/>
      <c r="E168" s="1"/>
      <c r="F168" s="1"/>
      <c r="G168" s="1"/>
      <c r="H168" s="1"/>
      <c r="I168" s="68"/>
      <c r="J168" s="69"/>
      <c r="K168" s="69"/>
      <c r="L168" s="1"/>
      <c r="M168" s="1"/>
      <c r="N168" s="1"/>
      <c r="O168" s="1"/>
      <c r="P168" s="1"/>
      <c r="Q168" s="1"/>
      <c r="R168" s="1"/>
      <c r="S168" s="1"/>
      <c r="T168" s="1"/>
      <c r="U168" s="1"/>
      <c r="V168" s="1"/>
    </row>
    <row r="169" spans="1:22" ht="15.75" customHeight="1">
      <c r="A169" s="1"/>
      <c r="B169" s="1"/>
      <c r="C169" s="1"/>
      <c r="D169" s="1"/>
      <c r="E169" s="1"/>
      <c r="F169" s="1"/>
      <c r="G169" s="1"/>
      <c r="H169" s="1"/>
      <c r="I169" s="68"/>
      <c r="J169" s="69"/>
      <c r="K169" s="69"/>
      <c r="L169" s="1"/>
      <c r="M169" s="1"/>
      <c r="N169" s="1"/>
      <c r="O169" s="1"/>
      <c r="P169" s="1"/>
      <c r="Q169" s="1"/>
      <c r="R169" s="1"/>
      <c r="S169" s="1"/>
      <c r="T169" s="1"/>
      <c r="U169" s="1"/>
      <c r="V169" s="1"/>
    </row>
    <row r="170" spans="1:22" ht="15.75" customHeight="1">
      <c r="A170" s="1"/>
      <c r="B170" s="1"/>
      <c r="C170" s="1"/>
      <c r="D170" s="1"/>
      <c r="E170" s="1"/>
      <c r="F170" s="1"/>
      <c r="G170" s="1"/>
      <c r="H170" s="1"/>
      <c r="I170" s="68"/>
      <c r="J170" s="69"/>
      <c r="K170" s="69"/>
      <c r="L170" s="1"/>
      <c r="M170" s="1"/>
      <c r="N170" s="1"/>
      <c r="O170" s="1"/>
      <c r="P170" s="1"/>
      <c r="Q170" s="1"/>
      <c r="R170" s="1"/>
      <c r="S170" s="1"/>
      <c r="T170" s="1"/>
      <c r="U170" s="1"/>
      <c r="V170" s="1"/>
    </row>
    <row r="171" spans="1:22" ht="15.75" customHeight="1">
      <c r="A171" s="1"/>
      <c r="B171" s="1"/>
      <c r="C171" s="1"/>
      <c r="D171" s="1"/>
      <c r="E171" s="1"/>
      <c r="F171" s="1"/>
      <c r="G171" s="1"/>
      <c r="H171" s="1"/>
      <c r="I171" s="68"/>
      <c r="J171" s="69"/>
      <c r="K171" s="69"/>
      <c r="L171" s="1"/>
      <c r="M171" s="1"/>
      <c r="N171" s="1"/>
      <c r="O171" s="1"/>
      <c r="P171" s="1"/>
      <c r="Q171" s="1"/>
      <c r="R171" s="1"/>
      <c r="S171" s="1"/>
      <c r="T171" s="1"/>
      <c r="U171" s="1"/>
      <c r="V171" s="1"/>
    </row>
    <row r="172" spans="1:22" ht="15.75" customHeight="1">
      <c r="A172" s="1"/>
      <c r="B172" s="1"/>
      <c r="C172" s="1"/>
      <c r="D172" s="1"/>
      <c r="E172" s="1"/>
      <c r="F172" s="1"/>
      <c r="G172" s="1"/>
      <c r="H172" s="1"/>
      <c r="I172" s="68"/>
      <c r="J172" s="69"/>
      <c r="K172" s="69"/>
      <c r="L172" s="1"/>
      <c r="M172" s="1"/>
      <c r="N172" s="1"/>
      <c r="O172" s="1"/>
      <c r="P172" s="1"/>
      <c r="Q172" s="1"/>
      <c r="R172" s="1"/>
      <c r="S172" s="1"/>
      <c r="T172" s="1"/>
      <c r="U172" s="1"/>
      <c r="V172" s="1"/>
    </row>
    <row r="173" spans="1:22" ht="15.75" customHeight="1">
      <c r="A173" s="1"/>
      <c r="B173" s="1"/>
      <c r="C173" s="1"/>
      <c r="D173" s="1"/>
      <c r="E173" s="1"/>
      <c r="F173" s="1"/>
      <c r="G173" s="1"/>
      <c r="H173" s="1"/>
      <c r="I173" s="68"/>
      <c r="J173" s="69"/>
      <c r="K173" s="69"/>
      <c r="L173" s="1"/>
      <c r="M173" s="1"/>
      <c r="N173" s="1"/>
      <c r="O173" s="1"/>
      <c r="P173" s="1"/>
      <c r="Q173" s="1"/>
      <c r="R173" s="1"/>
      <c r="S173" s="1"/>
      <c r="T173" s="1"/>
      <c r="U173" s="1"/>
      <c r="V173" s="1"/>
    </row>
    <row r="174" spans="1:22" ht="15.75" customHeight="1">
      <c r="A174" s="1"/>
      <c r="B174" s="1"/>
      <c r="C174" s="1"/>
      <c r="D174" s="1"/>
      <c r="E174" s="1"/>
      <c r="F174" s="1"/>
      <c r="G174" s="1"/>
      <c r="H174" s="1"/>
      <c r="I174" s="68"/>
      <c r="J174" s="69"/>
      <c r="K174" s="69"/>
      <c r="L174" s="1"/>
      <c r="M174" s="1"/>
      <c r="N174" s="1"/>
      <c r="O174" s="1"/>
      <c r="P174" s="1"/>
      <c r="Q174" s="1"/>
      <c r="R174" s="1"/>
      <c r="S174" s="1"/>
      <c r="T174" s="1"/>
      <c r="U174" s="1"/>
      <c r="V174" s="1"/>
    </row>
    <row r="175" spans="1:22" ht="15.75" customHeight="1">
      <c r="A175" s="1"/>
      <c r="B175" s="1"/>
      <c r="C175" s="1"/>
      <c r="D175" s="1"/>
      <c r="E175" s="1"/>
      <c r="F175" s="1"/>
      <c r="G175" s="1"/>
      <c r="H175" s="1"/>
      <c r="I175" s="68"/>
      <c r="J175" s="69"/>
      <c r="K175" s="69"/>
      <c r="L175" s="1"/>
      <c r="M175" s="1"/>
      <c r="N175" s="1"/>
      <c r="O175" s="1"/>
      <c r="P175" s="1"/>
      <c r="Q175" s="1"/>
      <c r="R175" s="1"/>
      <c r="S175" s="1"/>
      <c r="T175" s="1"/>
      <c r="U175" s="1"/>
      <c r="V175" s="1"/>
    </row>
    <row r="176" spans="1:22" ht="15.75" customHeight="1">
      <c r="A176" s="1"/>
      <c r="B176" s="1"/>
      <c r="C176" s="1"/>
      <c r="D176" s="1"/>
      <c r="E176" s="1"/>
      <c r="F176" s="1"/>
      <c r="G176" s="1"/>
      <c r="H176" s="1"/>
      <c r="I176" s="68"/>
      <c r="J176" s="69"/>
      <c r="K176" s="69"/>
      <c r="L176" s="1"/>
      <c r="M176" s="1"/>
      <c r="N176" s="1"/>
      <c r="O176" s="1"/>
      <c r="P176" s="1"/>
      <c r="Q176" s="1"/>
      <c r="R176" s="1"/>
      <c r="S176" s="1"/>
      <c r="T176" s="1"/>
      <c r="U176" s="1"/>
      <c r="V176" s="1"/>
    </row>
    <row r="177" spans="1:22" ht="15.75" customHeight="1">
      <c r="A177" s="1"/>
      <c r="B177" s="1"/>
      <c r="C177" s="1"/>
      <c r="D177" s="1"/>
      <c r="E177" s="1"/>
      <c r="F177" s="1"/>
      <c r="G177" s="1"/>
      <c r="H177" s="1"/>
      <c r="I177" s="68"/>
      <c r="J177" s="69"/>
      <c r="K177" s="69"/>
      <c r="L177" s="1"/>
      <c r="M177" s="1"/>
      <c r="N177" s="1"/>
      <c r="O177" s="1"/>
      <c r="P177" s="1"/>
      <c r="Q177" s="1"/>
      <c r="R177" s="1"/>
      <c r="S177" s="1"/>
      <c r="T177" s="1"/>
      <c r="U177" s="1"/>
      <c r="V177" s="1"/>
    </row>
    <row r="178" spans="1:22" ht="15.75" customHeight="1">
      <c r="A178" s="1"/>
      <c r="B178" s="1"/>
      <c r="C178" s="1"/>
      <c r="D178" s="1"/>
      <c r="E178" s="1"/>
      <c r="F178" s="1"/>
      <c r="G178" s="1"/>
      <c r="H178" s="1"/>
      <c r="I178" s="68"/>
      <c r="J178" s="69"/>
      <c r="K178" s="69"/>
      <c r="L178" s="1"/>
      <c r="M178" s="1"/>
      <c r="N178" s="1"/>
      <c r="O178" s="1"/>
      <c r="P178" s="1"/>
      <c r="Q178" s="1"/>
      <c r="R178" s="1"/>
      <c r="S178" s="1"/>
      <c r="T178" s="1"/>
      <c r="U178" s="1"/>
      <c r="V178" s="1"/>
    </row>
    <row r="179" spans="1:22" ht="15.75" customHeight="1">
      <c r="A179" s="1"/>
      <c r="B179" s="1"/>
      <c r="C179" s="1"/>
      <c r="D179" s="1"/>
      <c r="E179" s="1"/>
      <c r="F179" s="1"/>
      <c r="G179" s="1"/>
      <c r="H179" s="1"/>
      <c r="I179" s="68"/>
      <c r="J179" s="69"/>
      <c r="K179" s="69"/>
      <c r="L179" s="1"/>
      <c r="M179" s="1"/>
      <c r="N179" s="1"/>
      <c r="O179" s="1"/>
      <c r="P179" s="1"/>
      <c r="Q179" s="1"/>
      <c r="R179" s="1"/>
      <c r="S179" s="1"/>
      <c r="T179" s="1"/>
      <c r="U179" s="1"/>
      <c r="V179" s="1"/>
    </row>
    <row r="180" spans="1:22" ht="15.75" customHeight="1">
      <c r="A180" s="1"/>
      <c r="B180" s="1"/>
      <c r="C180" s="1"/>
      <c r="D180" s="1"/>
      <c r="E180" s="1"/>
      <c r="F180" s="1"/>
      <c r="G180" s="1"/>
      <c r="H180" s="1"/>
      <c r="I180" s="68"/>
      <c r="J180" s="69"/>
      <c r="K180" s="69"/>
      <c r="L180" s="1"/>
      <c r="M180" s="1"/>
      <c r="N180" s="1"/>
      <c r="O180" s="1"/>
      <c r="P180" s="1"/>
      <c r="Q180" s="1"/>
      <c r="R180" s="1"/>
      <c r="S180" s="1"/>
      <c r="T180" s="1"/>
      <c r="U180" s="1"/>
      <c r="V180" s="1"/>
    </row>
    <row r="181" spans="1:22" ht="15.75" customHeight="1">
      <c r="A181" s="1"/>
      <c r="B181" s="1"/>
      <c r="C181" s="1"/>
      <c r="D181" s="1"/>
      <c r="E181" s="1"/>
      <c r="F181" s="1"/>
      <c r="G181" s="1"/>
      <c r="H181" s="1"/>
      <c r="I181" s="68"/>
      <c r="J181" s="69"/>
      <c r="K181" s="69"/>
      <c r="L181" s="1"/>
      <c r="M181" s="1"/>
      <c r="N181" s="1"/>
      <c r="O181" s="1"/>
      <c r="P181" s="1"/>
      <c r="Q181" s="1"/>
      <c r="R181" s="1"/>
      <c r="S181" s="1"/>
      <c r="T181" s="1"/>
      <c r="U181" s="1"/>
      <c r="V181" s="1"/>
    </row>
    <row r="182" spans="1:22" ht="15.75" customHeight="1">
      <c r="A182" s="1"/>
      <c r="B182" s="1"/>
      <c r="C182" s="1"/>
      <c r="D182" s="1"/>
      <c r="E182" s="1"/>
      <c r="F182" s="1"/>
      <c r="G182" s="1"/>
      <c r="H182" s="1"/>
      <c r="I182" s="68"/>
      <c r="J182" s="69"/>
      <c r="K182" s="69"/>
      <c r="L182" s="1"/>
      <c r="M182" s="1"/>
      <c r="N182" s="1"/>
      <c r="O182" s="1"/>
      <c r="P182" s="1"/>
      <c r="Q182" s="1"/>
      <c r="R182" s="1"/>
      <c r="S182" s="1"/>
      <c r="T182" s="1"/>
      <c r="U182" s="1"/>
      <c r="V182" s="1"/>
    </row>
    <row r="183" spans="1:22" ht="15.75" customHeight="1">
      <c r="A183" s="1"/>
      <c r="B183" s="1"/>
      <c r="C183" s="1"/>
      <c r="D183" s="1"/>
      <c r="E183" s="1"/>
      <c r="F183" s="1"/>
      <c r="G183" s="1"/>
      <c r="H183" s="1"/>
      <c r="I183" s="68"/>
      <c r="J183" s="69"/>
      <c r="K183" s="69"/>
      <c r="L183" s="1"/>
      <c r="M183" s="1"/>
      <c r="N183" s="1"/>
      <c r="O183" s="1"/>
      <c r="P183" s="1"/>
      <c r="Q183" s="1"/>
      <c r="R183" s="1"/>
      <c r="S183" s="1"/>
      <c r="T183" s="1"/>
      <c r="U183" s="1"/>
      <c r="V183" s="1"/>
    </row>
    <row r="184" spans="1:22" ht="15.75" customHeight="1">
      <c r="A184" s="1"/>
      <c r="B184" s="1"/>
      <c r="C184" s="1"/>
      <c r="D184" s="1"/>
      <c r="E184" s="1"/>
      <c r="F184" s="1"/>
      <c r="G184" s="1"/>
      <c r="H184" s="1"/>
      <c r="I184" s="68"/>
      <c r="J184" s="69"/>
      <c r="K184" s="69"/>
      <c r="L184" s="1"/>
      <c r="M184" s="1"/>
      <c r="N184" s="1"/>
      <c r="O184" s="1"/>
      <c r="P184" s="1"/>
      <c r="Q184" s="1"/>
      <c r="R184" s="1"/>
      <c r="S184" s="1"/>
      <c r="T184" s="1"/>
      <c r="U184" s="1"/>
      <c r="V184" s="1"/>
    </row>
    <row r="185" spans="1:22" ht="15.75" customHeight="1">
      <c r="A185" s="1"/>
      <c r="B185" s="1"/>
      <c r="C185" s="1"/>
      <c r="D185" s="1"/>
      <c r="E185" s="1"/>
      <c r="F185" s="1"/>
      <c r="G185" s="1"/>
      <c r="H185" s="1"/>
      <c r="I185" s="68"/>
      <c r="J185" s="69"/>
      <c r="K185" s="69"/>
      <c r="L185" s="1"/>
      <c r="M185" s="1"/>
      <c r="N185" s="1"/>
      <c r="O185" s="1"/>
      <c r="P185" s="1"/>
      <c r="Q185" s="1"/>
      <c r="R185" s="1"/>
      <c r="S185" s="1"/>
      <c r="T185" s="1"/>
      <c r="U185" s="1"/>
      <c r="V185" s="1"/>
    </row>
    <row r="186" spans="1:22" ht="15.75" customHeight="1">
      <c r="A186" s="1"/>
      <c r="B186" s="1"/>
      <c r="C186" s="1"/>
      <c r="D186" s="1"/>
      <c r="E186" s="1"/>
      <c r="F186" s="1"/>
      <c r="G186" s="1"/>
      <c r="H186" s="1"/>
      <c r="I186" s="68"/>
      <c r="J186" s="69"/>
      <c r="K186" s="69"/>
      <c r="L186" s="1"/>
      <c r="M186" s="1"/>
      <c r="N186" s="1"/>
      <c r="O186" s="1"/>
      <c r="P186" s="1"/>
      <c r="Q186" s="1"/>
      <c r="R186" s="1"/>
      <c r="S186" s="1"/>
      <c r="T186" s="1"/>
      <c r="U186" s="1"/>
      <c r="V186" s="1"/>
    </row>
    <row r="187" spans="1:22" ht="15.75" customHeight="1">
      <c r="A187" s="1"/>
      <c r="B187" s="1"/>
      <c r="C187" s="1"/>
      <c r="D187" s="1"/>
      <c r="E187" s="1"/>
      <c r="F187" s="1"/>
      <c r="G187" s="1"/>
      <c r="H187" s="1"/>
      <c r="I187" s="68"/>
      <c r="J187" s="69"/>
      <c r="K187" s="69"/>
      <c r="L187" s="1"/>
      <c r="M187" s="1"/>
      <c r="N187" s="1"/>
      <c r="O187" s="1"/>
      <c r="P187" s="1"/>
      <c r="Q187" s="1"/>
      <c r="R187" s="1"/>
      <c r="S187" s="1"/>
      <c r="T187" s="1"/>
      <c r="U187" s="1"/>
      <c r="V187" s="1"/>
    </row>
    <row r="188" spans="1:22" ht="15.75" customHeight="1">
      <c r="A188" s="1"/>
      <c r="B188" s="1"/>
      <c r="C188" s="1"/>
      <c r="D188" s="1"/>
      <c r="E188" s="1"/>
      <c r="F188" s="1"/>
      <c r="G188" s="1"/>
      <c r="H188" s="1"/>
      <c r="I188" s="68"/>
      <c r="J188" s="69"/>
      <c r="K188" s="69"/>
      <c r="L188" s="1"/>
      <c r="M188" s="1"/>
      <c r="N188" s="1"/>
      <c r="O188" s="1"/>
      <c r="P188" s="1"/>
      <c r="Q188" s="1"/>
      <c r="R188" s="1"/>
      <c r="S188" s="1"/>
      <c r="T188" s="1"/>
      <c r="U188" s="1"/>
      <c r="V188" s="1"/>
    </row>
    <row r="189" spans="1:22" ht="15.75" customHeight="1">
      <c r="A189" s="1"/>
      <c r="B189" s="1"/>
      <c r="C189" s="1"/>
      <c r="D189" s="1"/>
      <c r="E189" s="1"/>
      <c r="F189" s="1"/>
      <c r="G189" s="1"/>
      <c r="H189" s="1"/>
      <c r="I189" s="68"/>
      <c r="J189" s="69"/>
      <c r="K189" s="69"/>
      <c r="L189" s="1"/>
      <c r="M189" s="1"/>
      <c r="N189" s="1"/>
      <c r="O189" s="1"/>
      <c r="P189" s="1"/>
      <c r="Q189" s="1"/>
      <c r="R189" s="1"/>
      <c r="S189" s="1"/>
      <c r="T189" s="1"/>
      <c r="U189" s="1"/>
      <c r="V189" s="1"/>
    </row>
    <row r="190" spans="1:22" ht="15.75" customHeight="1">
      <c r="A190" s="1"/>
      <c r="B190" s="1"/>
      <c r="C190" s="1"/>
      <c r="D190" s="1"/>
      <c r="E190" s="1"/>
      <c r="F190" s="1"/>
      <c r="G190" s="1"/>
      <c r="H190" s="1"/>
      <c r="I190" s="68"/>
      <c r="J190" s="69"/>
      <c r="K190" s="69"/>
      <c r="L190" s="1"/>
      <c r="M190" s="1"/>
      <c r="N190" s="1"/>
      <c r="O190" s="1"/>
      <c r="P190" s="1"/>
      <c r="Q190" s="1"/>
      <c r="R190" s="1"/>
      <c r="S190" s="1"/>
      <c r="T190" s="1"/>
      <c r="U190" s="1"/>
      <c r="V190" s="1"/>
    </row>
    <row r="191" spans="1:22" ht="15.75" customHeight="1">
      <c r="A191" s="1"/>
      <c r="B191" s="1"/>
      <c r="C191" s="1"/>
      <c r="D191" s="1"/>
      <c r="E191" s="1"/>
      <c r="F191" s="1"/>
      <c r="G191" s="1"/>
      <c r="H191" s="1"/>
      <c r="I191" s="68"/>
      <c r="J191" s="69"/>
      <c r="K191" s="69"/>
      <c r="L191" s="1"/>
      <c r="M191" s="1"/>
      <c r="N191" s="1"/>
      <c r="O191" s="1"/>
      <c r="P191" s="1"/>
      <c r="Q191" s="1"/>
      <c r="R191" s="1"/>
      <c r="S191" s="1"/>
      <c r="T191" s="1"/>
      <c r="U191" s="1"/>
      <c r="V191" s="1"/>
    </row>
    <row r="192" spans="1:22" ht="15.75" customHeight="1">
      <c r="A192" s="1"/>
      <c r="B192" s="1"/>
      <c r="C192" s="1"/>
      <c r="D192" s="1"/>
      <c r="E192" s="1"/>
      <c r="F192" s="1"/>
      <c r="G192" s="1"/>
      <c r="H192" s="1"/>
      <c r="I192" s="68"/>
      <c r="J192" s="69"/>
      <c r="K192" s="69"/>
      <c r="L192" s="1"/>
      <c r="M192" s="1"/>
      <c r="N192" s="1"/>
      <c r="O192" s="1"/>
      <c r="P192" s="1"/>
      <c r="Q192" s="1"/>
      <c r="R192" s="1"/>
      <c r="S192" s="1"/>
      <c r="T192" s="1"/>
      <c r="U192" s="1"/>
      <c r="V192" s="1"/>
    </row>
    <row r="193" spans="1:22" ht="15.75" customHeight="1">
      <c r="A193" s="1"/>
      <c r="B193" s="1"/>
      <c r="C193" s="1"/>
      <c r="D193" s="1"/>
      <c r="E193" s="1"/>
      <c r="F193" s="1"/>
      <c r="G193" s="1"/>
      <c r="H193" s="1"/>
      <c r="I193" s="68"/>
      <c r="J193" s="69"/>
      <c r="K193" s="69"/>
      <c r="L193" s="1"/>
      <c r="M193" s="1"/>
      <c r="N193" s="1"/>
      <c r="O193" s="1"/>
      <c r="P193" s="1"/>
      <c r="Q193" s="1"/>
      <c r="R193" s="1"/>
      <c r="S193" s="1"/>
      <c r="T193" s="1"/>
      <c r="U193" s="1"/>
      <c r="V193" s="1"/>
    </row>
    <row r="194" spans="1:22" ht="15.75" customHeight="1">
      <c r="A194" s="1"/>
      <c r="B194" s="1"/>
      <c r="C194" s="1"/>
      <c r="D194" s="1"/>
      <c r="E194" s="1"/>
      <c r="F194" s="1"/>
      <c r="G194" s="1"/>
      <c r="H194" s="1"/>
      <c r="I194" s="68"/>
      <c r="J194" s="69"/>
      <c r="K194" s="69"/>
      <c r="L194" s="1"/>
      <c r="M194" s="1"/>
      <c r="N194" s="1"/>
      <c r="O194" s="1"/>
      <c r="P194" s="1"/>
      <c r="Q194" s="1"/>
      <c r="R194" s="1"/>
      <c r="S194" s="1"/>
      <c r="T194" s="1"/>
      <c r="U194" s="1"/>
      <c r="V194" s="1"/>
    </row>
    <row r="195" spans="1:22" ht="15.75" customHeight="1">
      <c r="A195" s="1"/>
      <c r="B195" s="1"/>
      <c r="C195" s="1"/>
      <c r="D195" s="1"/>
      <c r="E195" s="1"/>
      <c r="F195" s="1"/>
      <c r="G195" s="1"/>
      <c r="H195" s="1"/>
      <c r="I195" s="68"/>
      <c r="J195" s="69"/>
      <c r="K195" s="69"/>
      <c r="L195" s="1"/>
      <c r="M195" s="1"/>
      <c r="N195" s="1"/>
      <c r="O195" s="1"/>
      <c r="P195" s="1"/>
      <c r="Q195" s="1"/>
      <c r="R195" s="1"/>
      <c r="S195" s="1"/>
      <c r="T195" s="1"/>
      <c r="U195" s="1"/>
      <c r="V195" s="1"/>
    </row>
    <row r="196" spans="1:22" ht="15.75" customHeight="1">
      <c r="A196" s="1"/>
      <c r="B196" s="1"/>
      <c r="C196" s="1"/>
      <c r="D196" s="1"/>
      <c r="E196" s="1"/>
      <c r="F196" s="1"/>
      <c r="G196" s="1"/>
      <c r="H196" s="1"/>
      <c r="I196" s="68"/>
      <c r="J196" s="69"/>
      <c r="K196" s="69"/>
      <c r="L196" s="1"/>
      <c r="M196" s="1"/>
      <c r="N196" s="1"/>
      <c r="O196" s="1"/>
      <c r="P196" s="1"/>
      <c r="Q196" s="1"/>
      <c r="R196" s="1"/>
      <c r="S196" s="1"/>
      <c r="T196" s="1"/>
      <c r="U196" s="1"/>
      <c r="V196" s="1"/>
    </row>
    <row r="197" spans="1:22" ht="15.75" customHeight="1">
      <c r="A197" s="1"/>
      <c r="B197" s="1"/>
      <c r="C197" s="1"/>
      <c r="D197" s="1"/>
      <c r="E197" s="1"/>
      <c r="F197" s="1"/>
      <c r="G197" s="1"/>
      <c r="H197" s="1"/>
      <c r="I197" s="68"/>
      <c r="J197" s="69"/>
      <c r="K197" s="69"/>
      <c r="L197" s="1"/>
      <c r="M197" s="1"/>
      <c r="N197" s="1"/>
      <c r="O197" s="1"/>
      <c r="P197" s="1"/>
      <c r="Q197" s="1"/>
      <c r="R197" s="1"/>
      <c r="S197" s="1"/>
      <c r="T197" s="1"/>
      <c r="U197" s="1"/>
      <c r="V197" s="1"/>
    </row>
    <row r="198" spans="1:22" ht="15.75" customHeight="1">
      <c r="A198" s="1"/>
      <c r="B198" s="1"/>
      <c r="C198" s="1"/>
      <c r="D198" s="1"/>
      <c r="E198" s="1"/>
      <c r="F198" s="1"/>
      <c r="G198" s="1"/>
      <c r="H198" s="1"/>
      <c r="I198" s="68"/>
      <c r="J198" s="69"/>
      <c r="K198" s="69"/>
      <c r="L198" s="1"/>
      <c r="M198" s="1"/>
      <c r="N198" s="1"/>
      <c r="O198" s="1"/>
      <c r="P198" s="1"/>
      <c r="Q198" s="1"/>
      <c r="R198" s="1"/>
      <c r="S198" s="1"/>
      <c r="T198" s="1"/>
      <c r="U198" s="1"/>
      <c r="V198" s="1"/>
    </row>
    <row r="199" spans="1:22" ht="15.75" customHeight="1">
      <c r="A199" s="1"/>
      <c r="B199" s="1"/>
      <c r="C199" s="1"/>
      <c r="D199" s="1"/>
      <c r="E199" s="1"/>
      <c r="F199" s="1"/>
      <c r="G199" s="1"/>
      <c r="H199" s="1"/>
      <c r="I199" s="68"/>
      <c r="J199" s="69"/>
      <c r="K199" s="69"/>
      <c r="L199" s="1"/>
      <c r="M199" s="1"/>
      <c r="N199" s="1"/>
      <c r="O199" s="1"/>
      <c r="P199" s="1"/>
      <c r="Q199" s="1"/>
      <c r="R199" s="1"/>
      <c r="S199" s="1"/>
      <c r="T199" s="1"/>
      <c r="U199" s="1"/>
      <c r="V199" s="1"/>
    </row>
    <row r="200" spans="1:22" ht="15.75" customHeight="1">
      <c r="A200" s="1"/>
      <c r="B200" s="1"/>
      <c r="C200" s="1"/>
      <c r="D200" s="1"/>
      <c r="E200" s="1"/>
      <c r="F200" s="1"/>
      <c r="G200" s="1"/>
      <c r="H200" s="1"/>
      <c r="I200" s="68"/>
      <c r="J200" s="69"/>
      <c r="K200" s="69"/>
      <c r="L200" s="1"/>
      <c r="M200" s="1"/>
      <c r="N200" s="1"/>
      <c r="O200" s="1"/>
      <c r="P200" s="1"/>
      <c r="Q200" s="1"/>
      <c r="R200" s="1"/>
      <c r="S200" s="1"/>
      <c r="T200" s="1"/>
      <c r="U200" s="1"/>
      <c r="V200" s="1"/>
    </row>
    <row r="201" spans="1:22" ht="15.75" customHeight="1">
      <c r="A201" s="1"/>
      <c r="B201" s="1"/>
      <c r="C201" s="1"/>
      <c r="D201" s="1"/>
      <c r="E201" s="1"/>
      <c r="F201" s="1"/>
      <c r="G201" s="1"/>
      <c r="H201" s="1"/>
      <c r="I201" s="68"/>
      <c r="J201" s="69"/>
      <c r="K201" s="69"/>
      <c r="L201" s="1"/>
      <c r="M201" s="1"/>
      <c r="N201" s="1"/>
      <c r="O201" s="1"/>
      <c r="P201" s="1"/>
      <c r="Q201" s="1"/>
      <c r="R201" s="1"/>
      <c r="S201" s="1"/>
      <c r="T201" s="1"/>
      <c r="U201" s="1"/>
      <c r="V201" s="1"/>
    </row>
    <row r="202" spans="1:22" ht="15.75" customHeight="1">
      <c r="A202" s="1"/>
      <c r="B202" s="1"/>
      <c r="C202" s="1"/>
      <c r="D202" s="1"/>
      <c r="E202" s="1"/>
      <c r="F202" s="1"/>
      <c r="G202" s="1"/>
      <c r="H202" s="1"/>
      <c r="I202" s="68"/>
      <c r="J202" s="69"/>
      <c r="K202" s="69"/>
      <c r="L202" s="1"/>
      <c r="M202" s="1"/>
      <c r="N202" s="1"/>
      <c r="O202" s="1"/>
      <c r="P202" s="1"/>
      <c r="Q202" s="1"/>
      <c r="R202" s="1"/>
      <c r="S202" s="1"/>
      <c r="T202" s="1"/>
      <c r="U202" s="1"/>
      <c r="V202" s="1"/>
    </row>
    <row r="203" spans="1:22" ht="15.75" customHeight="1">
      <c r="A203" s="1"/>
      <c r="B203" s="1"/>
      <c r="C203" s="1"/>
      <c r="D203" s="1"/>
      <c r="E203" s="1"/>
      <c r="F203" s="1"/>
      <c r="G203" s="1"/>
      <c r="H203" s="1"/>
      <c r="I203" s="68"/>
      <c r="J203" s="69"/>
      <c r="K203" s="69"/>
      <c r="L203" s="1"/>
      <c r="M203" s="1"/>
      <c r="N203" s="1"/>
      <c r="O203" s="1"/>
      <c r="P203" s="1"/>
      <c r="Q203" s="1"/>
      <c r="R203" s="1"/>
      <c r="S203" s="1"/>
      <c r="T203" s="1"/>
      <c r="U203" s="1"/>
      <c r="V203" s="1"/>
    </row>
    <row r="204" spans="1:22" ht="15.75" customHeight="1">
      <c r="A204" s="1"/>
      <c r="B204" s="1"/>
      <c r="C204" s="1"/>
      <c r="D204" s="1"/>
      <c r="E204" s="1"/>
      <c r="F204" s="1"/>
      <c r="G204" s="1"/>
      <c r="H204" s="1"/>
      <c r="I204" s="68"/>
      <c r="J204" s="69"/>
      <c r="K204" s="69"/>
      <c r="L204" s="1"/>
      <c r="M204" s="1"/>
      <c r="N204" s="1"/>
      <c r="O204" s="1"/>
      <c r="P204" s="1"/>
      <c r="Q204" s="1"/>
      <c r="R204" s="1"/>
      <c r="S204" s="1"/>
      <c r="T204" s="1"/>
      <c r="U204" s="1"/>
      <c r="V204" s="1"/>
    </row>
    <row r="205" spans="1:22" ht="15.75" customHeight="1">
      <c r="A205" s="1"/>
      <c r="B205" s="1"/>
      <c r="C205" s="1"/>
      <c r="D205" s="1"/>
      <c r="E205" s="1"/>
      <c r="F205" s="1"/>
      <c r="G205" s="1"/>
      <c r="H205" s="1"/>
      <c r="I205" s="68"/>
      <c r="J205" s="69"/>
      <c r="K205" s="69"/>
      <c r="L205" s="1"/>
      <c r="M205" s="1"/>
      <c r="N205" s="1"/>
      <c r="O205" s="1"/>
      <c r="P205" s="1"/>
      <c r="Q205" s="1"/>
      <c r="R205" s="1"/>
      <c r="S205" s="1"/>
      <c r="T205" s="1"/>
      <c r="U205" s="1"/>
      <c r="V205" s="1"/>
    </row>
    <row r="206" spans="1:22" ht="15.75" customHeight="1">
      <c r="A206" s="1"/>
      <c r="B206" s="1"/>
      <c r="C206" s="1"/>
      <c r="D206" s="1"/>
      <c r="E206" s="1"/>
      <c r="F206" s="1"/>
      <c r="G206" s="1"/>
      <c r="H206" s="1"/>
      <c r="I206" s="68"/>
      <c r="J206" s="69"/>
      <c r="K206" s="69"/>
      <c r="L206" s="1"/>
      <c r="M206" s="1"/>
      <c r="N206" s="1"/>
      <c r="O206" s="1"/>
      <c r="P206" s="1"/>
      <c r="Q206" s="1"/>
      <c r="R206" s="1"/>
      <c r="S206" s="1"/>
      <c r="T206" s="1"/>
      <c r="U206" s="1"/>
      <c r="V206" s="1"/>
    </row>
    <row r="207" spans="1:22" ht="15.75" customHeight="1">
      <c r="A207" s="1"/>
      <c r="B207" s="1"/>
      <c r="C207" s="1"/>
      <c r="D207" s="1"/>
      <c r="E207" s="1"/>
      <c r="F207" s="1"/>
      <c r="G207" s="1"/>
      <c r="H207" s="1"/>
      <c r="I207" s="68"/>
      <c r="J207" s="69"/>
      <c r="K207" s="69"/>
      <c r="L207" s="1"/>
      <c r="M207" s="1"/>
      <c r="N207" s="1"/>
      <c r="O207" s="1"/>
      <c r="P207" s="1"/>
      <c r="Q207" s="1"/>
      <c r="R207" s="1"/>
      <c r="S207" s="1"/>
      <c r="T207" s="1"/>
      <c r="U207" s="1"/>
      <c r="V207" s="1"/>
    </row>
    <row r="208" spans="1:22" ht="15.75" customHeight="1">
      <c r="A208" s="1"/>
      <c r="B208" s="1"/>
      <c r="C208" s="1"/>
      <c r="D208" s="1"/>
      <c r="E208" s="1"/>
      <c r="F208" s="1"/>
      <c r="G208" s="1"/>
      <c r="H208" s="1"/>
      <c r="I208" s="68"/>
      <c r="J208" s="69"/>
      <c r="K208" s="69"/>
      <c r="L208" s="1"/>
      <c r="M208" s="1"/>
      <c r="N208" s="1"/>
      <c r="O208" s="1"/>
      <c r="P208" s="1"/>
      <c r="Q208" s="1"/>
      <c r="R208" s="1"/>
      <c r="S208" s="1"/>
      <c r="T208" s="1"/>
      <c r="U208" s="1"/>
      <c r="V208" s="1"/>
    </row>
    <row r="209" spans="1:22" ht="15.75" customHeight="1">
      <c r="A209" s="1"/>
      <c r="B209" s="1"/>
      <c r="C209" s="1"/>
      <c r="D209" s="1"/>
      <c r="E209" s="1"/>
      <c r="F209" s="1"/>
      <c r="G209" s="1"/>
      <c r="H209" s="1"/>
      <c r="I209" s="68"/>
      <c r="J209" s="69"/>
      <c r="K209" s="69"/>
      <c r="L209" s="1"/>
      <c r="M209" s="1"/>
      <c r="N209" s="1"/>
      <c r="O209" s="1"/>
      <c r="P209" s="1"/>
      <c r="Q209" s="1"/>
      <c r="R209" s="1"/>
      <c r="S209" s="1"/>
      <c r="T209" s="1"/>
      <c r="U209" s="1"/>
      <c r="V209" s="1"/>
    </row>
    <row r="210" spans="1:22" ht="15.75" customHeight="1">
      <c r="A210" s="1"/>
      <c r="B210" s="1"/>
      <c r="C210" s="1"/>
      <c r="D210" s="1"/>
      <c r="E210" s="1"/>
      <c r="F210" s="1"/>
      <c r="G210" s="1"/>
      <c r="H210" s="1"/>
      <c r="I210" s="68"/>
      <c r="J210" s="69"/>
      <c r="K210" s="69"/>
      <c r="L210" s="1"/>
      <c r="M210" s="1"/>
      <c r="N210" s="1"/>
      <c r="O210" s="1"/>
      <c r="P210" s="1"/>
      <c r="Q210" s="1"/>
      <c r="R210" s="1"/>
      <c r="S210" s="1"/>
      <c r="T210" s="1"/>
      <c r="U210" s="1"/>
      <c r="V210" s="1"/>
    </row>
    <row r="211" spans="1:22" ht="15.75" customHeight="1">
      <c r="A211" s="1"/>
      <c r="B211" s="1"/>
      <c r="C211" s="1"/>
      <c r="D211" s="1"/>
      <c r="E211" s="1"/>
      <c r="F211" s="1"/>
      <c r="G211" s="1"/>
      <c r="H211" s="1"/>
      <c r="I211" s="68"/>
      <c r="J211" s="69"/>
      <c r="K211" s="69"/>
      <c r="L211" s="1"/>
      <c r="M211" s="1"/>
      <c r="N211" s="1"/>
      <c r="O211" s="1"/>
      <c r="P211" s="1"/>
      <c r="Q211" s="1"/>
      <c r="R211" s="1"/>
      <c r="S211" s="1"/>
      <c r="T211" s="1"/>
      <c r="U211" s="1"/>
      <c r="V211" s="1"/>
    </row>
    <row r="212" spans="1:22" ht="15.75" customHeight="1">
      <c r="A212" s="1"/>
      <c r="B212" s="1"/>
      <c r="C212" s="1"/>
      <c r="D212" s="1"/>
      <c r="E212" s="1"/>
      <c r="F212" s="1"/>
      <c r="G212" s="1"/>
      <c r="H212" s="1"/>
      <c r="I212" s="68"/>
      <c r="J212" s="69"/>
      <c r="K212" s="69"/>
      <c r="L212" s="1"/>
      <c r="M212" s="1"/>
      <c r="N212" s="1"/>
      <c r="O212" s="1"/>
      <c r="P212" s="1"/>
      <c r="Q212" s="1"/>
      <c r="R212" s="1"/>
      <c r="S212" s="1"/>
      <c r="T212" s="1"/>
      <c r="U212" s="1"/>
      <c r="V212" s="1"/>
    </row>
    <row r="213" spans="1:22" ht="15.75" customHeight="1">
      <c r="A213" s="1"/>
      <c r="B213" s="1"/>
      <c r="C213" s="1"/>
      <c r="D213" s="1"/>
      <c r="E213" s="1"/>
      <c r="F213" s="1"/>
      <c r="G213" s="1"/>
      <c r="H213" s="1"/>
      <c r="I213" s="68"/>
      <c r="J213" s="69"/>
      <c r="K213" s="69"/>
      <c r="L213" s="1"/>
      <c r="M213" s="1"/>
      <c r="N213" s="1"/>
      <c r="O213" s="1"/>
      <c r="P213" s="1"/>
      <c r="Q213" s="1"/>
      <c r="R213" s="1"/>
      <c r="S213" s="1"/>
      <c r="T213" s="1"/>
      <c r="U213" s="1"/>
      <c r="V213" s="1"/>
    </row>
    <row r="214" spans="1:22" ht="15.75" customHeight="1">
      <c r="A214" s="1"/>
      <c r="B214" s="1"/>
      <c r="C214" s="1"/>
      <c r="D214" s="1"/>
      <c r="E214" s="1"/>
      <c r="F214" s="1"/>
      <c r="G214" s="1"/>
      <c r="H214" s="1"/>
      <c r="I214" s="68"/>
      <c r="J214" s="69"/>
      <c r="K214" s="69"/>
      <c r="L214" s="1"/>
      <c r="M214" s="1"/>
      <c r="N214" s="1"/>
      <c r="O214" s="1"/>
      <c r="P214" s="1"/>
      <c r="Q214" s="1"/>
      <c r="R214" s="1"/>
      <c r="S214" s="1"/>
      <c r="T214" s="1"/>
      <c r="U214" s="1"/>
      <c r="V214" s="1"/>
    </row>
    <row r="215" spans="1:22" ht="15.75" customHeight="1">
      <c r="A215" s="1"/>
      <c r="B215" s="1"/>
      <c r="C215" s="1"/>
      <c r="D215" s="1"/>
      <c r="E215" s="1"/>
      <c r="F215" s="1"/>
      <c r="G215" s="1"/>
      <c r="H215" s="1"/>
      <c r="I215" s="68"/>
      <c r="J215" s="69"/>
      <c r="K215" s="69"/>
      <c r="L215" s="1"/>
      <c r="M215" s="1"/>
      <c r="N215" s="1"/>
      <c r="O215" s="1"/>
      <c r="P215" s="1"/>
      <c r="Q215" s="1"/>
      <c r="R215" s="1"/>
      <c r="S215" s="1"/>
      <c r="T215" s="1"/>
      <c r="U215" s="1"/>
      <c r="V215" s="1"/>
    </row>
    <row r="216" spans="1:22" ht="15.75" customHeight="1">
      <c r="A216" s="1"/>
      <c r="B216" s="1"/>
      <c r="C216" s="1"/>
      <c r="D216" s="1"/>
      <c r="E216" s="1"/>
      <c r="F216" s="1"/>
      <c r="G216" s="1"/>
      <c r="H216" s="1"/>
      <c r="I216" s="68"/>
      <c r="J216" s="69"/>
      <c r="K216" s="69"/>
      <c r="L216" s="1"/>
      <c r="M216" s="1"/>
      <c r="N216" s="1"/>
      <c r="O216" s="1"/>
      <c r="P216" s="1"/>
      <c r="Q216" s="1"/>
      <c r="R216" s="1"/>
      <c r="S216" s="1"/>
      <c r="T216" s="1"/>
      <c r="U216" s="1"/>
      <c r="V216" s="1"/>
    </row>
    <row r="217" spans="1:22" ht="15.75" customHeight="1">
      <c r="A217" s="1"/>
      <c r="B217" s="1"/>
      <c r="C217" s="1"/>
      <c r="D217" s="1"/>
      <c r="E217" s="1"/>
      <c r="F217" s="1"/>
      <c r="G217" s="1"/>
      <c r="H217" s="1"/>
      <c r="I217" s="68"/>
      <c r="J217" s="69"/>
      <c r="K217" s="69"/>
      <c r="L217" s="1"/>
      <c r="M217" s="1"/>
      <c r="N217" s="1"/>
      <c r="O217" s="1"/>
      <c r="P217" s="1"/>
      <c r="Q217" s="1"/>
      <c r="R217" s="1"/>
      <c r="S217" s="1"/>
      <c r="T217" s="1"/>
      <c r="U217" s="1"/>
      <c r="V217" s="1"/>
    </row>
    <row r="218" spans="1:22" ht="15.75" customHeight="1">
      <c r="A218" s="1"/>
      <c r="B218" s="1"/>
      <c r="C218" s="1"/>
      <c r="D218" s="1"/>
      <c r="E218" s="1"/>
      <c r="F218" s="1"/>
      <c r="G218" s="1"/>
      <c r="H218" s="1"/>
      <c r="I218" s="68"/>
      <c r="J218" s="69"/>
      <c r="K218" s="69"/>
      <c r="L218" s="1"/>
      <c r="M218" s="1"/>
      <c r="N218" s="1"/>
      <c r="O218" s="1"/>
      <c r="P218" s="1"/>
      <c r="Q218" s="1"/>
      <c r="R218" s="1"/>
      <c r="S218" s="1"/>
      <c r="T218" s="1"/>
      <c r="U218" s="1"/>
      <c r="V218" s="1"/>
    </row>
    <row r="219" spans="1:22" ht="15.75" customHeight="1">
      <c r="A219" s="1"/>
      <c r="B219" s="1"/>
      <c r="C219" s="1"/>
      <c r="D219" s="1"/>
      <c r="E219" s="1"/>
      <c r="F219" s="1"/>
      <c r="G219" s="1"/>
      <c r="H219" s="1"/>
      <c r="I219" s="68"/>
      <c r="J219" s="69"/>
      <c r="K219" s="69"/>
      <c r="L219" s="1"/>
      <c r="M219" s="1"/>
      <c r="N219" s="1"/>
      <c r="O219" s="1"/>
      <c r="P219" s="1"/>
      <c r="Q219" s="1"/>
      <c r="R219" s="1"/>
      <c r="S219" s="1"/>
      <c r="T219" s="1"/>
      <c r="U219" s="1"/>
      <c r="V219" s="1"/>
    </row>
    <row r="220" spans="1:22" ht="15.75" customHeight="1">
      <c r="A220" s="1"/>
      <c r="B220" s="1"/>
      <c r="C220" s="1"/>
      <c r="D220" s="1"/>
      <c r="E220" s="1"/>
      <c r="F220" s="1"/>
      <c r="G220" s="1"/>
      <c r="H220" s="1"/>
      <c r="I220" s="68"/>
      <c r="J220" s="69"/>
      <c r="K220" s="69"/>
      <c r="L220" s="1"/>
      <c r="M220" s="1"/>
      <c r="N220" s="1"/>
      <c r="O220" s="1"/>
      <c r="P220" s="1"/>
      <c r="Q220" s="1"/>
      <c r="R220" s="1"/>
      <c r="S220" s="1"/>
      <c r="T220" s="1"/>
      <c r="U220" s="1"/>
      <c r="V220" s="1"/>
    </row>
    <row r="221" spans="1:22" ht="15.75" customHeight="1">
      <c r="A221" s="1"/>
      <c r="B221" s="1"/>
      <c r="C221" s="1"/>
      <c r="D221" s="1"/>
      <c r="E221" s="1"/>
      <c r="F221" s="1"/>
      <c r="G221" s="1"/>
      <c r="H221" s="1"/>
      <c r="I221" s="68"/>
      <c r="J221" s="69"/>
      <c r="K221" s="69"/>
      <c r="L221" s="1"/>
      <c r="M221" s="1"/>
      <c r="N221" s="1"/>
      <c r="O221" s="1"/>
      <c r="P221" s="1"/>
      <c r="Q221" s="1"/>
      <c r="R221" s="1"/>
      <c r="S221" s="1"/>
      <c r="T221" s="1"/>
      <c r="U221" s="1"/>
      <c r="V221" s="1"/>
    </row>
    <row r="222" spans="1:22" ht="15.75" customHeight="1">
      <c r="A222" s="1"/>
      <c r="B222" s="1"/>
      <c r="C222" s="1"/>
      <c r="D222" s="1"/>
      <c r="E222" s="1"/>
      <c r="F222" s="1"/>
      <c r="G222" s="1"/>
      <c r="H222" s="1"/>
      <c r="I222" s="68"/>
      <c r="J222" s="69"/>
      <c r="K222" s="69"/>
      <c r="L222" s="1"/>
      <c r="M222" s="1"/>
      <c r="N222" s="1"/>
      <c r="O222" s="1"/>
      <c r="P222" s="1"/>
      <c r="Q222" s="1"/>
      <c r="R222" s="1"/>
      <c r="S222" s="1"/>
      <c r="T222" s="1"/>
      <c r="U222" s="1"/>
      <c r="V222" s="1"/>
    </row>
    <row r="223" spans="1:22" ht="15.75" customHeight="1">
      <c r="A223" s="1"/>
      <c r="B223" s="1"/>
      <c r="C223" s="1"/>
      <c r="D223" s="1"/>
      <c r="E223" s="1"/>
      <c r="F223" s="1"/>
      <c r="G223" s="1"/>
      <c r="H223" s="1"/>
      <c r="I223" s="68"/>
      <c r="J223" s="69"/>
      <c r="K223" s="69"/>
      <c r="L223" s="1"/>
      <c r="M223" s="1"/>
      <c r="N223" s="1"/>
      <c r="O223" s="1"/>
      <c r="P223" s="1"/>
      <c r="Q223" s="1"/>
      <c r="R223" s="1"/>
      <c r="S223" s="1"/>
      <c r="T223" s="1"/>
      <c r="U223" s="1"/>
      <c r="V223" s="1"/>
    </row>
    <row r="224" spans="1:22" ht="15.75" customHeight="1">
      <c r="A224" s="1"/>
      <c r="B224" s="1"/>
      <c r="C224" s="1"/>
      <c r="D224" s="1"/>
      <c r="E224" s="1"/>
      <c r="F224" s="1"/>
      <c r="G224" s="1"/>
      <c r="H224" s="1"/>
      <c r="I224" s="68"/>
      <c r="J224" s="69"/>
      <c r="K224" s="69"/>
      <c r="L224" s="1"/>
      <c r="M224" s="1"/>
      <c r="N224" s="1"/>
      <c r="O224" s="1"/>
      <c r="P224" s="1"/>
      <c r="Q224" s="1"/>
      <c r="R224" s="1"/>
      <c r="S224" s="1"/>
      <c r="T224" s="1"/>
      <c r="U224" s="1"/>
      <c r="V224" s="1"/>
    </row>
    <row r="225" spans="1:22" ht="15.75" customHeight="1">
      <c r="A225" s="1"/>
      <c r="B225" s="1"/>
      <c r="C225" s="1"/>
      <c r="D225" s="1"/>
      <c r="E225" s="1"/>
      <c r="F225" s="1"/>
      <c r="G225" s="1"/>
      <c r="H225" s="1"/>
      <c r="I225" s="68"/>
      <c r="J225" s="69"/>
      <c r="K225" s="69"/>
      <c r="L225" s="1"/>
      <c r="M225" s="1"/>
      <c r="N225" s="1"/>
      <c r="O225" s="1"/>
      <c r="P225" s="1"/>
      <c r="Q225" s="1"/>
      <c r="R225" s="1"/>
      <c r="S225" s="1"/>
      <c r="T225" s="1"/>
      <c r="U225" s="1"/>
      <c r="V225" s="1"/>
    </row>
    <row r="226" spans="1:22" ht="15.75" customHeight="1">
      <c r="A226" s="1"/>
      <c r="B226" s="1"/>
      <c r="C226" s="1"/>
      <c r="D226" s="1"/>
      <c r="E226" s="1"/>
      <c r="F226" s="1"/>
      <c r="G226" s="1"/>
      <c r="H226" s="1"/>
      <c r="I226" s="68"/>
      <c r="J226" s="69"/>
      <c r="K226" s="69"/>
      <c r="L226" s="1"/>
      <c r="M226" s="1"/>
      <c r="N226" s="1"/>
      <c r="O226" s="1"/>
      <c r="P226" s="1"/>
      <c r="Q226" s="1"/>
      <c r="R226" s="1"/>
      <c r="S226" s="1"/>
      <c r="T226" s="1"/>
      <c r="U226" s="1"/>
      <c r="V226" s="1"/>
    </row>
    <row r="227" spans="1:22" ht="15.75" customHeight="1">
      <c r="A227" s="1"/>
      <c r="B227" s="1"/>
      <c r="C227" s="1"/>
      <c r="D227" s="1"/>
      <c r="E227" s="1"/>
      <c r="F227" s="1"/>
      <c r="G227" s="1"/>
      <c r="H227" s="1"/>
      <c r="I227" s="68"/>
      <c r="J227" s="69"/>
      <c r="K227" s="69"/>
      <c r="L227" s="1"/>
      <c r="M227" s="1"/>
      <c r="N227" s="1"/>
      <c r="O227" s="1"/>
      <c r="P227" s="1"/>
      <c r="Q227" s="1"/>
      <c r="R227" s="1"/>
      <c r="S227" s="1"/>
      <c r="T227" s="1"/>
      <c r="U227" s="1"/>
      <c r="V227" s="1"/>
    </row>
    <row r="228" spans="1:22" ht="15.75" customHeight="1">
      <c r="A228" s="1"/>
      <c r="B228" s="1"/>
      <c r="C228" s="1"/>
      <c r="D228" s="1"/>
      <c r="E228" s="1"/>
      <c r="F228" s="1"/>
      <c r="G228" s="1"/>
      <c r="H228" s="1"/>
      <c r="I228" s="68"/>
      <c r="J228" s="69"/>
      <c r="K228" s="69"/>
      <c r="L228" s="1"/>
      <c r="M228" s="1"/>
      <c r="N228" s="1"/>
      <c r="O228" s="1"/>
      <c r="P228" s="1"/>
      <c r="Q228" s="1"/>
      <c r="R228" s="1"/>
      <c r="S228" s="1"/>
      <c r="T228" s="1"/>
      <c r="U228" s="1"/>
      <c r="V228" s="1"/>
    </row>
    <row r="229" spans="1:22" ht="15.75" customHeight="1">
      <c r="A229" s="1"/>
      <c r="B229" s="1"/>
      <c r="C229" s="1"/>
      <c r="D229" s="1"/>
      <c r="E229" s="1"/>
      <c r="F229" s="1"/>
      <c r="G229" s="1"/>
      <c r="H229" s="1"/>
      <c r="I229" s="68"/>
      <c r="J229" s="69"/>
      <c r="K229" s="69"/>
      <c r="L229" s="1"/>
      <c r="M229" s="1"/>
      <c r="N229" s="1"/>
      <c r="O229" s="1"/>
      <c r="P229" s="1"/>
      <c r="Q229" s="1"/>
      <c r="R229" s="1"/>
      <c r="S229" s="1"/>
      <c r="T229" s="1"/>
      <c r="U229" s="1"/>
      <c r="V229" s="1"/>
    </row>
    <row r="230" spans="1:22" ht="15.75" customHeight="1">
      <c r="A230" s="1"/>
      <c r="B230" s="1"/>
      <c r="C230" s="1"/>
      <c r="D230" s="1"/>
      <c r="E230" s="1"/>
      <c r="F230" s="1"/>
      <c r="G230" s="1"/>
      <c r="H230" s="1"/>
      <c r="I230" s="68"/>
      <c r="J230" s="69"/>
      <c r="K230" s="69"/>
      <c r="L230" s="1"/>
      <c r="M230" s="1"/>
      <c r="N230" s="1"/>
      <c r="O230" s="1"/>
      <c r="P230" s="1"/>
      <c r="Q230" s="1"/>
      <c r="R230" s="1"/>
      <c r="S230" s="1"/>
      <c r="T230" s="1"/>
      <c r="U230" s="1"/>
      <c r="V230" s="1"/>
    </row>
    <row r="231" spans="1:22" ht="15.75" customHeight="1">
      <c r="A231" s="1"/>
      <c r="B231" s="1"/>
      <c r="C231" s="1"/>
      <c r="D231" s="1"/>
      <c r="E231" s="1"/>
      <c r="F231" s="1"/>
      <c r="G231" s="1"/>
      <c r="H231" s="1"/>
      <c r="I231" s="68"/>
      <c r="J231" s="69"/>
      <c r="K231" s="69"/>
      <c r="L231" s="1"/>
      <c r="M231" s="1"/>
      <c r="N231" s="1"/>
      <c r="O231" s="1"/>
      <c r="P231" s="1"/>
      <c r="Q231" s="1"/>
      <c r="R231" s="1"/>
      <c r="S231" s="1"/>
      <c r="T231" s="1"/>
      <c r="U231" s="1"/>
      <c r="V231" s="1"/>
    </row>
    <row r="232" spans="1:22" ht="15.75" customHeight="1">
      <c r="A232" s="1"/>
      <c r="B232" s="1"/>
      <c r="C232" s="1"/>
      <c r="D232" s="1"/>
      <c r="E232" s="1"/>
      <c r="F232" s="1"/>
      <c r="G232" s="1"/>
      <c r="H232" s="1"/>
      <c r="I232" s="68"/>
      <c r="J232" s="69"/>
      <c r="K232" s="69"/>
      <c r="L232" s="1"/>
      <c r="M232" s="1"/>
      <c r="N232" s="1"/>
      <c r="O232" s="1"/>
      <c r="P232" s="1"/>
      <c r="Q232" s="1"/>
      <c r="R232" s="1"/>
      <c r="S232" s="1"/>
      <c r="T232" s="1"/>
      <c r="U232" s="1"/>
      <c r="V232" s="1"/>
    </row>
    <row r="233" spans="1:22" ht="15.75" customHeight="1">
      <c r="A233" s="1"/>
      <c r="B233" s="1"/>
      <c r="C233" s="1"/>
      <c r="D233" s="1"/>
      <c r="E233" s="1"/>
      <c r="F233" s="1"/>
      <c r="G233" s="1"/>
      <c r="H233" s="1"/>
      <c r="I233" s="68"/>
      <c r="J233" s="69"/>
      <c r="K233" s="69"/>
      <c r="L233" s="1"/>
      <c r="M233" s="1"/>
      <c r="N233" s="1"/>
      <c r="O233" s="1"/>
      <c r="P233" s="1"/>
      <c r="Q233" s="1"/>
      <c r="R233" s="1"/>
      <c r="S233" s="1"/>
      <c r="T233" s="1"/>
      <c r="U233" s="1"/>
      <c r="V233" s="1"/>
    </row>
    <row r="234" spans="1:22" ht="15.75" customHeight="1">
      <c r="A234" s="1"/>
      <c r="B234" s="1"/>
      <c r="C234" s="1"/>
      <c r="D234" s="1"/>
      <c r="E234" s="1"/>
      <c r="F234" s="1"/>
      <c r="G234" s="1"/>
      <c r="H234" s="1"/>
      <c r="I234" s="68"/>
      <c r="J234" s="69"/>
      <c r="K234" s="69"/>
      <c r="L234" s="1"/>
      <c r="M234" s="1"/>
      <c r="N234" s="1"/>
      <c r="O234" s="1"/>
      <c r="P234" s="1"/>
      <c r="Q234" s="1"/>
      <c r="R234" s="1"/>
      <c r="S234" s="1"/>
      <c r="T234" s="1"/>
      <c r="U234" s="1"/>
      <c r="V234" s="1"/>
    </row>
    <row r="235" spans="1:22" ht="15.75" customHeight="1">
      <c r="A235" s="1"/>
      <c r="B235" s="1"/>
      <c r="C235" s="1"/>
      <c r="D235" s="1"/>
      <c r="E235" s="1"/>
      <c r="F235" s="1"/>
      <c r="G235" s="1"/>
      <c r="H235" s="1"/>
      <c r="I235" s="68"/>
      <c r="J235" s="69"/>
      <c r="K235" s="69"/>
      <c r="L235" s="1"/>
      <c r="M235" s="1"/>
      <c r="N235" s="1"/>
      <c r="O235" s="1"/>
      <c r="P235" s="1"/>
      <c r="Q235" s="1"/>
      <c r="R235" s="1"/>
      <c r="S235" s="1"/>
      <c r="T235" s="1"/>
      <c r="U235" s="1"/>
      <c r="V235" s="1"/>
    </row>
    <row r="236" spans="1:22" ht="15.75" customHeight="1">
      <c r="A236" s="1"/>
      <c r="B236" s="1"/>
      <c r="C236" s="1"/>
      <c r="D236" s="1"/>
      <c r="E236" s="1"/>
      <c r="F236" s="1"/>
      <c r="G236" s="1"/>
      <c r="H236" s="1"/>
      <c r="I236" s="68"/>
      <c r="J236" s="69"/>
      <c r="K236" s="69"/>
      <c r="L236" s="1"/>
      <c r="M236" s="1"/>
      <c r="N236" s="1"/>
      <c r="O236" s="1"/>
      <c r="P236" s="1"/>
      <c r="Q236" s="1"/>
      <c r="R236" s="1"/>
      <c r="S236" s="1"/>
      <c r="T236" s="1"/>
      <c r="U236" s="1"/>
      <c r="V236" s="1"/>
    </row>
    <row r="237" spans="1:22" ht="15.75" customHeight="1">
      <c r="A237" s="1"/>
      <c r="B237" s="1"/>
      <c r="C237" s="1"/>
      <c r="D237" s="1"/>
      <c r="E237" s="1"/>
      <c r="F237" s="1"/>
      <c r="G237" s="1"/>
      <c r="H237" s="1"/>
      <c r="I237" s="68"/>
      <c r="J237" s="69"/>
      <c r="K237" s="69"/>
      <c r="L237" s="1"/>
      <c r="M237" s="1"/>
      <c r="N237" s="1"/>
      <c r="O237" s="1"/>
      <c r="P237" s="1"/>
      <c r="Q237" s="1"/>
      <c r="R237" s="1"/>
      <c r="S237" s="1"/>
      <c r="T237" s="1"/>
      <c r="U237" s="1"/>
      <c r="V237" s="1"/>
    </row>
    <row r="238" spans="1:22" ht="15.75" customHeight="1">
      <c r="A238" s="1"/>
      <c r="B238" s="1"/>
      <c r="C238" s="1"/>
      <c r="D238" s="1"/>
      <c r="E238" s="1"/>
      <c r="F238" s="1"/>
      <c r="G238" s="1"/>
      <c r="H238" s="1"/>
      <c r="I238" s="68"/>
      <c r="J238" s="69"/>
      <c r="K238" s="69"/>
      <c r="L238" s="1"/>
      <c r="M238" s="1"/>
      <c r="N238" s="1"/>
      <c r="O238" s="1"/>
      <c r="P238" s="1"/>
      <c r="Q238" s="1"/>
      <c r="R238" s="1"/>
      <c r="S238" s="1"/>
      <c r="T238" s="1"/>
      <c r="U238" s="1"/>
      <c r="V238" s="1"/>
    </row>
    <row r="239" spans="1:22" ht="15.75" customHeight="1">
      <c r="A239" s="1"/>
      <c r="B239" s="1"/>
      <c r="C239" s="1"/>
      <c r="D239" s="1"/>
      <c r="E239" s="1"/>
      <c r="F239" s="1"/>
      <c r="G239" s="1"/>
      <c r="H239" s="1"/>
      <c r="I239" s="68"/>
      <c r="J239" s="69"/>
      <c r="K239" s="69"/>
      <c r="L239" s="1"/>
      <c r="M239" s="1"/>
      <c r="N239" s="1"/>
      <c r="O239" s="1"/>
      <c r="P239" s="1"/>
      <c r="Q239" s="1"/>
      <c r="R239" s="1"/>
      <c r="S239" s="1"/>
      <c r="T239" s="1"/>
      <c r="U239" s="1"/>
      <c r="V239" s="1"/>
    </row>
    <row r="240" spans="1:22" ht="15.75" customHeight="1">
      <c r="A240" s="1"/>
      <c r="B240" s="1"/>
      <c r="C240" s="1"/>
      <c r="D240" s="1"/>
      <c r="E240" s="1"/>
      <c r="F240" s="1"/>
      <c r="G240" s="1"/>
      <c r="H240" s="1"/>
      <c r="I240" s="68"/>
      <c r="J240" s="69"/>
      <c r="K240" s="69"/>
      <c r="L240" s="1"/>
      <c r="M240" s="1"/>
      <c r="N240" s="1"/>
      <c r="O240" s="1"/>
      <c r="P240" s="1"/>
      <c r="Q240" s="1"/>
      <c r="R240" s="1"/>
      <c r="S240" s="1"/>
      <c r="T240" s="1"/>
      <c r="U240" s="1"/>
      <c r="V240" s="1"/>
    </row>
    <row r="241" spans="1:22" ht="15.75" customHeight="1">
      <c r="A241" s="1"/>
      <c r="B241" s="1"/>
      <c r="C241" s="1"/>
      <c r="D241" s="1"/>
      <c r="E241" s="1"/>
      <c r="F241" s="1"/>
      <c r="G241" s="1"/>
      <c r="H241" s="1"/>
      <c r="I241" s="68"/>
      <c r="J241" s="69"/>
      <c r="K241" s="69"/>
      <c r="L241" s="1"/>
      <c r="M241" s="1"/>
      <c r="N241" s="1"/>
      <c r="O241" s="1"/>
      <c r="P241" s="1"/>
      <c r="Q241" s="1"/>
      <c r="R241" s="1"/>
      <c r="S241" s="1"/>
      <c r="T241" s="1"/>
      <c r="U241" s="1"/>
      <c r="V241" s="1"/>
    </row>
    <row r="242" spans="1:22" ht="15.75" customHeight="1">
      <c r="A242" s="1"/>
      <c r="B242" s="1"/>
      <c r="C242" s="1"/>
      <c r="D242" s="1"/>
      <c r="E242" s="1"/>
      <c r="F242" s="1"/>
      <c r="G242" s="1"/>
      <c r="H242" s="1"/>
      <c r="I242" s="68"/>
      <c r="J242" s="69"/>
      <c r="K242" s="69"/>
      <c r="L242" s="1"/>
      <c r="M242" s="1"/>
      <c r="N242" s="1"/>
      <c r="O242" s="1"/>
      <c r="P242" s="1"/>
      <c r="Q242" s="1"/>
      <c r="R242" s="1"/>
      <c r="S242" s="1"/>
      <c r="T242" s="1"/>
      <c r="U242" s="1"/>
      <c r="V242" s="1"/>
    </row>
    <row r="243" spans="1:22" ht="15.75" customHeight="1">
      <c r="A243" s="1"/>
      <c r="B243" s="1"/>
      <c r="C243" s="1"/>
      <c r="D243" s="1"/>
      <c r="E243" s="1"/>
      <c r="F243" s="1"/>
      <c r="G243" s="1"/>
      <c r="H243" s="1"/>
      <c r="I243" s="68"/>
      <c r="J243" s="69"/>
      <c r="K243" s="69"/>
      <c r="L243" s="1"/>
      <c r="M243" s="1"/>
      <c r="N243" s="1"/>
      <c r="O243" s="1"/>
      <c r="P243" s="1"/>
      <c r="Q243" s="1"/>
      <c r="R243" s="1"/>
      <c r="S243" s="1"/>
      <c r="T243" s="1"/>
      <c r="U243" s="1"/>
      <c r="V243" s="1"/>
    </row>
    <row r="244" spans="1:22" ht="15.75" customHeight="1">
      <c r="A244" s="1"/>
      <c r="B244" s="1"/>
      <c r="C244" s="1"/>
      <c r="D244" s="1"/>
      <c r="E244" s="1"/>
      <c r="F244" s="1"/>
      <c r="G244" s="1"/>
      <c r="H244" s="1"/>
      <c r="I244" s="68"/>
      <c r="J244" s="69"/>
      <c r="K244" s="69"/>
      <c r="L244" s="1"/>
      <c r="M244" s="1"/>
      <c r="N244" s="1"/>
      <c r="O244" s="1"/>
      <c r="P244" s="1"/>
      <c r="Q244" s="1"/>
      <c r="R244" s="1"/>
      <c r="S244" s="1"/>
      <c r="T244" s="1"/>
      <c r="U244" s="1"/>
      <c r="V244" s="1"/>
    </row>
    <row r="245" spans="1:22" ht="15.75" customHeight="1">
      <c r="A245" s="1"/>
      <c r="B245" s="1"/>
      <c r="C245" s="1"/>
      <c r="D245" s="1"/>
      <c r="E245" s="1"/>
      <c r="F245" s="1"/>
      <c r="G245" s="1"/>
      <c r="H245" s="1"/>
      <c r="I245" s="68"/>
      <c r="J245" s="69"/>
      <c r="K245" s="69"/>
      <c r="L245" s="1"/>
      <c r="M245" s="1"/>
      <c r="N245" s="1"/>
      <c r="O245" s="1"/>
      <c r="P245" s="1"/>
      <c r="Q245" s="1"/>
      <c r="R245" s="1"/>
      <c r="S245" s="1"/>
      <c r="T245" s="1"/>
      <c r="U245" s="1"/>
      <c r="V245" s="1"/>
    </row>
    <row r="246" spans="1:22" ht="15.75" customHeight="1">
      <c r="A246" s="1"/>
      <c r="B246" s="1"/>
      <c r="C246" s="1"/>
      <c r="D246" s="1"/>
      <c r="E246" s="1"/>
      <c r="F246" s="1"/>
      <c r="G246" s="1"/>
      <c r="H246" s="1"/>
      <c r="I246" s="68"/>
      <c r="J246" s="69"/>
      <c r="K246" s="69"/>
      <c r="L246" s="1"/>
      <c r="M246" s="1"/>
      <c r="N246" s="1"/>
      <c r="O246" s="1"/>
      <c r="P246" s="1"/>
      <c r="Q246" s="1"/>
      <c r="R246" s="1"/>
      <c r="S246" s="1"/>
      <c r="T246" s="1"/>
      <c r="U246" s="1"/>
      <c r="V246" s="1"/>
    </row>
    <row r="247" spans="1:22" ht="15.75" customHeight="1">
      <c r="A247" s="1"/>
      <c r="B247" s="1"/>
      <c r="C247" s="1"/>
      <c r="D247" s="1"/>
      <c r="E247" s="1"/>
      <c r="F247" s="1"/>
      <c r="G247" s="1"/>
      <c r="H247" s="1"/>
      <c r="I247" s="68"/>
      <c r="J247" s="69"/>
      <c r="K247" s="69"/>
      <c r="L247" s="1"/>
      <c r="M247" s="1"/>
      <c r="N247" s="1"/>
      <c r="O247" s="1"/>
      <c r="P247" s="1"/>
      <c r="Q247" s="1"/>
      <c r="R247" s="1"/>
      <c r="S247" s="1"/>
      <c r="T247" s="1"/>
      <c r="U247" s="1"/>
      <c r="V247" s="1"/>
    </row>
    <row r="248" spans="1:22" ht="15.75" customHeight="1">
      <c r="A248" s="1"/>
      <c r="B248" s="1"/>
      <c r="C248" s="1"/>
      <c r="D248" s="1"/>
      <c r="E248" s="1"/>
      <c r="F248" s="1"/>
      <c r="G248" s="1"/>
      <c r="H248" s="1"/>
      <c r="I248" s="68"/>
      <c r="J248" s="69"/>
      <c r="K248" s="69"/>
      <c r="L248" s="1"/>
      <c r="M248" s="1"/>
      <c r="N248" s="1"/>
      <c r="O248" s="1"/>
      <c r="P248" s="1"/>
      <c r="Q248" s="1"/>
      <c r="R248" s="1"/>
      <c r="S248" s="1"/>
      <c r="T248" s="1"/>
      <c r="U248" s="1"/>
      <c r="V248" s="1"/>
    </row>
    <row r="249" spans="1:22" ht="15.75" customHeight="1">
      <c r="A249" s="1"/>
      <c r="B249" s="1"/>
      <c r="C249" s="1"/>
      <c r="D249" s="1"/>
      <c r="E249" s="1"/>
      <c r="F249" s="1"/>
      <c r="G249" s="1"/>
      <c r="H249" s="1"/>
      <c r="I249" s="68"/>
      <c r="J249" s="69"/>
      <c r="K249" s="69"/>
      <c r="L249" s="1"/>
      <c r="M249" s="1"/>
      <c r="N249" s="1"/>
      <c r="O249" s="1"/>
      <c r="P249" s="1"/>
      <c r="Q249" s="1"/>
      <c r="R249" s="1"/>
      <c r="S249" s="1"/>
      <c r="T249" s="1"/>
      <c r="U249" s="1"/>
      <c r="V249" s="1"/>
    </row>
    <row r="250" spans="1:22" ht="15.75" customHeight="1">
      <c r="A250" s="1"/>
      <c r="B250" s="1"/>
      <c r="C250" s="1"/>
      <c r="D250" s="1"/>
      <c r="E250" s="1"/>
      <c r="F250" s="1"/>
      <c r="G250" s="1"/>
      <c r="H250" s="1"/>
      <c r="I250" s="68"/>
      <c r="J250" s="69"/>
      <c r="K250" s="69"/>
      <c r="L250" s="1"/>
      <c r="M250" s="1"/>
      <c r="N250" s="1"/>
      <c r="O250" s="1"/>
      <c r="P250" s="1"/>
      <c r="Q250" s="1"/>
      <c r="R250" s="1"/>
      <c r="S250" s="1"/>
      <c r="T250" s="1"/>
      <c r="U250" s="1"/>
      <c r="V250" s="1"/>
    </row>
    <row r="251" spans="1:22" ht="15.75" customHeight="1">
      <c r="A251" s="1"/>
      <c r="B251" s="1"/>
      <c r="C251" s="1"/>
      <c r="D251" s="1"/>
      <c r="E251" s="1"/>
      <c r="F251" s="1"/>
      <c r="G251" s="1"/>
      <c r="H251" s="1"/>
      <c r="I251" s="68"/>
      <c r="J251" s="69"/>
      <c r="K251" s="69"/>
      <c r="L251" s="1"/>
      <c r="M251" s="1"/>
      <c r="N251" s="1"/>
      <c r="O251" s="1"/>
      <c r="P251" s="1"/>
      <c r="Q251" s="1"/>
      <c r="R251" s="1"/>
      <c r="S251" s="1"/>
      <c r="T251" s="1"/>
      <c r="U251" s="1"/>
      <c r="V251" s="1"/>
    </row>
    <row r="252" spans="1:22" ht="15.75" customHeight="1">
      <c r="A252" s="1"/>
      <c r="B252" s="1"/>
      <c r="C252" s="1"/>
      <c r="D252" s="1"/>
      <c r="E252" s="1"/>
      <c r="F252" s="1"/>
      <c r="G252" s="1"/>
      <c r="H252" s="1"/>
      <c r="I252" s="68"/>
      <c r="J252" s="69"/>
      <c r="K252" s="69"/>
      <c r="L252" s="1"/>
      <c r="M252" s="1"/>
      <c r="N252" s="1"/>
      <c r="O252" s="1"/>
      <c r="P252" s="1"/>
      <c r="Q252" s="1"/>
      <c r="R252" s="1"/>
      <c r="S252" s="1"/>
      <c r="T252" s="1"/>
      <c r="U252" s="1"/>
      <c r="V252" s="1"/>
    </row>
    <row r="253" spans="1:22" ht="15.75" customHeight="1">
      <c r="A253" s="1"/>
      <c r="B253" s="1"/>
      <c r="C253" s="1"/>
      <c r="D253" s="1"/>
      <c r="E253" s="1"/>
      <c r="F253" s="1"/>
      <c r="G253" s="1"/>
      <c r="H253" s="1"/>
      <c r="I253" s="68"/>
      <c r="J253" s="69"/>
      <c r="K253" s="69"/>
      <c r="L253" s="1"/>
      <c r="M253" s="1"/>
      <c r="N253" s="1"/>
      <c r="O253" s="1"/>
      <c r="P253" s="1"/>
      <c r="Q253" s="1"/>
      <c r="R253" s="1"/>
      <c r="S253" s="1"/>
      <c r="T253" s="1"/>
      <c r="U253" s="1"/>
      <c r="V253" s="1"/>
    </row>
    <row r="254" spans="1:22" ht="15.75" customHeight="1">
      <c r="A254" s="1"/>
      <c r="B254" s="1"/>
      <c r="C254" s="1"/>
      <c r="D254" s="1"/>
      <c r="E254" s="1"/>
      <c r="F254" s="1"/>
      <c r="G254" s="1"/>
      <c r="H254" s="1"/>
      <c r="I254" s="68"/>
      <c r="J254" s="69"/>
      <c r="K254" s="69"/>
      <c r="L254" s="1"/>
      <c r="M254" s="1"/>
      <c r="N254" s="1"/>
      <c r="O254" s="1"/>
      <c r="P254" s="1"/>
      <c r="Q254" s="1"/>
      <c r="R254" s="1"/>
      <c r="S254" s="1"/>
      <c r="T254" s="1"/>
      <c r="U254" s="1"/>
      <c r="V254" s="1"/>
    </row>
    <row r="255" spans="1:22" ht="15.75" customHeight="1">
      <c r="A255" s="1"/>
      <c r="B255" s="1"/>
      <c r="C255" s="1"/>
      <c r="D255" s="1"/>
      <c r="E255" s="1"/>
      <c r="F255" s="1"/>
      <c r="G255" s="1"/>
      <c r="H255" s="1"/>
      <c r="I255" s="68"/>
      <c r="J255" s="69"/>
      <c r="K255" s="69"/>
      <c r="L255" s="1"/>
      <c r="M255" s="1"/>
      <c r="N255" s="1"/>
      <c r="O255" s="1"/>
      <c r="P255" s="1"/>
      <c r="Q255" s="1"/>
      <c r="R255" s="1"/>
      <c r="S255" s="1"/>
      <c r="T255" s="1"/>
      <c r="U255" s="1"/>
      <c r="V255" s="1"/>
    </row>
    <row r="256" spans="1:22" ht="15.75" customHeight="1">
      <c r="A256" s="1"/>
      <c r="B256" s="1"/>
      <c r="C256" s="1"/>
      <c r="D256" s="1"/>
      <c r="E256" s="1"/>
      <c r="F256" s="1"/>
      <c r="G256" s="1"/>
      <c r="H256" s="1"/>
      <c r="I256" s="68"/>
      <c r="J256" s="69"/>
      <c r="K256" s="69"/>
      <c r="L256" s="1"/>
      <c r="M256" s="1"/>
      <c r="N256" s="1"/>
      <c r="O256" s="1"/>
      <c r="P256" s="1"/>
      <c r="Q256" s="1"/>
      <c r="R256" s="1"/>
      <c r="S256" s="1"/>
      <c r="T256" s="1"/>
      <c r="U256" s="1"/>
      <c r="V256" s="1"/>
    </row>
    <row r="257" spans="1:22" ht="15.75" customHeight="1">
      <c r="A257" s="1"/>
      <c r="B257" s="1"/>
      <c r="C257" s="1"/>
      <c r="D257" s="1"/>
      <c r="E257" s="1"/>
      <c r="F257" s="1"/>
      <c r="G257" s="1"/>
      <c r="H257" s="1"/>
      <c r="I257" s="68"/>
      <c r="J257" s="69"/>
      <c r="K257" s="69"/>
      <c r="L257" s="1"/>
      <c r="M257" s="1"/>
      <c r="N257" s="1"/>
      <c r="O257" s="1"/>
      <c r="P257" s="1"/>
      <c r="Q257" s="1"/>
      <c r="R257" s="1"/>
      <c r="S257" s="1"/>
      <c r="T257" s="1"/>
      <c r="U257" s="1"/>
      <c r="V257" s="1"/>
    </row>
    <row r="258" spans="1:22" ht="15.75" customHeight="1">
      <c r="A258" s="1"/>
      <c r="B258" s="1"/>
      <c r="C258" s="1"/>
      <c r="D258" s="1"/>
      <c r="E258" s="1"/>
      <c r="F258" s="1"/>
      <c r="G258" s="1"/>
      <c r="H258" s="1"/>
      <c r="I258" s="68"/>
      <c r="J258" s="69"/>
      <c r="K258" s="69"/>
      <c r="L258" s="1"/>
      <c r="M258" s="1"/>
      <c r="N258" s="1"/>
      <c r="O258" s="1"/>
      <c r="P258" s="1"/>
      <c r="Q258" s="1"/>
      <c r="R258" s="1"/>
      <c r="S258" s="1"/>
      <c r="T258" s="1"/>
      <c r="U258" s="1"/>
      <c r="V258" s="1"/>
    </row>
    <row r="259" spans="1:22" ht="15.75" customHeight="1">
      <c r="A259" s="1"/>
      <c r="B259" s="1"/>
      <c r="C259" s="1"/>
      <c r="D259" s="1"/>
      <c r="E259" s="1"/>
      <c r="F259" s="1"/>
      <c r="G259" s="1"/>
      <c r="H259" s="1"/>
      <c r="I259" s="68"/>
      <c r="J259" s="69"/>
      <c r="K259" s="69"/>
      <c r="L259" s="1"/>
      <c r="M259" s="1"/>
      <c r="N259" s="1"/>
      <c r="O259" s="1"/>
      <c r="P259" s="1"/>
      <c r="Q259" s="1"/>
      <c r="R259" s="1"/>
      <c r="S259" s="1"/>
      <c r="T259" s="1"/>
      <c r="U259" s="1"/>
      <c r="V259" s="1"/>
    </row>
    <row r="260" spans="1:22" ht="15.75" customHeight="1">
      <c r="A260" s="1"/>
      <c r="B260" s="1"/>
      <c r="C260" s="1"/>
      <c r="D260" s="1"/>
      <c r="E260" s="1"/>
      <c r="F260" s="1"/>
      <c r="G260" s="1"/>
      <c r="H260" s="1"/>
      <c r="I260" s="68"/>
      <c r="J260" s="69"/>
      <c r="K260" s="69"/>
      <c r="L260" s="1"/>
      <c r="M260" s="1"/>
      <c r="N260" s="1"/>
      <c r="O260" s="1"/>
      <c r="P260" s="1"/>
      <c r="Q260" s="1"/>
      <c r="R260" s="1"/>
      <c r="S260" s="1"/>
      <c r="T260" s="1"/>
      <c r="U260" s="1"/>
      <c r="V260" s="1"/>
    </row>
    <row r="261" spans="1:22" ht="15.75" customHeight="1">
      <c r="A261" s="1"/>
      <c r="B261" s="1"/>
      <c r="C261" s="1"/>
      <c r="D261" s="1"/>
      <c r="E261" s="1"/>
      <c r="F261" s="1"/>
      <c r="G261" s="1"/>
      <c r="H261" s="1"/>
      <c r="I261" s="68"/>
      <c r="J261" s="69"/>
      <c r="K261" s="69"/>
      <c r="L261" s="1"/>
      <c r="M261" s="1"/>
      <c r="N261" s="1"/>
      <c r="O261" s="1"/>
      <c r="P261" s="1"/>
      <c r="Q261" s="1"/>
      <c r="R261" s="1"/>
      <c r="S261" s="1"/>
      <c r="T261" s="1"/>
      <c r="U261" s="1"/>
      <c r="V261" s="1"/>
    </row>
    <row r="262" spans="1:22" ht="15.75" customHeight="1">
      <c r="A262" s="1"/>
      <c r="B262" s="1"/>
      <c r="C262" s="1"/>
      <c r="D262" s="1"/>
      <c r="E262" s="1"/>
      <c r="F262" s="1"/>
      <c r="G262" s="1"/>
      <c r="H262" s="1"/>
      <c r="I262" s="68"/>
      <c r="J262" s="69"/>
      <c r="K262" s="69"/>
      <c r="L262" s="1"/>
      <c r="M262" s="1"/>
      <c r="N262" s="1"/>
      <c r="O262" s="1"/>
      <c r="P262" s="1"/>
      <c r="Q262" s="1"/>
      <c r="R262" s="1"/>
      <c r="S262" s="1"/>
      <c r="T262" s="1"/>
      <c r="U262" s="1"/>
      <c r="V262" s="1"/>
    </row>
    <row r="263" spans="1:22" ht="15.75" customHeight="1">
      <c r="A263" s="1"/>
      <c r="B263" s="1"/>
      <c r="C263" s="1"/>
      <c r="D263" s="1"/>
      <c r="E263" s="1"/>
      <c r="F263" s="1"/>
      <c r="G263" s="1"/>
      <c r="H263" s="1"/>
      <c r="I263" s="68"/>
      <c r="J263" s="69"/>
      <c r="K263" s="69"/>
      <c r="L263" s="1"/>
      <c r="M263" s="1"/>
      <c r="N263" s="1"/>
      <c r="O263" s="1"/>
      <c r="P263" s="1"/>
      <c r="Q263" s="1"/>
      <c r="R263" s="1"/>
      <c r="S263" s="1"/>
      <c r="T263" s="1"/>
      <c r="U263" s="1"/>
      <c r="V263" s="1"/>
    </row>
    <row r="264" spans="1:22" ht="15.75" customHeight="1">
      <c r="A264" s="1"/>
      <c r="B264" s="1"/>
      <c r="C264" s="1"/>
      <c r="D264" s="1"/>
      <c r="E264" s="1"/>
      <c r="F264" s="1"/>
      <c r="G264" s="1"/>
      <c r="H264" s="1"/>
      <c r="I264" s="68"/>
      <c r="J264" s="69"/>
      <c r="K264" s="69"/>
      <c r="L264" s="1"/>
      <c r="M264" s="1"/>
      <c r="N264" s="1"/>
      <c r="O264" s="1"/>
      <c r="P264" s="1"/>
      <c r="Q264" s="1"/>
      <c r="R264" s="1"/>
      <c r="S264" s="1"/>
      <c r="T264" s="1"/>
      <c r="U264" s="1"/>
      <c r="V264" s="1"/>
    </row>
    <row r="265" spans="1:22" ht="15.75" customHeight="1">
      <c r="A265" s="1"/>
      <c r="B265" s="1"/>
      <c r="C265" s="1"/>
      <c r="D265" s="1"/>
      <c r="E265" s="1"/>
      <c r="F265" s="1"/>
      <c r="G265" s="1"/>
      <c r="H265" s="1"/>
      <c r="I265" s="68"/>
      <c r="J265" s="69"/>
      <c r="K265" s="69"/>
      <c r="L265" s="1"/>
      <c r="M265" s="1"/>
      <c r="N265" s="1"/>
      <c r="O265" s="1"/>
      <c r="P265" s="1"/>
      <c r="Q265" s="1"/>
      <c r="R265" s="1"/>
      <c r="S265" s="1"/>
      <c r="T265" s="1"/>
      <c r="U265" s="1"/>
      <c r="V265" s="1"/>
    </row>
    <row r="266" spans="1:22" ht="15.75" customHeight="1">
      <c r="A266" s="1"/>
      <c r="B266" s="1"/>
      <c r="C266" s="1"/>
      <c r="D266" s="1"/>
      <c r="E266" s="1"/>
      <c r="F266" s="1"/>
      <c r="G266" s="1"/>
      <c r="H266" s="1"/>
      <c r="I266" s="68"/>
      <c r="J266" s="69"/>
      <c r="K266" s="69"/>
      <c r="L266" s="1"/>
      <c r="M266" s="1"/>
      <c r="N266" s="1"/>
      <c r="O266" s="1"/>
      <c r="P266" s="1"/>
      <c r="Q266" s="1"/>
      <c r="R266" s="1"/>
      <c r="S266" s="1"/>
      <c r="T266" s="1"/>
      <c r="U266" s="1"/>
      <c r="V266" s="1"/>
    </row>
    <row r="267" spans="1:22" ht="15.75" customHeight="1">
      <c r="A267" s="1"/>
      <c r="B267" s="1"/>
      <c r="C267" s="1"/>
      <c r="D267" s="1"/>
      <c r="E267" s="1"/>
      <c r="F267" s="1"/>
      <c r="G267" s="1"/>
      <c r="H267" s="1"/>
      <c r="I267" s="68"/>
      <c r="J267" s="69"/>
      <c r="K267" s="69"/>
      <c r="L267" s="1"/>
      <c r="M267" s="1"/>
      <c r="N267" s="1"/>
      <c r="O267" s="1"/>
      <c r="P267" s="1"/>
      <c r="Q267" s="1"/>
      <c r="R267" s="1"/>
      <c r="S267" s="1"/>
      <c r="T267" s="1"/>
      <c r="U267" s="1"/>
      <c r="V267" s="1"/>
    </row>
    <row r="268" spans="1:22" ht="15.75" customHeight="1">
      <c r="A268" s="1"/>
      <c r="B268" s="1"/>
      <c r="C268" s="1"/>
      <c r="D268" s="1"/>
      <c r="E268" s="1"/>
      <c r="F268" s="1"/>
      <c r="G268" s="1"/>
      <c r="H268" s="1"/>
      <c r="I268" s="68"/>
      <c r="J268" s="69"/>
      <c r="K268" s="69"/>
      <c r="L268" s="1"/>
      <c r="M268" s="1"/>
      <c r="N268" s="1"/>
      <c r="O268" s="1"/>
      <c r="P268" s="1"/>
      <c r="Q268" s="1"/>
      <c r="R268" s="1"/>
      <c r="S268" s="1"/>
      <c r="T268" s="1"/>
      <c r="U268" s="1"/>
      <c r="V268" s="1"/>
    </row>
    <row r="269" spans="1:22" ht="15.75" customHeight="1">
      <c r="A269" s="1"/>
      <c r="B269" s="1"/>
      <c r="C269" s="1"/>
      <c r="D269" s="1"/>
      <c r="E269" s="1"/>
      <c r="F269" s="1"/>
      <c r="G269" s="1"/>
      <c r="H269" s="1"/>
      <c r="I269" s="68"/>
      <c r="J269" s="69"/>
      <c r="K269" s="69"/>
      <c r="L269" s="1"/>
      <c r="M269" s="1"/>
      <c r="N269" s="1"/>
      <c r="O269" s="1"/>
      <c r="P269" s="1"/>
      <c r="Q269" s="1"/>
      <c r="R269" s="1"/>
      <c r="S269" s="1"/>
      <c r="T269" s="1"/>
      <c r="U269" s="1"/>
      <c r="V269" s="1"/>
    </row>
    <row r="270" spans="1:22" ht="15.75" customHeight="1">
      <c r="A270" s="1"/>
      <c r="B270" s="1"/>
      <c r="C270" s="1"/>
      <c r="D270" s="1"/>
      <c r="E270" s="1"/>
      <c r="F270" s="1"/>
      <c r="G270" s="1"/>
      <c r="H270" s="1"/>
      <c r="I270" s="68"/>
      <c r="J270" s="69"/>
      <c r="K270" s="69"/>
      <c r="L270" s="1"/>
      <c r="M270" s="1"/>
      <c r="N270" s="1"/>
      <c r="O270" s="1"/>
      <c r="P270" s="1"/>
      <c r="Q270" s="1"/>
      <c r="R270" s="1"/>
      <c r="S270" s="1"/>
      <c r="T270" s="1"/>
      <c r="U270" s="1"/>
      <c r="V270" s="1"/>
    </row>
    <row r="271" spans="1:22" ht="15.75" customHeight="1">
      <c r="A271" s="1"/>
      <c r="B271" s="1"/>
      <c r="C271" s="1"/>
      <c r="D271" s="1"/>
      <c r="E271" s="1"/>
      <c r="F271" s="1"/>
      <c r="G271" s="1"/>
      <c r="H271" s="1"/>
      <c r="I271" s="68"/>
      <c r="J271" s="69"/>
      <c r="K271" s="69"/>
      <c r="L271" s="1"/>
      <c r="M271" s="1"/>
      <c r="N271" s="1"/>
      <c r="O271" s="1"/>
      <c r="P271" s="1"/>
      <c r="Q271" s="1"/>
      <c r="R271" s="1"/>
      <c r="S271" s="1"/>
      <c r="T271" s="1"/>
      <c r="U271" s="1"/>
      <c r="V271" s="1"/>
    </row>
    <row r="272" spans="1:22" ht="15.75" customHeight="1">
      <c r="A272" s="1"/>
      <c r="B272" s="1"/>
      <c r="C272" s="1"/>
      <c r="D272" s="1"/>
      <c r="E272" s="1"/>
      <c r="F272" s="1"/>
      <c r="G272" s="1"/>
      <c r="H272" s="1"/>
      <c r="I272" s="68"/>
      <c r="J272" s="69"/>
      <c r="K272" s="69"/>
      <c r="L272" s="1"/>
      <c r="M272" s="1"/>
      <c r="N272" s="1"/>
      <c r="O272" s="1"/>
      <c r="P272" s="1"/>
      <c r="Q272" s="1"/>
      <c r="R272" s="1"/>
      <c r="S272" s="1"/>
      <c r="T272" s="1"/>
      <c r="U272" s="1"/>
      <c r="V272" s="1"/>
    </row>
    <row r="273" spans="1:22" ht="15.75" customHeight="1">
      <c r="A273" s="1"/>
      <c r="B273" s="1"/>
      <c r="C273" s="1"/>
      <c r="D273" s="1"/>
      <c r="E273" s="1"/>
      <c r="F273" s="1"/>
      <c r="G273" s="1"/>
      <c r="H273" s="1"/>
      <c r="I273" s="68"/>
      <c r="J273" s="69"/>
      <c r="K273" s="69"/>
      <c r="L273" s="1"/>
      <c r="M273" s="1"/>
      <c r="N273" s="1"/>
      <c r="O273" s="1"/>
      <c r="P273" s="1"/>
      <c r="Q273" s="1"/>
      <c r="R273" s="1"/>
      <c r="S273" s="1"/>
      <c r="T273" s="1"/>
      <c r="U273" s="1"/>
      <c r="V273" s="1"/>
    </row>
    <row r="274" spans="1:22" ht="15.75" customHeight="1">
      <c r="A274" s="1"/>
      <c r="B274" s="1"/>
      <c r="C274" s="1"/>
      <c r="D274" s="1"/>
      <c r="E274" s="1"/>
      <c r="F274" s="1"/>
      <c r="G274" s="1"/>
      <c r="H274" s="1"/>
      <c r="I274" s="68"/>
      <c r="J274" s="69"/>
      <c r="K274" s="69"/>
      <c r="L274" s="1"/>
      <c r="M274" s="1"/>
      <c r="N274" s="1"/>
      <c r="O274" s="1"/>
      <c r="P274" s="1"/>
      <c r="Q274" s="1"/>
      <c r="R274" s="1"/>
      <c r="S274" s="1"/>
      <c r="T274" s="1"/>
      <c r="U274" s="1"/>
      <c r="V274" s="1"/>
    </row>
    <row r="275" spans="1:22" ht="15.75" customHeight="1">
      <c r="A275" s="1"/>
      <c r="B275" s="1"/>
      <c r="C275" s="1"/>
      <c r="D275" s="1"/>
      <c r="E275" s="1"/>
      <c r="F275" s="1"/>
      <c r="G275" s="1"/>
      <c r="H275" s="1"/>
      <c r="I275" s="68"/>
      <c r="J275" s="69"/>
      <c r="K275" s="69"/>
      <c r="L275" s="1"/>
      <c r="M275" s="1"/>
      <c r="N275" s="1"/>
      <c r="O275" s="1"/>
      <c r="P275" s="1"/>
      <c r="Q275" s="1"/>
      <c r="R275" s="1"/>
      <c r="S275" s="1"/>
      <c r="T275" s="1"/>
      <c r="U275" s="1"/>
      <c r="V275" s="1"/>
    </row>
    <row r="276" spans="1:22" ht="15.75" customHeight="1">
      <c r="A276" s="1"/>
      <c r="B276" s="1"/>
      <c r="C276" s="1"/>
      <c r="D276" s="1"/>
      <c r="E276" s="1"/>
      <c r="F276" s="1"/>
      <c r="G276" s="1"/>
      <c r="H276" s="1"/>
      <c r="I276" s="68"/>
      <c r="J276" s="69"/>
      <c r="K276" s="69"/>
      <c r="L276" s="1"/>
      <c r="M276" s="1"/>
      <c r="N276" s="1"/>
      <c r="O276" s="1"/>
      <c r="P276" s="1"/>
      <c r="Q276" s="1"/>
      <c r="R276" s="1"/>
      <c r="S276" s="1"/>
      <c r="T276" s="1"/>
      <c r="U276" s="1"/>
      <c r="V276" s="1"/>
    </row>
    <row r="277" spans="1:22" ht="15.75" customHeight="1">
      <c r="A277" s="1"/>
      <c r="B277" s="1"/>
      <c r="C277" s="1"/>
      <c r="D277" s="1"/>
      <c r="E277" s="1"/>
      <c r="F277" s="1"/>
      <c r="G277" s="1"/>
      <c r="H277" s="1"/>
      <c r="I277" s="68"/>
      <c r="J277" s="69"/>
      <c r="K277" s="69"/>
      <c r="L277" s="1"/>
      <c r="M277" s="1"/>
      <c r="N277" s="1"/>
      <c r="O277" s="1"/>
      <c r="P277" s="1"/>
      <c r="Q277" s="1"/>
      <c r="R277" s="1"/>
      <c r="S277" s="1"/>
      <c r="T277" s="1"/>
      <c r="U277" s="1"/>
      <c r="V277" s="1"/>
    </row>
    <row r="278" spans="1:22" ht="15.75" customHeight="1">
      <c r="A278" s="1"/>
      <c r="B278" s="1"/>
      <c r="C278" s="1"/>
      <c r="D278" s="1"/>
      <c r="E278" s="1"/>
      <c r="F278" s="1"/>
      <c r="G278" s="1"/>
      <c r="H278" s="1"/>
      <c r="I278" s="68"/>
      <c r="J278" s="69"/>
      <c r="K278" s="69"/>
      <c r="L278" s="1"/>
      <c r="M278" s="1"/>
      <c r="N278" s="1"/>
      <c r="O278" s="1"/>
      <c r="P278" s="1"/>
      <c r="Q278" s="1"/>
      <c r="R278" s="1"/>
      <c r="S278" s="1"/>
      <c r="T278" s="1"/>
      <c r="U278" s="1"/>
      <c r="V278" s="1"/>
    </row>
    <row r="279" spans="1:22" ht="15.75" customHeight="1">
      <c r="A279" s="1"/>
      <c r="B279" s="1"/>
      <c r="C279" s="1"/>
      <c r="D279" s="1"/>
      <c r="E279" s="1"/>
      <c r="F279" s="1"/>
      <c r="G279" s="1"/>
      <c r="H279" s="1"/>
      <c r="I279" s="68"/>
      <c r="J279" s="69"/>
      <c r="K279" s="69"/>
      <c r="L279" s="1"/>
      <c r="M279" s="1"/>
      <c r="N279" s="1"/>
      <c r="O279" s="1"/>
      <c r="P279" s="1"/>
      <c r="Q279" s="1"/>
      <c r="R279" s="1"/>
      <c r="S279" s="1"/>
      <c r="T279" s="1"/>
      <c r="U279" s="1"/>
      <c r="V279" s="1"/>
    </row>
    <row r="280" spans="1:22" ht="15.75" customHeight="1">
      <c r="A280" s="1"/>
      <c r="B280" s="1"/>
      <c r="C280" s="1"/>
      <c r="D280" s="1"/>
      <c r="E280" s="1"/>
      <c r="F280" s="1"/>
      <c r="G280" s="1"/>
      <c r="H280" s="1"/>
      <c r="I280" s="68"/>
      <c r="J280" s="69"/>
      <c r="K280" s="69"/>
      <c r="L280" s="1"/>
      <c r="M280" s="1"/>
      <c r="N280" s="1"/>
      <c r="O280" s="1"/>
      <c r="P280" s="1"/>
      <c r="Q280" s="1"/>
      <c r="R280" s="1"/>
      <c r="S280" s="1"/>
      <c r="T280" s="1"/>
      <c r="U280" s="1"/>
      <c r="V280" s="1"/>
    </row>
    <row r="281" spans="1:22" ht="15.75" customHeight="1">
      <c r="A281" s="1"/>
      <c r="B281" s="1"/>
      <c r="C281" s="1"/>
      <c r="D281" s="1"/>
      <c r="E281" s="1"/>
      <c r="F281" s="1"/>
      <c r="G281" s="1"/>
      <c r="H281" s="1"/>
      <c r="I281" s="68"/>
      <c r="J281" s="69"/>
      <c r="K281" s="69"/>
      <c r="L281" s="1"/>
      <c r="M281" s="1"/>
      <c r="N281" s="1"/>
      <c r="O281" s="1"/>
      <c r="P281" s="1"/>
      <c r="Q281" s="1"/>
      <c r="R281" s="1"/>
      <c r="S281" s="1"/>
      <c r="T281" s="1"/>
      <c r="U281" s="1"/>
      <c r="V281" s="1"/>
    </row>
    <row r="282" spans="1:22" ht="15.75" customHeight="1">
      <c r="A282" s="1"/>
      <c r="B282" s="1"/>
      <c r="C282" s="1"/>
      <c r="D282" s="1"/>
      <c r="E282" s="1"/>
      <c r="F282" s="1"/>
      <c r="G282" s="1"/>
      <c r="H282" s="1"/>
      <c r="I282" s="68"/>
      <c r="J282" s="69"/>
      <c r="K282" s="69"/>
      <c r="L282" s="1"/>
      <c r="M282" s="1"/>
      <c r="N282" s="1"/>
      <c r="O282" s="1"/>
      <c r="P282" s="1"/>
      <c r="Q282" s="1"/>
      <c r="R282" s="1"/>
      <c r="S282" s="1"/>
      <c r="T282" s="1"/>
      <c r="U282" s="1"/>
      <c r="V282" s="1"/>
    </row>
    <row r="283" spans="1:22" ht="15.75" customHeight="1">
      <c r="A283" s="1"/>
      <c r="B283" s="1"/>
      <c r="C283" s="1"/>
      <c r="D283" s="1"/>
      <c r="E283" s="1"/>
      <c r="F283" s="1"/>
      <c r="G283" s="1"/>
      <c r="H283" s="1"/>
      <c r="I283" s="68"/>
      <c r="J283" s="69"/>
      <c r="K283" s="69"/>
      <c r="L283" s="1"/>
      <c r="M283" s="1"/>
      <c r="N283" s="1"/>
      <c r="O283" s="1"/>
      <c r="P283" s="1"/>
      <c r="Q283" s="1"/>
      <c r="R283" s="1"/>
      <c r="S283" s="1"/>
      <c r="T283" s="1"/>
      <c r="U283" s="1"/>
      <c r="V283" s="1"/>
    </row>
    <row r="284" spans="1:22" ht="15.75" customHeight="1">
      <c r="A284" s="1"/>
      <c r="B284" s="1"/>
      <c r="C284" s="1"/>
      <c r="D284" s="1"/>
      <c r="E284" s="1"/>
      <c r="F284" s="1"/>
      <c r="G284" s="1"/>
      <c r="H284" s="1"/>
      <c r="I284" s="68"/>
      <c r="J284" s="69"/>
      <c r="K284" s="69"/>
      <c r="L284" s="1"/>
      <c r="M284" s="1"/>
      <c r="N284" s="1"/>
      <c r="O284" s="1"/>
      <c r="P284" s="1"/>
      <c r="Q284" s="1"/>
      <c r="R284" s="1"/>
      <c r="S284" s="1"/>
      <c r="T284" s="1"/>
      <c r="U284" s="1"/>
      <c r="V284" s="1"/>
    </row>
    <row r="285" spans="1:22" ht="15.75" customHeight="1">
      <c r="A285" s="1"/>
      <c r="B285" s="1"/>
      <c r="C285" s="1"/>
      <c r="D285" s="1"/>
      <c r="E285" s="1"/>
      <c r="F285" s="1"/>
      <c r="G285" s="1"/>
      <c r="H285" s="1"/>
      <c r="I285" s="68"/>
      <c r="J285" s="69"/>
      <c r="K285" s="69"/>
      <c r="L285" s="1"/>
      <c r="M285" s="1"/>
      <c r="N285" s="1"/>
      <c r="O285" s="1"/>
      <c r="P285" s="1"/>
      <c r="Q285" s="1"/>
      <c r="R285" s="1"/>
      <c r="S285" s="1"/>
      <c r="T285" s="1"/>
      <c r="U285" s="1"/>
      <c r="V285" s="1"/>
    </row>
    <row r="286" spans="1:22" ht="15.75" customHeight="1">
      <c r="A286" s="1"/>
      <c r="B286" s="1"/>
      <c r="C286" s="1"/>
      <c r="D286" s="1"/>
      <c r="E286" s="1"/>
      <c r="F286" s="1"/>
      <c r="G286" s="1"/>
      <c r="H286" s="1"/>
      <c r="I286" s="68"/>
      <c r="J286" s="69"/>
      <c r="K286" s="69"/>
      <c r="L286" s="1"/>
      <c r="M286" s="1"/>
      <c r="N286" s="1"/>
      <c r="O286" s="1"/>
      <c r="P286" s="1"/>
      <c r="Q286" s="1"/>
      <c r="R286" s="1"/>
      <c r="S286" s="1"/>
      <c r="T286" s="1"/>
      <c r="U286" s="1"/>
      <c r="V286" s="1"/>
    </row>
    <row r="287" spans="1:22" ht="15.75" customHeight="1">
      <c r="A287" s="1"/>
      <c r="B287" s="1"/>
      <c r="C287" s="1"/>
      <c r="D287" s="1"/>
      <c r="E287" s="1"/>
      <c r="F287" s="1"/>
      <c r="G287" s="1"/>
      <c r="H287" s="1"/>
      <c r="I287" s="68"/>
      <c r="J287" s="69"/>
      <c r="K287" s="69"/>
      <c r="L287" s="1"/>
      <c r="M287" s="1"/>
      <c r="N287" s="1"/>
      <c r="O287" s="1"/>
      <c r="P287" s="1"/>
      <c r="Q287" s="1"/>
      <c r="R287" s="1"/>
      <c r="S287" s="1"/>
      <c r="T287" s="1"/>
      <c r="U287" s="1"/>
      <c r="V287" s="1"/>
    </row>
    <row r="288" spans="1:22" ht="15.75" customHeight="1">
      <c r="A288" s="1"/>
      <c r="B288" s="1"/>
      <c r="C288" s="1"/>
      <c r="D288" s="1"/>
      <c r="E288" s="1"/>
      <c r="F288" s="1"/>
      <c r="G288" s="1"/>
      <c r="H288" s="1"/>
      <c r="I288" s="68"/>
      <c r="J288" s="69"/>
      <c r="K288" s="69"/>
      <c r="L288" s="1"/>
      <c r="M288" s="1"/>
      <c r="N288" s="1"/>
      <c r="O288" s="1"/>
      <c r="P288" s="1"/>
      <c r="Q288" s="1"/>
      <c r="R288" s="1"/>
      <c r="S288" s="1"/>
      <c r="T288" s="1"/>
      <c r="U288" s="1"/>
      <c r="V288" s="1"/>
    </row>
    <row r="289" spans="1:22" ht="15.75" customHeight="1">
      <c r="A289" s="1"/>
      <c r="B289" s="1"/>
      <c r="C289" s="1"/>
      <c r="D289" s="1"/>
      <c r="E289" s="1"/>
      <c r="F289" s="1"/>
      <c r="G289" s="1"/>
      <c r="H289" s="1"/>
      <c r="I289" s="68"/>
      <c r="J289" s="69"/>
      <c r="K289" s="69"/>
      <c r="L289" s="1"/>
      <c r="M289" s="1"/>
      <c r="N289" s="1"/>
      <c r="O289" s="1"/>
      <c r="P289" s="1"/>
      <c r="Q289" s="1"/>
      <c r="R289" s="1"/>
      <c r="S289" s="1"/>
      <c r="T289" s="1"/>
      <c r="U289" s="1"/>
      <c r="V289" s="1"/>
    </row>
    <row r="290" spans="1:22" ht="15.75" customHeight="1">
      <c r="A290" s="1"/>
      <c r="B290" s="1"/>
      <c r="C290" s="1"/>
      <c r="D290" s="1"/>
      <c r="E290" s="1"/>
      <c r="F290" s="1"/>
      <c r="G290" s="1"/>
      <c r="H290" s="1"/>
      <c r="I290" s="68"/>
      <c r="J290" s="69"/>
      <c r="K290" s="69"/>
      <c r="L290" s="1"/>
      <c r="M290" s="1"/>
      <c r="N290" s="1"/>
      <c r="O290" s="1"/>
      <c r="P290" s="1"/>
      <c r="Q290" s="1"/>
      <c r="R290" s="1"/>
      <c r="S290" s="1"/>
      <c r="T290" s="1"/>
      <c r="U290" s="1"/>
      <c r="V290" s="1"/>
    </row>
    <row r="291" spans="1:22" ht="15.75" customHeight="1">
      <c r="A291" s="1"/>
      <c r="B291" s="1"/>
      <c r="C291" s="1"/>
      <c r="D291" s="1"/>
      <c r="E291" s="1"/>
      <c r="F291" s="1"/>
      <c r="G291" s="1"/>
      <c r="H291" s="1"/>
      <c r="I291" s="68"/>
      <c r="J291" s="69"/>
      <c r="K291" s="69"/>
      <c r="L291" s="1"/>
      <c r="M291" s="1"/>
      <c r="N291" s="1"/>
      <c r="O291" s="1"/>
      <c r="P291" s="1"/>
      <c r="Q291" s="1"/>
      <c r="R291" s="1"/>
      <c r="S291" s="1"/>
      <c r="T291" s="1"/>
      <c r="U291" s="1"/>
      <c r="V291" s="1"/>
    </row>
    <row r="292" spans="1:22" ht="15.75" customHeight="1">
      <c r="A292" s="1"/>
      <c r="B292" s="1"/>
      <c r="C292" s="1"/>
      <c r="D292" s="1"/>
      <c r="E292" s="1"/>
      <c r="F292" s="1"/>
      <c r="G292" s="1"/>
      <c r="H292" s="1"/>
      <c r="I292" s="68"/>
      <c r="J292" s="69"/>
      <c r="K292" s="69"/>
      <c r="L292" s="1"/>
      <c r="M292" s="1"/>
      <c r="N292" s="1"/>
      <c r="O292" s="1"/>
      <c r="P292" s="1"/>
      <c r="Q292" s="1"/>
      <c r="R292" s="1"/>
      <c r="S292" s="1"/>
      <c r="T292" s="1"/>
      <c r="U292" s="1"/>
      <c r="V292" s="1"/>
    </row>
    <row r="293" spans="1:22" ht="15.75" customHeight="1">
      <c r="A293" s="1"/>
      <c r="B293" s="1"/>
      <c r="C293" s="1"/>
      <c r="D293" s="1"/>
      <c r="E293" s="1"/>
      <c r="F293" s="1"/>
      <c r="G293" s="1"/>
      <c r="H293" s="1"/>
      <c r="I293" s="68"/>
      <c r="J293" s="69"/>
      <c r="K293" s="69"/>
      <c r="L293" s="1"/>
      <c r="M293" s="1"/>
      <c r="N293" s="1"/>
      <c r="O293" s="1"/>
      <c r="P293" s="1"/>
      <c r="Q293" s="1"/>
      <c r="R293" s="1"/>
      <c r="S293" s="1"/>
      <c r="T293" s="1"/>
      <c r="U293" s="1"/>
      <c r="V293" s="1"/>
    </row>
    <row r="294" spans="1:22" ht="15.75" customHeight="1">
      <c r="A294" s="1"/>
      <c r="B294" s="1"/>
      <c r="C294" s="1"/>
      <c r="D294" s="1"/>
      <c r="E294" s="1"/>
      <c r="F294" s="1"/>
      <c r="G294" s="1"/>
      <c r="H294" s="1"/>
      <c r="I294" s="68"/>
      <c r="J294" s="69"/>
      <c r="K294" s="69"/>
      <c r="L294" s="1"/>
      <c r="M294" s="1"/>
      <c r="N294" s="1"/>
      <c r="O294" s="1"/>
      <c r="P294" s="1"/>
      <c r="Q294" s="1"/>
      <c r="R294" s="1"/>
      <c r="S294" s="1"/>
      <c r="T294" s="1"/>
      <c r="U294" s="1"/>
      <c r="V294" s="1"/>
    </row>
    <row r="295" spans="1:22" ht="15.75" customHeight="1">
      <c r="A295" s="1"/>
      <c r="B295" s="1"/>
      <c r="C295" s="1"/>
      <c r="D295" s="1"/>
      <c r="E295" s="1"/>
      <c r="F295" s="1"/>
      <c r="G295" s="1"/>
      <c r="H295" s="1"/>
      <c r="I295" s="68"/>
      <c r="J295" s="69"/>
      <c r="K295" s="69"/>
      <c r="L295" s="1"/>
      <c r="M295" s="1"/>
      <c r="N295" s="1"/>
      <c r="O295" s="1"/>
      <c r="P295" s="1"/>
      <c r="Q295" s="1"/>
      <c r="R295" s="1"/>
      <c r="S295" s="1"/>
      <c r="T295" s="1"/>
      <c r="U295" s="1"/>
      <c r="V295" s="1"/>
    </row>
    <row r="296" spans="1:22" ht="15.75" customHeight="1">
      <c r="A296" s="1"/>
      <c r="B296" s="1"/>
      <c r="C296" s="1"/>
      <c r="D296" s="1"/>
      <c r="E296" s="1"/>
      <c r="F296" s="1"/>
      <c r="G296" s="1"/>
      <c r="H296" s="1"/>
      <c r="I296" s="68"/>
      <c r="J296" s="69"/>
      <c r="K296" s="69"/>
      <c r="L296" s="1"/>
      <c r="M296" s="1"/>
      <c r="N296" s="1"/>
      <c r="O296" s="1"/>
      <c r="P296" s="1"/>
      <c r="Q296" s="1"/>
      <c r="R296" s="1"/>
      <c r="S296" s="1"/>
      <c r="T296" s="1"/>
      <c r="U296" s="1"/>
      <c r="V296" s="1"/>
    </row>
    <row r="297" spans="1:22" ht="15.75" customHeight="1">
      <c r="A297" s="1"/>
      <c r="B297" s="1"/>
      <c r="C297" s="1"/>
      <c r="D297" s="1"/>
      <c r="E297" s="1"/>
      <c r="F297" s="1"/>
      <c r="G297" s="1"/>
      <c r="H297" s="1"/>
      <c r="I297" s="68"/>
      <c r="J297" s="69"/>
      <c r="K297" s="69"/>
      <c r="L297" s="1"/>
      <c r="M297" s="1"/>
      <c r="N297" s="1"/>
      <c r="O297" s="1"/>
      <c r="P297" s="1"/>
      <c r="Q297" s="1"/>
      <c r="R297" s="1"/>
      <c r="S297" s="1"/>
      <c r="T297" s="1"/>
      <c r="U297" s="1"/>
      <c r="V297" s="1"/>
    </row>
    <row r="298" spans="1:22" ht="15.75" customHeight="1">
      <c r="A298" s="1"/>
      <c r="B298" s="1"/>
      <c r="C298" s="1"/>
      <c r="D298" s="1"/>
      <c r="E298" s="1"/>
      <c r="F298" s="1"/>
      <c r="G298" s="1"/>
      <c r="H298" s="1"/>
      <c r="I298" s="68"/>
      <c r="J298" s="69"/>
      <c r="K298" s="69"/>
      <c r="L298" s="1"/>
      <c r="M298" s="1"/>
      <c r="N298" s="1"/>
      <c r="O298" s="1"/>
      <c r="P298" s="1"/>
      <c r="Q298" s="1"/>
      <c r="R298" s="1"/>
      <c r="S298" s="1"/>
      <c r="T298" s="1"/>
      <c r="U298" s="1"/>
      <c r="V298" s="1"/>
    </row>
    <row r="299" spans="1:22" ht="15.75" customHeight="1">
      <c r="A299" s="1"/>
      <c r="B299" s="1"/>
      <c r="C299" s="1"/>
      <c r="D299" s="1"/>
      <c r="E299" s="1"/>
      <c r="F299" s="1"/>
      <c r="G299" s="1"/>
      <c r="H299" s="1"/>
      <c r="I299" s="68"/>
      <c r="J299" s="69"/>
      <c r="K299" s="69"/>
      <c r="L299" s="1"/>
      <c r="M299" s="1"/>
      <c r="N299" s="1"/>
      <c r="O299" s="1"/>
      <c r="P299" s="1"/>
      <c r="Q299" s="1"/>
      <c r="R299" s="1"/>
      <c r="S299" s="1"/>
      <c r="T299" s="1"/>
      <c r="U299" s="1"/>
      <c r="V299" s="1"/>
    </row>
    <row r="300" spans="1:22" ht="15.75" customHeight="1">
      <c r="A300" s="1"/>
      <c r="B300" s="1"/>
      <c r="C300" s="1"/>
      <c r="D300" s="1"/>
      <c r="E300" s="1"/>
      <c r="F300" s="1"/>
      <c r="G300" s="1"/>
      <c r="H300" s="1"/>
      <c r="I300" s="68"/>
      <c r="J300" s="69"/>
      <c r="K300" s="69"/>
      <c r="L300" s="1"/>
      <c r="M300" s="1"/>
      <c r="N300" s="1"/>
      <c r="O300" s="1"/>
      <c r="P300" s="1"/>
      <c r="Q300" s="1"/>
      <c r="R300" s="1"/>
      <c r="S300" s="1"/>
      <c r="T300" s="1"/>
      <c r="U300" s="1"/>
      <c r="V300" s="1"/>
    </row>
    <row r="301" spans="1:22" ht="15.75" customHeight="1">
      <c r="A301" s="1"/>
      <c r="B301" s="1"/>
      <c r="C301" s="1"/>
      <c r="D301" s="1"/>
      <c r="E301" s="1"/>
      <c r="F301" s="1"/>
      <c r="G301" s="1"/>
      <c r="H301" s="1"/>
      <c r="I301" s="68"/>
      <c r="J301" s="69"/>
      <c r="K301" s="69"/>
      <c r="L301" s="1"/>
      <c r="M301" s="1"/>
      <c r="N301" s="1"/>
      <c r="O301" s="1"/>
      <c r="P301" s="1"/>
      <c r="Q301" s="1"/>
      <c r="R301" s="1"/>
      <c r="S301" s="1"/>
      <c r="T301" s="1"/>
      <c r="U301" s="1"/>
      <c r="V301" s="1"/>
    </row>
    <row r="302" spans="1:22" ht="15.75" customHeight="1">
      <c r="A302" s="1"/>
      <c r="B302" s="1"/>
      <c r="C302" s="1"/>
      <c r="D302" s="1"/>
      <c r="E302" s="1"/>
      <c r="F302" s="1"/>
      <c r="G302" s="1"/>
      <c r="H302" s="1"/>
      <c r="I302" s="68"/>
      <c r="J302" s="69"/>
      <c r="K302" s="69"/>
      <c r="L302" s="1"/>
      <c r="M302" s="1"/>
      <c r="N302" s="1"/>
      <c r="O302" s="1"/>
      <c r="P302" s="1"/>
      <c r="Q302" s="1"/>
      <c r="R302" s="1"/>
      <c r="S302" s="1"/>
      <c r="T302" s="1"/>
      <c r="U302" s="1"/>
      <c r="V302" s="1"/>
    </row>
    <row r="303" spans="1:22" ht="15.75" customHeight="1">
      <c r="A303" s="1"/>
      <c r="B303" s="1"/>
      <c r="C303" s="1"/>
      <c r="D303" s="1"/>
      <c r="E303" s="1"/>
      <c r="F303" s="1"/>
      <c r="G303" s="1"/>
      <c r="H303" s="1"/>
      <c r="I303" s="68"/>
      <c r="J303" s="69"/>
      <c r="K303" s="69"/>
      <c r="L303" s="1"/>
      <c r="M303" s="1"/>
      <c r="N303" s="1"/>
      <c r="O303" s="1"/>
      <c r="P303" s="1"/>
      <c r="Q303" s="1"/>
      <c r="R303" s="1"/>
      <c r="S303" s="1"/>
      <c r="T303" s="1"/>
      <c r="U303" s="1"/>
      <c r="V303" s="1"/>
    </row>
    <row r="304" spans="1:22" ht="15.75" customHeight="1">
      <c r="A304" s="1"/>
      <c r="B304" s="1"/>
      <c r="C304" s="1"/>
      <c r="D304" s="1"/>
      <c r="E304" s="1"/>
      <c r="F304" s="1"/>
      <c r="G304" s="1"/>
      <c r="H304" s="1"/>
      <c r="I304" s="68"/>
      <c r="J304" s="69"/>
      <c r="K304" s="69"/>
      <c r="L304" s="1"/>
      <c r="M304" s="1"/>
      <c r="N304" s="1"/>
      <c r="O304" s="1"/>
      <c r="P304" s="1"/>
      <c r="Q304" s="1"/>
      <c r="R304" s="1"/>
      <c r="S304" s="1"/>
      <c r="T304" s="1"/>
      <c r="U304" s="1"/>
      <c r="V304" s="1"/>
    </row>
    <row r="305" spans="1:22" ht="15.75" customHeight="1">
      <c r="A305" s="1"/>
      <c r="B305" s="1"/>
      <c r="C305" s="1"/>
      <c r="D305" s="1"/>
      <c r="E305" s="1"/>
      <c r="F305" s="1"/>
      <c r="G305" s="1"/>
      <c r="H305" s="1"/>
      <c r="I305" s="68"/>
      <c r="J305" s="69"/>
      <c r="K305" s="69"/>
      <c r="L305" s="1"/>
      <c r="M305" s="1"/>
      <c r="N305" s="1"/>
      <c r="O305" s="1"/>
      <c r="P305" s="1"/>
      <c r="Q305" s="1"/>
      <c r="R305" s="1"/>
      <c r="S305" s="1"/>
      <c r="T305" s="1"/>
      <c r="U305" s="1"/>
      <c r="V305" s="1"/>
    </row>
    <row r="306" spans="1:22" ht="15.75" customHeight="1">
      <c r="A306" s="1"/>
      <c r="B306" s="1"/>
      <c r="C306" s="1"/>
      <c r="D306" s="1"/>
      <c r="E306" s="1"/>
      <c r="F306" s="1"/>
      <c r="G306" s="1"/>
      <c r="H306" s="1"/>
      <c r="I306" s="68"/>
      <c r="J306" s="69"/>
      <c r="K306" s="69"/>
      <c r="L306" s="1"/>
      <c r="M306" s="1"/>
      <c r="N306" s="1"/>
      <c r="O306" s="1"/>
      <c r="P306" s="1"/>
      <c r="Q306" s="1"/>
      <c r="R306" s="1"/>
      <c r="S306" s="1"/>
      <c r="T306" s="1"/>
      <c r="U306" s="1"/>
      <c r="V306" s="1"/>
    </row>
    <row r="307" spans="1:22" ht="15.75" customHeight="1">
      <c r="A307" s="1"/>
      <c r="B307" s="1"/>
      <c r="C307" s="1"/>
      <c r="D307" s="1"/>
      <c r="E307" s="1"/>
      <c r="F307" s="1"/>
      <c r="G307" s="1"/>
      <c r="H307" s="1"/>
      <c r="I307" s="68"/>
      <c r="J307" s="69"/>
      <c r="K307" s="69"/>
      <c r="L307" s="1"/>
      <c r="M307" s="1"/>
      <c r="N307" s="1"/>
      <c r="O307" s="1"/>
      <c r="P307" s="1"/>
      <c r="Q307" s="1"/>
      <c r="R307" s="1"/>
      <c r="S307" s="1"/>
      <c r="T307" s="1"/>
      <c r="U307" s="1"/>
      <c r="V307" s="1"/>
    </row>
    <row r="308" spans="1:22" ht="15.75" customHeight="1">
      <c r="A308" s="1"/>
      <c r="B308" s="1"/>
      <c r="C308" s="1"/>
      <c r="D308" s="1"/>
      <c r="E308" s="1"/>
      <c r="F308" s="1"/>
      <c r="G308" s="1"/>
      <c r="H308" s="1"/>
      <c r="I308" s="68"/>
      <c r="J308" s="69"/>
      <c r="K308" s="69"/>
      <c r="L308" s="1"/>
      <c r="M308" s="1"/>
      <c r="N308" s="1"/>
      <c r="O308" s="1"/>
      <c r="P308" s="1"/>
      <c r="Q308" s="1"/>
      <c r="R308" s="1"/>
      <c r="S308" s="1"/>
      <c r="T308" s="1"/>
      <c r="U308" s="1"/>
      <c r="V308" s="1"/>
    </row>
    <row r="309" spans="1:22" ht="15.75" customHeight="1">
      <c r="A309" s="1"/>
      <c r="B309" s="1"/>
      <c r="C309" s="1"/>
      <c r="D309" s="1"/>
      <c r="E309" s="1"/>
      <c r="F309" s="1"/>
      <c r="G309" s="1"/>
      <c r="H309" s="1"/>
      <c r="I309" s="68"/>
      <c r="J309" s="69"/>
      <c r="K309" s="69"/>
      <c r="L309" s="1"/>
      <c r="M309" s="1"/>
      <c r="N309" s="1"/>
      <c r="O309" s="1"/>
      <c r="P309" s="1"/>
      <c r="Q309" s="1"/>
      <c r="R309" s="1"/>
      <c r="S309" s="1"/>
      <c r="T309" s="1"/>
      <c r="U309" s="1"/>
      <c r="V309" s="1"/>
    </row>
    <row r="310" spans="1:22" ht="15.75" customHeight="1">
      <c r="A310" s="1"/>
      <c r="B310" s="1"/>
      <c r="C310" s="1"/>
      <c r="D310" s="1"/>
      <c r="E310" s="1"/>
      <c r="F310" s="1"/>
      <c r="G310" s="1"/>
      <c r="H310" s="1"/>
      <c r="I310" s="68"/>
      <c r="J310" s="69"/>
      <c r="K310" s="69"/>
      <c r="L310" s="1"/>
      <c r="M310" s="1"/>
      <c r="N310" s="1"/>
      <c r="O310" s="1"/>
      <c r="P310" s="1"/>
      <c r="Q310" s="1"/>
      <c r="R310" s="1"/>
      <c r="S310" s="1"/>
      <c r="T310" s="1"/>
      <c r="U310" s="1"/>
      <c r="V310" s="1"/>
    </row>
    <row r="311" spans="1:22" ht="15.75" customHeight="1">
      <c r="A311" s="1"/>
      <c r="B311" s="1"/>
      <c r="C311" s="1"/>
      <c r="D311" s="1"/>
      <c r="E311" s="1"/>
      <c r="F311" s="1"/>
      <c r="G311" s="1"/>
      <c r="H311" s="1"/>
      <c r="I311" s="68"/>
      <c r="J311" s="69"/>
      <c r="K311" s="69"/>
      <c r="L311" s="1"/>
      <c r="M311" s="1"/>
      <c r="N311" s="1"/>
      <c r="O311" s="1"/>
      <c r="P311" s="1"/>
      <c r="Q311" s="1"/>
      <c r="R311" s="1"/>
      <c r="S311" s="1"/>
      <c r="T311" s="1"/>
      <c r="U311" s="1"/>
      <c r="V311" s="1"/>
    </row>
    <row r="312" spans="1:22" ht="15.75" customHeight="1">
      <c r="A312" s="1"/>
      <c r="B312" s="1"/>
      <c r="C312" s="1"/>
      <c r="D312" s="1"/>
      <c r="E312" s="1"/>
      <c r="F312" s="1"/>
      <c r="G312" s="1"/>
      <c r="H312" s="1"/>
      <c r="I312" s="68"/>
      <c r="J312" s="69"/>
      <c r="K312" s="69"/>
      <c r="L312" s="1"/>
      <c r="M312" s="1"/>
      <c r="N312" s="1"/>
      <c r="O312" s="1"/>
      <c r="P312" s="1"/>
      <c r="Q312" s="1"/>
      <c r="R312" s="1"/>
      <c r="S312" s="1"/>
      <c r="T312" s="1"/>
      <c r="U312" s="1"/>
      <c r="V312" s="1"/>
    </row>
    <row r="313" spans="1:22" ht="15.75" customHeight="1">
      <c r="A313" s="1"/>
      <c r="B313" s="1"/>
      <c r="C313" s="1"/>
      <c r="D313" s="1"/>
      <c r="E313" s="1"/>
      <c r="F313" s="1"/>
      <c r="G313" s="1"/>
      <c r="H313" s="1"/>
      <c r="I313" s="68"/>
      <c r="J313" s="69"/>
      <c r="K313" s="69"/>
      <c r="L313" s="1"/>
      <c r="M313" s="1"/>
      <c r="N313" s="1"/>
      <c r="O313" s="1"/>
      <c r="P313" s="1"/>
      <c r="Q313" s="1"/>
      <c r="R313" s="1"/>
      <c r="S313" s="1"/>
      <c r="T313" s="1"/>
      <c r="U313" s="1"/>
      <c r="V313" s="1"/>
    </row>
    <row r="314" spans="1:22" ht="15.75" customHeight="1">
      <c r="A314" s="1"/>
      <c r="B314" s="1"/>
      <c r="C314" s="1"/>
      <c r="D314" s="1"/>
      <c r="E314" s="1"/>
      <c r="F314" s="1"/>
      <c r="G314" s="1"/>
      <c r="H314" s="1"/>
      <c r="I314" s="68"/>
      <c r="J314" s="69"/>
      <c r="K314" s="69"/>
      <c r="L314" s="1"/>
      <c r="M314" s="1"/>
      <c r="N314" s="1"/>
      <c r="O314" s="1"/>
      <c r="P314" s="1"/>
      <c r="Q314" s="1"/>
      <c r="R314" s="1"/>
      <c r="S314" s="1"/>
      <c r="T314" s="1"/>
      <c r="U314" s="1"/>
      <c r="V314" s="1"/>
    </row>
    <row r="315" spans="1:22" ht="15.75" customHeight="1">
      <c r="A315" s="1"/>
      <c r="B315" s="1"/>
      <c r="C315" s="1"/>
      <c r="D315" s="1"/>
      <c r="E315" s="1"/>
      <c r="F315" s="1"/>
      <c r="G315" s="1"/>
      <c r="H315" s="1"/>
      <c r="I315" s="68"/>
      <c r="J315" s="69"/>
      <c r="K315" s="69"/>
      <c r="L315" s="1"/>
      <c r="M315" s="1"/>
      <c r="N315" s="1"/>
      <c r="O315" s="1"/>
      <c r="P315" s="1"/>
      <c r="Q315" s="1"/>
      <c r="R315" s="1"/>
      <c r="S315" s="1"/>
      <c r="T315" s="1"/>
      <c r="U315" s="1"/>
      <c r="V315" s="1"/>
    </row>
    <row r="316" spans="1:22" ht="15.75" customHeight="1">
      <c r="A316" s="1"/>
      <c r="B316" s="1"/>
      <c r="C316" s="1"/>
      <c r="D316" s="1"/>
      <c r="E316" s="1"/>
      <c r="F316" s="1"/>
      <c r="G316" s="1"/>
      <c r="H316" s="1"/>
      <c r="I316" s="68"/>
      <c r="J316" s="69"/>
      <c r="K316" s="69"/>
      <c r="L316" s="1"/>
      <c r="M316" s="1"/>
      <c r="N316" s="1"/>
      <c r="O316" s="1"/>
      <c r="P316" s="1"/>
      <c r="Q316" s="1"/>
      <c r="R316" s="1"/>
      <c r="S316" s="1"/>
      <c r="T316" s="1"/>
      <c r="U316" s="1"/>
      <c r="V316" s="1"/>
    </row>
    <row r="317" spans="1:22" ht="15.75" customHeight="1">
      <c r="A317" s="1"/>
      <c r="B317" s="1"/>
      <c r="C317" s="1"/>
      <c r="D317" s="1"/>
      <c r="E317" s="1"/>
      <c r="F317" s="1"/>
      <c r="G317" s="1"/>
      <c r="H317" s="1"/>
      <c r="I317" s="68"/>
      <c r="J317" s="69"/>
      <c r="K317" s="69"/>
      <c r="L317" s="1"/>
      <c r="M317" s="1"/>
      <c r="N317" s="1"/>
      <c r="O317" s="1"/>
      <c r="P317" s="1"/>
      <c r="Q317" s="1"/>
      <c r="R317" s="1"/>
      <c r="S317" s="1"/>
      <c r="T317" s="1"/>
      <c r="U317" s="1"/>
      <c r="V317" s="1"/>
    </row>
    <row r="318" spans="1:22" ht="15.75" customHeight="1">
      <c r="A318" s="1"/>
      <c r="B318" s="1"/>
      <c r="C318" s="1"/>
      <c r="D318" s="1"/>
      <c r="E318" s="1"/>
      <c r="F318" s="1"/>
      <c r="G318" s="1"/>
      <c r="H318" s="1"/>
      <c r="I318" s="68"/>
      <c r="J318" s="69"/>
      <c r="K318" s="69"/>
      <c r="L318" s="1"/>
      <c r="M318" s="1"/>
      <c r="N318" s="1"/>
      <c r="O318" s="1"/>
      <c r="P318" s="1"/>
      <c r="Q318" s="1"/>
      <c r="R318" s="1"/>
      <c r="S318" s="1"/>
      <c r="T318" s="1"/>
      <c r="U318" s="1"/>
      <c r="V318" s="1"/>
    </row>
    <row r="319" spans="1:22" ht="15.75" customHeight="1">
      <c r="A319" s="1"/>
      <c r="B319" s="1"/>
      <c r="C319" s="1"/>
      <c r="D319" s="1"/>
      <c r="E319" s="1"/>
      <c r="F319" s="1"/>
      <c r="G319" s="1"/>
      <c r="H319" s="1"/>
      <c r="I319" s="68"/>
      <c r="J319" s="69"/>
      <c r="K319" s="69"/>
      <c r="L319" s="1"/>
      <c r="M319" s="1"/>
      <c r="N319" s="1"/>
      <c r="O319" s="1"/>
      <c r="P319" s="1"/>
      <c r="Q319" s="1"/>
      <c r="R319" s="1"/>
      <c r="S319" s="1"/>
      <c r="T319" s="1"/>
      <c r="U319" s="1"/>
      <c r="V319" s="1"/>
    </row>
    <row r="320" spans="1:22" ht="15.75" customHeight="1">
      <c r="A320" s="1"/>
      <c r="B320" s="1"/>
      <c r="C320" s="1"/>
      <c r="D320" s="1"/>
      <c r="E320" s="1"/>
      <c r="F320" s="1"/>
      <c r="G320" s="1"/>
      <c r="H320" s="1"/>
      <c r="I320" s="68"/>
      <c r="J320" s="69"/>
      <c r="K320" s="69"/>
      <c r="L320" s="1"/>
      <c r="M320" s="1"/>
      <c r="N320" s="1"/>
      <c r="O320" s="1"/>
      <c r="P320" s="1"/>
      <c r="Q320" s="1"/>
      <c r="R320" s="1"/>
      <c r="S320" s="1"/>
      <c r="T320" s="1"/>
      <c r="U320" s="1"/>
      <c r="V320" s="1"/>
    </row>
    <row r="321" spans="1:22" ht="15.75" customHeight="1">
      <c r="A321" s="1"/>
      <c r="B321" s="1"/>
      <c r="C321" s="1"/>
      <c r="D321" s="1"/>
      <c r="E321" s="1"/>
      <c r="F321" s="1"/>
      <c r="G321" s="1"/>
      <c r="H321" s="1"/>
      <c r="I321" s="68"/>
      <c r="J321" s="69"/>
      <c r="K321" s="69"/>
      <c r="L321" s="1"/>
      <c r="M321" s="1"/>
      <c r="N321" s="1"/>
      <c r="O321" s="1"/>
      <c r="P321" s="1"/>
      <c r="Q321" s="1"/>
      <c r="R321" s="1"/>
      <c r="S321" s="1"/>
      <c r="T321" s="1"/>
      <c r="U321" s="1"/>
      <c r="V321" s="1"/>
    </row>
    <row r="322" spans="1:22" ht="15.75" customHeight="1">
      <c r="A322" s="1"/>
      <c r="B322" s="1"/>
      <c r="C322" s="1"/>
      <c r="D322" s="1"/>
      <c r="E322" s="1"/>
      <c r="F322" s="1"/>
      <c r="G322" s="1"/>
      <c r="H322" s="1"/>
      <c r="I322" s="68"/>
      <c r="J322" s="69"/>
      <c r="K322" s="69"/>
      <c r="L322" s="1"/>
      <c r="M322" s="1"/>
      <c r="N322" s="1"/>
      <c r="O322" s="1"/>
      <c r="P322" s="1"/>
      <c r="Q322" s="1"/>
      <c r="R322" s="1"/>
      <c r="S322" s="1"/>
      <c r="T322" s="1"/>
      <c r="U322" s="1"/>
      <c r="V322" s="1"/>
    </row>
    <row r="323" spans="1:22" ht="15.75" customHeight="1">
      <c r="A323" s="1"/>
      <c r="B323" s="1"/>
      <c r="C323" s="1"/>
      <c r="D323" s="1"/>
      <c r="E323" s="1"/>
      <c r="F323" s="1"/>
      <c r="G323" s="1"/>
      <c r="H323" s="1"/>
      <c r="I323" s="68"/>
      <c r="J323" s="69"/>
      <c r="K323" s="69"/>
      <c r="L323" s="1"/>
      <c r="M323" s="1"/>
      <c r="N323" s="1"/>
      <c r="O323" s="1"/>
      <c r="P323" s="1"/>
      <c r="Q323" s="1"/>
      <c r="R323" s="1"/>
      <c r="S323" s="1"/>
      <c r="T323" s="1"/>
      <c r="U323" s="1"/>
      <c r="V323" s="1"/>
    </row>
    <row r="324" spans="1:22" ht="15.75" customHeight="1">
      <c r="A324" s="1"/>
      <c r="B324" s="1"/>
      <c r="C324" s="1"/>
      <c r="D324" s="1"/>
      <c r="E324" s="1"/>
      <c r="F324" s="1"/>
      <c r="G324" s="1"/>
      <c r="H324" s="1"/>
      <c r="I324" s="68"/>
      <c r="J324" s="69"/>
      <c r="K324" s="69"/>
      <c r="L324" s="1"/>
      <c r="M324" s="1"/>
      <c r="N324" s="1"/>
      <c r="O324" s="1"/>
      <c r="P324" s="1"/>
      <c r="Q324" s="1"/>
      <c r="R324" s="1"/>
      <c r="S324" s="1"/>
      <c r="T324" s="1"/>
      <c r="U324" s="1"/>
      <c r="V324" s="1"/>
    </row>
    <row r="325" spans="1:22" ht="15.75" customHeight="1">
      <c r="A325" s="1"/>
      <c r="B325" s="1"/>
      <c r="C325" s="1"/>
      <c r="D325" s="1"/>
      <c r="E325" s="1"/>
      <c r="F325" s="1"/>
      <c r="G325" s="1"/>
      <c r="H325" s="1"/>
      <c r="I325" s="68"/>
      <c r="J325" s="69"/>
      <c r="K325" s="69"/>
      <c r="L325" s="1"/>
      <c r="M325" s="1"/>
      <c r="N325" s="1"/>
      <c r="O325" s="1"/>
      <c r="P325" s="1"/>
      <c r="Q325" s="1"/>
      <c r="R325" s="1"/>
      <c r="S325" s="1"/>
      <c r="T325" s="1"/>
      <c r="U325" s="1"/>
      <c r="V325" s="1"/>
    </row>
    <row r="326" spans="1:22" ht="15.75" customHeight="1">
      <c r="A326" s="1"/>
      <c r="B326" s="1"/>
      <c r="C326" s="1"/>
      <c r="D326" s="1"/>
      <c r="E326" s="1"/>
      <c r="F326" s="1"/>
      <c r="G326" s="1"/>
      <c r="H326" s="1"/>
      <c r="I326" s="68"/>
      <c r="J326" s="69"/>
      <c r="K326" s="69"/>
      <c r="L326" s="1"/>
      <c r="M326" s="1"/>
      <c r="N326" s="1"/>
      <c r="O326" s="1"/>
      <c r="P326" s="1"/>
      <c r="Q326" s="1"/>
      <c r="R326" s="1"/>
      <c r="S326" s="1"/>
      <c r="T326" s="1"/>
      <c r="U326" s="1"/>
      <c r="V326" s="1"/>
    </row>
    <row r="327" spans="1:22" ht="15.75" customHeight="1">
      <c r="A327" s="1"/>
      <c r="B327" s="1"/>
      <c r="C327" s="1"/>
      <c r="D327" s="1"/>
      <c r="E327" s="1"/>
      <c r="F327" s="1"/>
      <c r="G327" s="1"/>
      <c r="H327" s="1"/>
      <c r="I327" s="68"/>
      <c r="J327" s="69"/>
      <c r="K327" s="69"/>
      <c r="L327" s="1"/>
      <c r="M327" s="1"/>
      <c r="N327" s="1"/>
      <c r="O327" s="1"/>
      <c r="P327" s="1"/>
      <c r="Q327" s="1"/>
      <c r="R327" s="1"/>
      <c r="S327" s="1"/>
      <c r="T327" s="1"/>
      <c r="U327" s="1"/>
      <c r="V327" s="1"/>
    </row>
    <row r="328" spans="1:22" ht="15.75" customHeight="1">
      <c r="A328" s="1"/>
      <c r="B328" s="1"/>
      <c r="C328" s="1"/>
      <c r="D328" s="1"/>
      <c r="E328" s="1"/>
      <c r="F328" s="1"/>
      <c r="G328" s="1"/>
      <c r="H328" s="1"/>
      <c r="I328" s="68"/>
      <c r="J328" s="69"/>
      <c r="K328" s="69"/>
      <c r="L328" s="1"/>
      <c r="M328" s="1"/>
      <c r="N328" s="1"/>
      <c r="O328" s="1"/>
      <c r="P328" s="1"/>
      <c r="Q328" s="1"/>
      <c r="R328" s="1"/>
      <c r="S328" s="1"/>
      <c r="T328" s="1"/>
      <c r="U328" s="1"/>
      <c r="V328" s="1"/>
    </row>
    <row r="329" spans="1:22" ht="15.75" customHeight="1">
      <c r="A329" s="1"/>
      <c r="B329" s="1"/>
      <c r="C329" s="1"/>
      <c r="D329" s="1"/>
      <c r="E329" s="1"/>
      <c r="F329" s="1"/>
      <c r="G329" s="1"/>
      <c r="H329" s="1"/>
      <c r="I329" s="68"/>
      <c r="J329" s="69"/>
      <c r="K329" s="69"/>
      <c r="L329" s="1"/>
      <c r="M329" s="1"/>
      <c r="N329" s="1"/>
      <c r="O329" s="1"/>
      <c r="P329" s="1"/>
      <c r="Q329" s="1"/>
      <c r="R329" s="1"/>
      <c r="S329" s="1"/>
      <c r="T329" s="1"/>
      <c r="U329" s="1"/>
      <c r="V329" s="1"/>
    </row>
    <row r="330" spans="1:22" ht="15.75" customHeight="1">
      <c r="A330" s="1"/>
      <c r="B330" s="1"/>
      <c r="C330" s="1"/>
      <c r="D330" s="1"/>
      <c r="E330" s="1"/>
      <c r="F330" s="1"/>
      <c r="G330" s="1"/>
      <c r="H330" s="1"/>
      <c r="I330" s="68"/>
      <c r="J330" s="69"/>
      <c r="K330" s="69"/>
      <c r="L330" s="1"/>
      <c r="M330" s="1"/>
      <c r="N330" s="1"/>
      <c r="O330" s="1"/>
      <c r="P330" s="1"/>
      <c r="Q330" s="1"/>
      <c r="R330" s="1"/>
      <c r="S330" s="1"/>
      <c r="T330" s="1"/>
      <c r="U330" s="1"/>
      <c r="V330" s="1"/>
    </row>
    <row r="331" spans="1:22" ht="15.75" customHeight="1">
      <c r="A331" s="1"/>
      <c r="B331" s="1"/>
      <c r="C331" s="1"/>
      <c r="D331" s="1"/>
      <c r="E331" s="1"/>
      <c r="F331" s="1"/>
      <c r="G331" s="1"/>
      <c r="H331" s="1"/>
      <c r="I331" s="68"/>
      <c r="J331" s="69"/>
      <c r="K331" s="69"/>
      <c r="L331" s="1"/>
      <c r="M331" s="1"/>
      <c r="N331" s="1"/>
      <c r="O331" s="1"/>
      <c r="P331" s="1"/>
      <c r="Q331" s="1"/>
      <c r="R331" s="1"/>
      <c r="S331" s="1"/>
      <c r="T331" s="1"/>
      <c r="U331" s="1"/>
      <c r="V331" s="1"/>
    </row>
    <row r="332" spans="1:22" ht="15.75" customHeight="1">
      <c r="A332" s="1"/>
      <c r="B332" s="1"/>
      <c r="C332" s="1"/>
      <c r="D332" s="1"/>
      <c r="E332" s="1"/>
      <c r="F332" s="1"/>
      <c r="G332" s="1"/>
      <c r="H332" s="1"/>
      <c r="I332" s="68"/>
      <c r="J332" s="69"/>
      <c r="K332" s="69"/>
      <c r="L332" s="1"/>
      <c r="M332" s="1"/>
      <c r="N332" s="1"/>
      <c r="O332" s="1"/>
      <c r="P332" s="1"/>
      <c r="Q332" s="1"/>
      <c r="R332" s="1"/>
      <c r="S332" s="1"/>
      <c r="T332" s="1"/>
      <c r="U332" s="1"/>
      <c r="V332" s="1"/>
    </row>
    <row r="333" spans="1:22" ht="15.75" customHeight="1">
      <c r="A333" s="1"/>
      <c r="B333" s="1"/>
      <c r="C333" s="1"/>
      <c r="D333" s="1"/>
      <c r="E333" s="1"/>
      <c r="F333" s="1"/>
      <c r="G333" s="1"/>
      <c r="H333" s="1"/>
      <c r="I333" s="68"/>
      <c r="J333" s="69"/>
      <c r="K333" s="69"/>
      <c r="L333" s="1"/>
      <c r="M333" s="1"/>
      <c r="N333" s="1"/>
      <c r="O333" s="1"/>
      <c r="P333" s="1"/>
      <c r="Q333" s="1"/>
      <c r="R333" s="1"/>
      <c r="S333" s="1"/>
      <c r="T333" s="1"/>
      <c r="U333" s="1"/>
      <c r="V333" s="1"/>
    </row>
    <row r="334" spans="1:22" ht="15.75" customHeight="1">
      <c r="A334" s="1"/>
      <c r="B334" s="1"/>
      <c r="C334" s="1"/>
      <c r="D334" s="1"/>
      <c r="E334" s="1"/>
      <c r="F334" s="1"/>
      <c r="G334" s="1"/>
      <c r="H334" s="1"/>
      <c r="I334" s="68"/>
      <c r="J334" s="69"/>
      <c r="K334" s="69"/>
      <c r="L334" s="1"/>
      <c r="M334" s="1"/>
      <c r="N334" s="1"/>
      <c r="O334" s="1"/>
      <c r="P334" s="1"/>
      <c r="Q334" s="1"/>
      <c r="R334" s="1"/>
      <c r="S334" s="1"/>
      <c r="T334" s="1"/>
      <c r="U334" s="1"/>
      <c r="V334" s="1"/>
    </row>
    <row r="335" spans="1:22" ht="15.75" customHeight="1">
      <c r="A335" s="1"/>
      <c r="B335" s="1"/>
      <c r="C335" s="1"/>
      <c r="D335" s="1"/>
      <c r="E335" s="1"/>
      <c r="F335" s="1"/>
      <c r="G335" s="1"/>
      <c r="H335" s="1"/>
      <c r="I335" s="68"/>
      <c r="J335" s="69"/>
      <c r="K335" s="69"/>
      <c r="L335" s="1"/>
      <c r="M335" s="1"/>
      <c r="N335" s="1"/>
      <c r="O335" s="1"/>
      <c r="P335" s="1"/>
      <c r="Q335" s="1"/>
      <c r="R335" s="1"/>
      <c r="S335" s="1"/>
      <c r="T335" s="1"/>
      <c r="U335" s="1"/>
      <c r="V335" s="1"/>
    </row>
    <row r="336" spans="1:22" ht="15.75" customHeight="1">
      <c r="A336" s="1"/>
      <c r="B336" s="1"/>
      <c r="C336" s="1"/>
      <c r="D336" s="1"/>
      <c r="E336" s="1"/>
      <c r="F336" s="1"/>
      <c r="G336" s="1"/>
      <c r="H336" s="1"/>
      <c r="I336" s="68"/>
      <c r="J336" s="69"/>
      <c r="K336" s="69"/>
      <c r="L336" s="1"/>
      <c r="M336" s="1"/>
      <c r="N336" s="1"/>
      <c r="O336" s="1"/>
      <c r="P336" s="1"/>
      <c r="Q336" s="1"/>
      <c r="R336" s="1"/>
      <c r="S336" s="1"/>
      <c r="T336" s="1"/>
      <c r="U336" s="1"/>
      <c r="V336" s="1"/>
    </row>
    <row r="337" spans="1:22" ht="15.75" customHeight="1">
      <c r="A337" s="1"/>
      <c r="B337" s="1"/>
      <c r="C337" s="1"/>
      <c r="D337" s="1"/>
      <c r="E337" s="1"/>
      <c r="F337" s="1"/>
      <c r="G337" s="1"/>
      <c r="H337" s="1"/>
      <c r="I337" s="68"/>
      <c r="J337" s="69"/>
      <c r="K337" s="69"/>
      <c r="L337" s="1"/>
      <c r="M337" s="1"/>
      <c r="N337" s="1"/>
      <c r="O337" s="1"/>
      <c r="P337" s="1"/>
      <c r="Q337" s="1"/>
      <c r="R337" s="1"/>
      <c r="S337" s="1"/>
      <c r="T337" s="1"/>
      <c r="U337" s="1"/>
      <c r="V337" s="1"/>
    </row>
    <row r="338" spans="1:22" ht="15.75" customHeight="1">
      <c r="A338" s="1"/>
      <c r="B338" s="1"/>
      <c r="C338" s="1"/>
      <c r="D338" s="1"/>
      <c r="E338" s="1"/>
      <c r="F338" s="1"/>
      <c r="G338" s="1"/>
      <c r="H338" s="1"/>
      <c r="I338" s="68"/>
      <c r="J338" s="69"/>
      <c r="K338" s="69"/>
      <c r="L338" s="1"/>
      <c r="M338" s="1"/>
      <c r="N338" s="1"/>
      <c r="O338" s="1"/>
      <c r="P338" s="1"/>
      <c r="Q338" s="1"/>
      <c r="R338" s="1"/>
      <c r="S338" s="1"/>
      <c r="T338" s="1"/>
      <c r="U338" s="1"/>
      <c r="V338" s="1"/>
    </row>
    <row r="339" spans="1:22" ht="15.75" customHeight="1">
      <c r="A339" s="1"/>
      <c r="B339" s="1"/>
      <c r="C339" s="1"/>
      <c r="D339" s="1"/>
      <c r="E339" s="1"/>
      <c r="F339" s="1"/>
      <c r="G339" s="1"/>
      <c r="H339" s="1"/>
      <c r="I339" s="68"/>
      <c r="J339" s="69"/>
      <c r="K339" s="69"/>
      <c r="L339" s="1"/>
      <c r="M339" s="1"/>
      <c r="N339" s="1"/>
      <c r="O339" s="1"/>
      <c r="P339" s="1"/>
      <c r="Q339" s="1"/>
      <c r="R339" s="1"/>
      <c r="S339" s="1"/>
      <c r="T339" s="1"/>
      <c r="U339" s="1"/>
      <c r="V339" s="1"/>
    </row>
    <row r="340" spans="1:22" ht="15.75" customHeight="1">
      <c r="A340" s="1"/>
      <c r="B340" s="1"/>
      <c r="C340" s="1"/>
      <c r="D340" s="1"/>
      <c r="E340" s="1"/>
      <c r="F340" s="1"/>
      <c r="G340" s="1"/>
      <c r="H340" s="1"/>
      <c r="I340" s="68"/>
      <c r="J340" s="69"/>
      <c r="K340" s="69"/>
      <c r="L340" s="1"/>
      <c r="M340" s="1"/>
      <c r="N340" s="1"/>
      <c r="O340" s="1"/>
      <c r="P340" s="1"/>
      <c r="Q340" s="1"/>
      <c r="R340" s="1"/>
      <c r="S340" s="1"/>
      <c r="T340" s="1"/>
      <c r="U340" s="1"/>
      <c r="V340" s="1"/>
    </row>
    <row r="341" spans="1:22" ht="15.75" customHeight="1">
      <c r="A341" s="1"/>
      <c r="B341" s="1"/>
      <c r="C341" s="1"/>
      <c r="D341" s="1"/>
      <c r="E341" s="1"/>
      <c r="F341" s="1"/>
      <c r="G341" s="1"/>
      <c r="H341" s="1"/>
      <c r="I341" s="68"/>
      <c r="J341" s="69"/>
      <c r="K341" s="69"/>
      <c r="L341" s="1"/>
      <c r="M341" s="1"/>
      <c r="N341" s="1"/>
      <c r="O341" s="1"/>
      <c r="P341" s="1"/>
      <c r="Q341" s="1"/>
      <c r="R341" s="1"/>
      <c r="S341" s="1"/>
      <c r="T341" s="1"/>
      <c r="U341" s="1"/>
      <c r="V341" s="1"/>
    </row>
    <row r="342" spans="1:22" ht="15.75" customHeight="1">
      <c r="A342" s="1"/>
      <c r="B342" s="1"/>
      <c r="C342" s="1"/>
      <c r="D342" s="1"/>
      <c r="E342" s="1"/>
      <c r="F342" s="1"/>
      <c r="G342" s="1"/>
      <c r="H342" s="1"/>
      <c r="I342" s="68"/>
      <c r="J342" s="69"/>
      <c r="K342" s="69"/>
      <c r="L342" s="1"/>
      <c r="M342" s="1"/>
      <c r="N342" s="1"/>
      <c r="O342" s="1"/>
      <c r="P342" s="1"/>
      <c r="Q342" s="1"/>
      <c r="R342" s="1"/>
      <c r="S342" s="1"/>
      <c r="T342" s="1"/>
      <c r="U342" s="1"/>
      <c r="V342" s="1"/>
    </row>
    <row r="343" spans="1:22" ht="15.75" customHeight="1">
      <c r="A343" s="1"/>
      <c r="B343" s="1"/>
      <c r="C343" s="1"/>
      <c r="D343" s="1"/>
      <c r="E343" s="1"/>
      <c r="F343" s="1"/>
      <c r="G343" s="1"/>
      <c r="H343" s="1"/>
      <c r="I343" s="68"/>
      <c r="J343" s="69"/>
      <c r="K343" s="69"/>
      <c r="L343" s="1"/>
      <c r="M343" s="1"/>
      <c r="N343" s="1"/>
      <c r="O343" s="1"/>
      <c r="P343" s="1"/>
      <c r="Q343" s="1"/>
      <c r="R343" s="1"/>
      <c r="S343" s="1"/>
      <c r="T343" s="1"/>
      <c r="U343" s="1"/>
      <c r="V343" s="1"/>
    </row>
    <row r="344" spans="1:22" ht="15.75" customHeight="1">
      <c r="A344" s="1"/>
      <c r="B344" s="1"/>
      <c r="C344" s="1"/>
      <c r="D344" s="1"/>
      <c r="E344" s="1"/>
      <c r="F344" s="1"/>
      <c r="G344" s="1"/>
      <c r="H344" s="1"/>
      <c r="I344" s="68"/>
      <c r="J344" s="69"/>
      <c r="K344" s="69"/>
      <c r="L344" s="1"/>
      <c r="M344" s="1"/>
      <c r="N344" s="1"/>
      <c r="O344" s="1"/>
      <c r="P344" s="1"/>
      <c r="Q344" s="1"/>
      <c r="R344" s="1"/>
      <c r="S344" s="1"/>
      <c r="T344" s="1"/>
      <c r="U344" s="1"/>
      <c r="V344" s="1"/>
    </row>
    <row r="345" spans="1:22" ht="15.75" customHeight="1">
      <c r="A345" s="1"/>
      <c r="B345" s="1"/>
      <c r="C345" s="1"/>
      <c r="D345" s="1"/>
      <c r="E345" s="1"/>
      <c r="F345" s="1"/>
      <c r="G345" s="1"/>
      <c r="H345" s="1"/>
      <c r="I345" s="68"/>
      <c r="J345" s="69"/>
      <c r="K345" s="69"/>
      <c r="L345" s="1"/>
      <c r="M345" s="1"/>
      <c r="N345" s="1"/>
      <c r="O345" s="1"/>
      <c r="P345" s="1"/>
      <c r="Q345" s="1"/>
      <c r="R345" s="1"/>
      <c r="S345" s="1"/>
      <c r="T345" s="1"/>
      <c r="U345" s="1"/>
      <c r="V345" s="1"/>
    </row>
    <row r="346" spans="1:22" ht="15.75" customHeight="1">
      <c r="A346" s="1"/>
      <c r="B346" s="1"/>
      <c r="C346" s="1"/>
      <c r="D346" s="1"/>
      <c r="E346" s="1"/>
      <c r="F346" s="1"/>
      <c r="G346" s="1"/>
      <c r="H346" s="1"/>
      <c r="I346" s="68"/>
      <c r="J346" s="69"/>
      <c r="K346" s="69"/>
      <c r="L346" s="1"/>
      <c r="M346" s="1"/>
      <c r="N346" s="1"/>
      <c r="O346" s="1"/>
      <c r="P346" s="1"/>
      <c r="Q346" s="1"/>
      <c r="R346" s="1"/>
      <c r="S346" s="1"/>
      <c r="T346" s="1"/>
      <c r="U346" s="1"/>
      <c r="V346" s="1"/>
    </row>
    <row r="347" spans="1:22" ht="15.75" customHeight="1">
      <c r="A347" s="1"/>
      <c r="B347" s="1"/>
      <c r="C347" s="1"/>
      <c r="D347" s="1"/>
      <c r="E347" s="1"/>
      <c r="F347" s="1"/>
      <c r="G347" s="1"/>
      <c r="H347" s="1"/>
      <c r="I347" s="68"/>
      <c r="J347" s="69"/>
      <c r="K347" s="69"/>
      <c r="L347" s="1"/>
      <c r="M347" s="1"/>
      <c r="N347" s="1"/>
      <c r="O347" s="1"/>
      <c r="P347" s="1"/>
      <c r="Q347" s="1"/>
      <c r="R347" s="1"/>
      <c r="S347" s="1"/>
      <c r="T347" s="1"/>
      <c r="U347" s="1"/>
      <c r="V347" s="1"/>
    </row>
    <row r="348" spans="1:22" ht="15.75" customHeight="1">
      <c r="A348" s="1"/>
      <c r="B348" s="1"/>
      <c r="C348" s="1"/>
      <c r="D348" s="1"/>
      <c r="E348" s="1"/>
      <c r="F348" s="1"/>
      <c r="G348" s="1"/>
      <c r="H348" s="1"/>
      <c r="I348" s="68"/>
      <c r="J348" s="69"/>
      <c r="K348" s="69"/>
      <c r="L348" s="1"/>
      <c r="M348" s="1"/>
      <c r="N348" s="1"/>
      <c r="O348" s="1"/>
      <c r="P348" s="1"/>
      <c r="Q348" s="1"/>
      <c r="R348" s="1"/>
      <c r="S348" s="1"/>
      <c r="T348" s="1"/>
      <c r="U348" s="1"/>
      <c r="V348" s="1"/>
    </row>
    <row r="349" spans="1:22" ht="15.75" customHeight="1">
      <c r="A349" s="1"/>
      <c r="B349" s="1"/>
      <c r="C349" s="1"/>
      <c r="D349" s="1"/>
      <c r="E349" s="1"/>
      <c r="F349" s="1"/>
      <c r="G349" s="1"/>
      <c r="H349" s="1"/>
      <c r="I349" s="68"/>
      <c r="J349" s="69"/>
      <c r="K349" s="69"/>
      <c r="L349" s="1"/>
      <c r="M349" s="1"/>
      <c r="N349" s="1"/>
      <c r="O349" s="1"/>
      <c r="P349" s="1"/>
      <c r="Q349" s="1"/>
      <c r="R349" s="1"/>
      <c r="S349" s="1"/>
      <c r="T349" s="1"/>
      <c r="U349" s="1"/>
      <c r="V349" s="1"/>
    </row>
    <row r="350" spans="1:22" ht="15.75" customHeight="1">
      <c r="A350" s="1"/>
      <c r="B350" s="1"/>
      <c r="C350" s="1"/>
      <c r="D350" s="1"/>
      <c r="E350" s="1"/>
      <c r="F350" s="1"/>
      <c r="G350" s="1"/>
      <c r="H350" s="1"/>
      <c r="I350" s="68"/>
      <c r="J350" s="69"/>
      <c r="K350" s="69"/>
      <c r="L350" s="1"/>
      <c r="M350" s="1"/>
      <c r="N350" s="1"/>
      <c r="O350" s="1"/>
      <c r="P350" s="1"/>
      <c r="Q350" s="1"/>
      <c r="R350" s="1"/>
      <c r="S350" s="1"/>
      <c r="T350" s="1"/>
      <c r="U350" s="1"/>
      <c r="V350" s="1"/>
    </row>
    <row r="351" spans="1:22" ht="15.75" customHeight="1">
      <c r="A351" s="1"/>
      <c r="B351" s="1"/>
      <c r="C351" s="1"/>
      <c r="D351" s="1"/>
      <c r="E351" s="1"/>
      <c r="F351" s="1"/>
      <c r="G351" s="1"/>
      <c r="H351" s="1"/>
      <c r="I351" s="68"/>
      <c r="J351" s="69"/>
      <c r="K351" s="69"/>
      <c r="L351" s="1"/>
      <c r="M351" s="1"/>
      <c r="N351" s="1"/>
      <c r="O351" s="1"/>
      <c r="P351" s="1"/>
      <c r="Q351" s="1"/>
      <c r="R351" s="1"/>
      <c r="S351" s="1"/>
      <c r="T351" s="1"/>
      <c r="U351" s="1"/>
      <c r="V351" s="1"/>
    </row>
    <row r="352" spans="1:22" ht="15.75" customHeight="1">
      <c r="A352" s="1"/>
      <c r="B352" s="1"/>
      <c r="C352" s="1"/>
      <c r="D352" s="1"/>
      <c r="E352" s="1"/>
      <c r="F352" s="1"/>
      <c r="G352" s="1"/>
      <c r="H352" s="1"/>
      <c r="I352" s="68"/>
      <c r="J352" s="69"/>
      <c r="K352" s="69"/>
      <c r="L352" s="1"/>
      <c r="M352" s="1"/>
      <c r="N352" s="1"/>
      <c r="O352" s="1"/>
      <c r="P352" s="1"/>
      <c r="Q352" s="1"/>
      <c r="R352" s="1"/>
      <c r="S352" s="1"/>
      <c r="T352" s="1"/>
      <c r="U352" s="1"/>
      <c r="V352" s="1"/>
    </row>
    <row r="353" spans="1:22" ht="15.75" customHeight="1">
      <c r="A353" s="1"/>
      <c r="B353" s="1"/>
      <c r="C353" s="1"/>
      <c r="D353" s="1"/>
      <c r="E353" s="1"/>
      <c r="F353" s="1"/>
      <c r="G353" s="1"/>
      <c r="H353" s="1"/>
      <c r="I353" s="68"/>
      <c r="J353" s="69"/>
      <c r="K353" s="69"/>
      <c r="L353" s="1"/>
      <c r="M353" s="1"/>
      <c r="N353" s="1"/>
      <c r="O353" s="1"/>
      <c r="P353" s="1"/>
      <c r="Q353" s="1"/>
      <c r="R353" s="1"/>
      <c r="S353" s="1"/>
      <c r="T353" s="1"/>
      <c r="U353" s="1"/>
      <c r="V353" s="1"/>
    </row>
    <row r="354" spans="1:22" ht="15.75" customHeight="1">
      <c r="A354" s="1"/>
      <c r="B354" s="1"/>
      <c r="C354" s="1"/>
      <c r="D354" s="1"/>
      <c r="E354" s="1"/>
      <c r="F354" s="1"/>
      <c r="G354" s="1"/>
      <c r="H354" s="1"/>
      <c r="I354" s="68"/>
      <c r="J354" s="69"/>
      <c r="K354" s="69"/>
      <c r="L354" s="1"/>
      <c r="M354" s="1"/>
      <c r="N354" s="1"/>
      <c r="O354" s="1"/>
      <c r="P354" s="1"/>
      <c r="Q354" s="1"/>
      <c r="R354" s="1"/>
      <c r="S354" s="1"/>
      <c r="T354" s="1"/>
      <c r="U354" s="1"/>
      <c r="V354" s="1"/>
    </row>
    <row r="355" spans="1:22" ht="15.75" customHeight="1">
      <c r="A355" s="1"/>
      <c r="B355" s="1"/>
      <c r="C355" s="1"/>
      <c r="D355" s="1"/>
      <c r="E355" s="1"/>
      <c r="F355" s="1"/>
      <c r="G355" s="1"/>
      <c r="H355" s="1"/>
      <c r="I355" s="68"/>
      <c r="J355" s="69"/>
      <c r="K355" s="69"/>
      <c r="L355" s="1"/>
      <c r="M355" s="1"/>
      <c r="N355" s="1"/>
      <c r="O355" s="1"/>
      <c r="P355" s="1"/>
      <c r="Q355" s="1"/>
      <c r="R355" s="1"/>
      <c r="S355" s="1"/>
      <c r="T355" s="1"/>
      <c r="U355" s="1"/>
      <c r="V355" s="1"/>
    </row>
    <row r="356" spans="1:22" ht="15.75" customHeight="1">
      <c r="A356" s="1"/>
      <c r="B356" s="1"/>
      <c r="C356" s="1"/>
      <c r="D356" s="1"/>
      <c r="E356" s="1"/>
      <c r="F356" s="1"/>
      <c r="G356" s="1"/>
      <c r="H356" s="1"/>
      <c r="I356" s="68"/>
      <c r="J356" s="69"/>
      <c r="K356" s="69"/>
      <c r="L356" s="1"/>
      <c r="M356" s="1"/>
      <c r="N356" s="1"/>
      <c r="O356" s="1"/>
      <c r="P356" s="1"/>
      <c r="Q356" s="1"/>
      <c r="R356" s="1"/>
      <c r="S356" s="1"/>
      <c r="T356" s="1"/>
      <c r="U356" s="1"/>
      <c r="V356" s="1"/>
    </row>
    <row r="357" spans="1:22" ht="15.75" customHeight="1">
      <c r="A357" s="1"/>
      <c r="B357" s="1"/>
      <c r="C357" s="1"/>
      <c r="D357" s="1"/>
      <c r="E357" s="1"/>
      <c r="F357" s="1"/>
      <c r="G357" s="1"/>
      <c r="H357" s="1"/>
      <c r="I357" s="68"/>
      <c r="J357" s="69"/>
      <c r="K357" s="69"/>
      <c r="L357" s="1"/>
      <c r="M357" s="1"/>
      <c r="N357" s="1"/>
      <c r="O357" s="1"/>
      <c r="P357" s="1"/>
      <c r="Q357" s="1"/>
      <c r="R357" s="1"/>
      <c r="S357" s="1"/>
      <c r="T357" s="1"/>
      <c r="U357" s="1"/>
      <c r="V357" s="1"/>
    </row>
    <row r="358" spans="1:22" ht="15.75" customHeight="1">
      <c r="A358" s="1"/>
      <c r="B358" s="1"/>
      <c r="C358" s="1"/>
      <c r="D358" s="1"/>
      <c r="E358" s="1"/>
      <c r="F358" s="1"/>
      <c r="G358" s="1"/>
      <c r="H358" s="1"/>
      <c r="I358" s="68"/>
      <c r="J358" s="69"/>
      <c r="K358" s="69"/>
      <c r="L358" s="1"/>
      <c r="M358" s="1"/>
      <c r="N358" s="1"/>
      <c r="O358" s="1"/>
      <c r="P358" s="1"/>
      <c r="Q358" s="1"/>
      <c r="R358" s="1"/>
      <c r="S358" s="1"/>
      <c r="T358" s="1"/>
      <c r="U358" s="1"/>
      <c r="V358" s="1"/>
    </row>
    <row r="359" spans="1:22" ht="15.75" customHeight="1">
      <c r="A359" s="1"/>
      <c r="B359" s="1"/>
      <c r="C359" s="1"/>
      <c r="D359" s="1"/>
      <c r="E359" s="1"/>
      <c r="F359" s="1"/>
      <c r="G359" s="1"/>
      <c r="H359" s="1"/>
      <c r="I359" s="68"/>
      <c r="J359" s="69"/>
      <c r="K359" s="69"/>
      <c r="L359" s="1"/>
      <c r="M359" s="1"/>
      <c r="N359" s="1"/>
      <c r="O359" s="1"/>
      <c r="P359" s="1"/>
      <c r="Q359" s="1"/>
      <c r="R359" s="1"/>
      <c r="S359" s="1"/>
      <c r="T359" s="1"/>
      <c r="U359" s="1"/>
      <c r="V359" s="1"/>
    </row>
    <row r="360" spans="1:22" ht="15.75" customHeight="1">
      <c r="A360" s="1"/>
      <c r="B360" s="1"/>
      <c r="C360" s="1"/>
      <c r="D360" s="1"/>
      <c r="E360" s="1"/>
      <c r="F360" s="1"/>
      <c r="G360" s="1"/>
      <c r="H360" s="1"/>
      <c r="I360" s="68"/>
      <c r="J360" s="69"/>
      <c r="K360" s="69"/>
      <c r="L360" s="1"/>
      <c r="M360" s="1"/>
      <c r="N360" s="1"/>
      <c r="O360" s="1"/>
      <c r="P360" s="1"/>
      <c r="Q360" s="1"/>
      <c r="R360" s="1"/>
      <c r="S360" s="1"/>
      <c r="T360" s="1"/>
      <c r="U360" s="1"/>
      <c r="V360" s="1"/>
    </row>
    <row r="361" spans="1:22" ht="15.75" customHeight="1">
      <c r="A361" s="1"/>
      <c r="B361" s="1"/>
      <c r="C361" s="1"/>
      <c r="D361" s="1"/>
      <c r="E361" s="1"/>
      <c r="F361" s="1"/>
      <c r="G361" s="1"/>
      <c r="H361" s="1"/>
      <c r="I361" s="68"/>
      <c r="J361" s="69"/>
      <c r="K361" s="69"/>
      <c r="L361" s="1"/>
      <c r="M361" s="1"/>
      <c r="N361" s="1"/>
      <c r="O361" s="1"/>
      <c r="P361" s="1"/>
      <c r="Q361" s="1"/>
      <c r="R361" s="1"/>
      <c r="S361" s="1"/>
      <c r="T361" s="1"/>
      <c r="U361" s="1"/>
      <c r="V361" s="1"/>
    </row>
    <row r="362" spans="1:22" ht="15.75" customHeight="1">
      <c r="A362" s="1"/>
      <c r="B362" s="1"/>
      <c r="C362" s="1"/>
      <c r="D362" s="1"/>
      <c r="E362" s="1"/>
      <c r="F362" s="1"/>
      <c r="G362" s="1"/>
      <c r="H362" s="1"/>
      <c r="I362" s="68"/>
      <c r="J362" s="69"/>
      <c r="K362" s="69"/>
      <c r="L362" s="1"/>
      <c r="M362" s="1"/>
      <c r="N362" s="1"/>
      <c r="O362" s="1"/>
      <c r="P362" s="1"/>
      <c r="Q362" s="1"/>
      <c r="R362" s="1"/>
      <c r="S362" s="1"/>
      <c r="T362" s="1"/>
      <c r="U362" s="1"/>
      <c r="V362" s="1"/>
    </row>
    <row r="363" spans="1:22" ht="15.75" customHeight="1">
      <c r="A363" s="1"/>
      <c r="B363" s="1"/>
      <c r="C363" s="1"/>
      <c r="D363" s="1"/>
      <c r="E363" s="1"/>
      <c r="F363" s="1"/>
      <c r="G363" s="1"/>
      <c r="H363" s="1"/>
      <c r="I363" s="68"/>
      <c r="J363" s="69"/>
      <c r="K363" s="69"/>
      <c r="L363" s="1"/>
      <c r="M363" s="1"/>
      <c r="N363" s="1"/>
      <c r="O363" s="1"/>
      <c r="P363" s="1"/>
      <c r="Q363" s="1"/>
      <c r="R363" s="1"/>
      <c r="S363" s="1"/>
      <c r="T363" s="1"/>
      <c r="U363" s="1"/>
      <c r="V363" s="1"/>
    </row>
    <row r="364" spans="1:22" ht="15.75" customHeight="1">
      <c r="A364" s="1"/>
      <c r="B364" s="1"/>
      <c r="C364" s="1"/>
      <c r="D364" s="1"/>
      <c r="E364" s="1"/>
      <c r="F364" s="1"/>
      <c r="G364" s="1"/>
      <c r="H364" s="1"/>
      <c r="I364" s="68"/>
      <c r="J364" s="69"/>
      <c r="K364" s="69"/>
      <c r="L364" s="1"/>
      <c r="M364" s="1"/>
      <c r="N364" s="1"/>
      <c r="O364" s="1"/>
      <c r="P364" s="1"/>
      <c r="Q364" s="1"/>
      <c r="R364" s="1"/>
      <c r="S364" s="1"/>
      <c r="T364" s="1"/>
      <c r="U364" s="1"/>
      <c r="V364" s="1"/>
    </row>
    <row r="365" spans="1:22" ht="15.75" customHeight="1">
      <c r="A365" s="1"/>
      <c r="B365" s="1"/>
      <c r="C365" s="1"/>
      <c r="D365" s="1"/>
      <c r="E365" s="1"/>
      <c r="F365" s="1"/>
      <c r="G365" s="1"/>
      <c r="H365" s="1"/>
      <c r="I365" s="68"/>
      <c r="J365" s="69"/>
      <c r="K365" s="69"/>
      <c r="L365" s="1"/>
      <c r="M365" s="1"/>
      <c r="N365" s="1"/>
      <c r="O365" s="1"/>
      <c r="P365" s="1"/>
      <c r="Q365" s="1"/>
      <c r="R365" s="1"/>
      <c r="S365" s="1"/>
      <c r="T365" s="1"/>
      <c r="U365" s="1"/>
      <c r="V365" s="1"/>
    </row>
    <row r="366" spans="1:22" ht="15.75" customHeight="1">
      <c r="A366" s="1"/>
      <c r="B366" s="1"/>
      <c r="C366" s="1"/>
      <c r="D366" s="1"/>
      <c r="E366" s="1"/>
      <c r="F366" s="1"/>
      <c r="G366" s="1"/>
      <c r="H366" s="1"/>
      <c r="I366" s="68"/>
      <c r="J366" s="69"/>
      <c r="K366" s="69"/>
      <c r="L366" s="1"/>
      <c r="M366" s="1"/>
      <c r="N366" s="1"/>
      <c r="O366" s="1"/>
      <c r="P366" s="1"/>
      <c r="Q366" s="1"/>
      <c r="R366" s="1"/>
      <c r="S366" s="1"/>
      <c r="T366" s="1"/>
      <c r="U366" s="1"/>
      <c r="V366" s="1"/>
    </row>
    <row r="367" spans="1:22" ht="15.75" customHeight="1">
      <c r="A367" s="1"/>
      <c r="B367" s="1"/>
      <c r="C367" s="1"/>
      <c r="D367" s="1"/>
      <c r="E367" s="1"/>
      <c r="F367" s="1"/>
      <c r="G367" s="1"/>
      <c r="H367" s="1"/>
      <c r="I367" s="68"/>
      <c r="J367" s="69"/>
      <c r="K367" s="69"/>
      <c r="L367" s="1"/>
      <c r="M367" s="1"/>
      <c r="N367" s="1"/>
      <c r="O367" s="1"/>
      <c r="P367" s="1"/>
      <c r="Q367" s="1"/>
      <c r="R367" s="1"/>
      <c r="S367" s="1"/>
      <c r="T367" s="1"/>
      <c r="U367" s="1"/>
      <c r="V367" s="1"/>
    </row>
    <row r="368" spans="1:22" ht="15.75" customHeight="1">
      <c r="A368" s="1"/>
      <c r="B368" s="1"/>
      <c r="C368" s="1"/>
      <c r="D368" s="1"/>
      <c r="E368" s="1"/>
      <c r="F368" s="1"/>
      <c r="G368" s="1"/>
      <c r="H368" s="1"/>
      <c r="I368" s="68"/>
      <c r="J368" s="69"/>
      <c r="K368" s="69"/>
      <c r="L368" s="1"/>
      <c r="M368" s="1"/>
      <c r="N368" s="1"/>
      <c r="O368" s="1"/>
      <c r="P368" s="1"/>
      <c r="Q368" s="1"/>
      <c r="R368" s="1"/>
      <c r="S368" s="1"/>
      <c r="T368" s="1"/>
      <c r="U368" s="1"/>
      <c r="V368" s="1"/>
    </row>
    <row r="369" spans="1:22" ht="15.75" customHeight="1">
      <c r="A369" s="1"/>
      <c r="B369" s="1"/>
      <c r="C369" s="1"/>
      <c r="D369" s="1"/>
      <c r="E369" s="1"/>
      <c r="F369" s="1"/>
      <c r="G369" s="1"/>
      <c r="H369" s="1"/>
      <c r="I369" s="68"/>
      <c r="J369" s="69"/>
      <c r="K369" s="69"/>
      <c r="L369" s="1"/>
      <c r="M369" s="1"/>
      <c r="N369" s="1"/>
      <c r="O369" s="1"/>
      <c r="P369" s="1"/>
      <c r="Q369" s="1"/>
      <c r="R369" s="1"/>
      <c r="S369" s="1"/>
      <c r="T369" s="1"/>
      <c r="U369" s="1"/>
      <c r="V369" s="1"/>
    </row>
    <row r="370" spans="1:22" ht="15.75" customHeight="1">
      <c r="A370" s="1"/>
      <c r="B370" s="1"/>
      <c r="C370" s="1"/>
      <c r="D370" s="1"/>
      <c r="E370" s="1"/>
      <c r="F370" s="1"/>
      <c r="G370" s="1"/>
      <c r="H370" s="1"/>
      <c r="I370" s="68"/>
      <c r="J370" s="69"/>
      <c r="K370" s="69"/>
      <c r="L370" s="1"/>
      <c r="M370" s="1"/>
      <c r="N370" s="1"/>
      <c r="O370" s="1"/>
      <c r="P370" s="1"/>
      <c r="Q370" s="1"/>
      <c r="R370" s="1"/>
      <c r="S370" s="1"/>
      <c r="T370" s="1"/>
      <c r="U370" s="1"/>
      <c r="V370" s="1"/>
    </row>
    <row r="371" spans="1:22" ht="15.75" customHeight="1">
      <c r="A371" s="1"/>
      <c r="B371" s="1"/>
      <c r="C371" s="1"/>
      <c r="D371" s="1"/>
      <c r="E371" s="1"/>
      <c r="F371" s="1"/>
      <c r="G371" s="1"/>
      <c r="H371" s="1"/>
      <c r="I371" s="68"/>
      <c r="J371" s="69"/>
      <c r="K371" s="69"/>
      <c r="L371" s="1"/>
      <c r="M371" s="1"/>
      <c r="N371" s="1"/>
      <c r="O371" s="1"/>
      <c r="P371" s="1"/>
      <c r="Q371" s="1"/>
      <c r="R371" s="1"/>
      <c r="S371" s="1"/>
      <c r="T371" s="1"/>
      <c r="U371" s="1"/>
      <c r="V371" s="1"/>
    </row>
    <row r="372" spans="1:22" ht="15.75" customHeight="1">
      <c r="A372" s="1"/>
      <c r="B372" s="1"/>
      <c r="C372" s="1"/>
      <c r="D372" s="1"/>
      <c r="E372" s="1"/>
      <c r="F372" s="1"/>
      <c r="G372" s="1"/>
      <c r="H372" s="1"/>
      <c r="I372" s="68"/>
      <c r="J372" s="69"/>
      <c r="K372" s="69"/>
      <c r="L372" s="1"/>
      <c r="M372" s="1"/>
      <c r="N372" s="1"/>
      <c r="O372" s="1"/>
      <c r="P372" s="1"/>
      <c r="Q372" s="1"/>
      <c r="R372" s="1"/>
      <c r="S372" s="1"/>
      <c r="T372" s="1"/>
      <c r="U372" s="1"/>
      <c r="V372" s="1"/>
    </row>
    <row r="373" spans="1:22" ht="15.75" customHeight="1">
      <c r="A373" s="1"/>
      <c r="B373" s="1"/>
      <c r="C373" s="1"/>
      <c r="D373" s="1"/>
      <c r="E373" s="1"/>
      <c r="F373" s="1"/>
      <c r="G373" s="1"/>
      <c r="H373" s="1"/>
      <c r="I373" s="68"/>
      <c r="J373" s="69"/>
      <c r="K373" s="69"/>
      <c r="L373" s="1"/>
      <c r="M373" s="1"/>
      <c r="N373" s="1"/>
      <c r="O373" s="1"/>
      <c r="P373" s="1"/>
      <c r="Q373" s="1"/>
      <c r="R373" s="1"/>
      <c r="S373" s="1"/>
      <c r="T373" s="1"/>
      <c r="U373" s="1"/>
      <c r="V373" s="1"/>
    </row>
    <row r="374" spans="1:22" ht="15.75" customHeight="1">
      <c r="A374" s="1"/>
      <c r="B374" s="1"/>
      <c r="C374" s="1"/>
      <c r="D374" s="1"/>
      <c r="E374" s="1"/>
      <c r="F374" s="1"/>
      <c r="G374" s="1"/>
      <c r="H374" s="1"/>
      <c r="I374" s="68"/>
      <c r="J374" s="69"/>
      <c r="K374" s="69"/>
      <c r="L374" s="1"/>
      <c r="M374" s="1"/>
      <c r="N374" s="1"/>
      <c r="O374" s="1"/>
      <c r="P374" s="1"/>
      <c r="Q374" s="1"/>
      <c r="R374" s="1"/>
      <c r="S374" s="1"/>
      <c r="T374" s="1"/>
      <c r="U374" s="1"/>
      <c r="V374" s="1"/>
    </row>
    <row r="375" spans="1:22" ht="15.75" customHeight="1">
      <c r="A375" s="1"/>
      <c r="B375" s="1"/>
      <c r="C375" s="1"/>
      <c r="D375" s="1"/>
      <c r="E375" s="1"/>
      <c r="F375" s="1"/>
      <c r="G375" s="1"/>
      <c r="H375" s="1"/>
      <c r="I375" s="68"/>
      <c r="J375" s="69"/>
      <c r="K375" s="69"/>
      <c r="L375" s="1"/>
      <c r="M375" s="1"/>
      <c r="N375" s="1"/>
      <c r="O375" s="1"/>
      <c r="P375" s="1"/>
      <c r="Q375" s="1"/>
      <c r="R375" s="1"/>
      <c r="S375" s="1"/>
      <c r="T375" s="1"/>
      <c r="U375" s="1"/>
      <c r="V375" s="1"/>
    </row>
    <row r="376" spans="1:22" ht="15.75" customHeight="1">
      <c r="A376" s="1"/>
      <c r="B376" s="1"/>
      <c r="C376" s="1"/>
      <c r="D376" s="1"/>
      <c r="E376" s="1"/>
      <c r="F376" s="1"/>
      <c r="G376" s="1"/>
      <c r="H376" s="1"/>
      <c r="I376" s="68"/>
      <c r="J376" s="69"/>
      <c r="K376" s="69"/>
      <c r="L376" s="1"/>
      <c r="M376" s="1"/>
      <c r="N376" s="1"/>
      <c r="O376" s="1"/>
      <c r="P376" s="1"/>
      <c r="Q376" s="1"/>
      <c r="R376" s="1"/>
      <c r="S376" s="1"/>
      <c r="T376" s="1"/>
      <c r="U376" s="1"/>
      <c r="V376" s="1"/>
    </row>
    <row r="377" spans="1:22" ht="15.75" customHeight="1">
      <c r="A377" s="1"/>
      <c r="B377" s="1"/>
      <c r="C377" s="1"/>
      <c r="D377" s="1"/>
      <c r="E377" s="1"/>
      <c r="F377" s="1"/>
      <c r="G377" s="1"/>
      <c r="H377" s="1"/>
      <c r="I377" s="68"/>
      <c r="J377" s="69"/>
      <c r="K377" s="69"/>
      <c r="L377" s="1"/>
      <c r="M377" s="1"/>
      <c r="N377" s="1"/>
      <c r="O377" s="1"/>
      <c r="P377" s="1"/>
      <c r="Q377" s="1"/>
      <c r="R377" s="1"/>
      <c r="S377" s="1"/>
      <c r="T377" s="1"/>
      <c r="U377" s="1"/>
      <c r="V377" s="1"/>
    </row>
    <row r="378" spans="1:22" ht="15.75" customHeight="1">
      <c r="A378" s="1"/>
      <c r="B378" s="1"/>
      <c r="C378" s="1"/>
      <c r="D378" s="1"/>
      <c r="E378" s="1"/>
      <c r="F378" s="1"/>
      <c r="G378" s="1"/>
      <c r="H378" s="1"/>
      <c r="I378" s="68"/>
      <c r="J378" s="69"/>
      <c r="K378" s="69"/>
      <c r="L378" s="1"/>
      <c r="M378" s="1"/>
      <c r="N378" s="1"/>
      <c r="O378" s="1"/>
      <c r="P378" s="1"/>
      <c r="Q378" s="1"/>
      <c r="R378" s="1"/>
      <c r="S378" s="1"/>
      <c r="T378" s="1"/>
      <c r="U378" s="1"/>
      <c r="V378" s="1"/>
    </row>
    <row r="379" spans="1:22" ht="15.75" customHeight="1">
      <c r="A379" s="1"/>
      <c r="B379" s="1"/>
      <c r="C379" s="1"/>
      <c r="D379" s="1"/>
      <c r="E379" s="1"/>
      <c r="F379" s="1"/>
      <c r="G379" s="1"/>
      <c r="H379" s="1"/>
      <c r="I379" s="68"/>
      <c r="J379" s="69"/>
      <c r="K379" s="69"/>
      <c r="L379" s="1"/>
      <c r="M379" s="1"/>
      <c r="N379" s="1"/>
      <c r="O379" s="1"/>
      <c r="P379" s="1"/>
      <c r="Q379" s="1"/>
      <c r="R379" s="1"/>
      <c r="S379" s="1"/>
      <c r="T379" s="1"/>
      <c r="U379" s="1"/>
      <c r="V379" s="1"/>
    </row>
    <row r="380" spans="1:22" ht="15.75" customHeight="1">
      <c r="A380" s="1"/>
      <c r="B380" s="1"/>
      <c r="C380" s="1"/>
      <c r="D380" s="1"/>
      <c r="E380" s="1"/>
      <c r="F380" s="1"/>
      <c r="G380" s="1"/>
      <c r="H380" s="1"/>
      <c r="I380" s="68"/>
      <c r="J380" s="69"/>
      <c r="K380" s="69"/>
      <c r="L380" s="1"/>
      <c r="M380" s="1"/>
      <c r="N380" s="1"/>
      <c r="O380" s="1"/>
      <c r="P380" s="1"/>
      <c r="Q380" s="1"/>
      <c r="R380" s="1"/>
      <c r="S380" s="1"/>
      <c r="T380" s="1"/>
      <c r="U380" s="1"/>
      <c r="V380" s="1"/>
    </row>
    <row r="381" spans="1:22" ht="15.75" customHeight="1">
      <c r="A381" s="1"/>
      <c r="B381" s="1"/>
      <c r="C381" s="1"/>
      <c r="D381" s="1"/>
      <c r="E381" s="1"/>
      <c r="F381" s="1"/>
      <c r="G381" s="1"/>
      <c r="H381" s="1"/>
      <c r="I381" s="68"/>
      <c r="J381" s="69"/>
      <c r="K381" s="69"/>
      <c r="L381" s="1"/>
      <c r="M381" s="1"/>
      <c r="N381" s="1"/>
      <c r="O381" s="1"/>
      <c r="P381" s="1"/>
      <c r="Q381" s="1"/>
      <c r="R381" s="1"/>
      <c r="S381" s="1"/>
      <c r="T381" s="1"/>
      <c r="U381" s="1"/>
      <c r="V381" s="1"/>
    </row>
    <row r="382" spans="1:22" ht="15.75" customHeight="1">
      <c r="A382" s="1"/>
      <c r="B382" s="1"/>
      <c r="C382" s="1"/>
      <c r="D382" s="1"/>
      <c r="E382" s="1"/>
      <c r="F382" s="1"/>
      <c r="G382" s="1"/>
      <c r="H382" s="1"/>
      <c r="I382" s="68"/>
      <c r="J382" s="69"/>
      <c r="K382" s="69"/>
      <c r="L382" s="1"/>
      <c r="M382" s="1"/>
      <c r="N382" s="1"/>
      <c r="O382" s="1"/>
      <c r="P382" s="1"/>
      <c r="Q382" s="1"/>
      <c r="R382" s="1"/>
      <c r="S382" s="1"/>
      <c r="T382" s="1"/>
      <c r="U382" s="1"/>
      <c r="V382" s="1"/>
    </row>
    <row r="383" spans="1:22" ht="15.75" customHeight="1">
      <c r="A383" s="1"/>
      <c r="B383" s="1"/>
      <c r="C383" s="1"/>
      <c r="D383" s="1"/>
      <c r="E383" s="1"/>
      <c r="F383" s="1"/>
      <c r="G383" s="1"/>
      <c r="H383" s="1"/>
      <c r="I383" s="68"/>
      <c r="J383" s="69"/>
      <c r="K383" s="69"/>
      <c r="L383" s="1"/>
      <c r="M383" s="1"/>
      <c r="N383" s="1"/>
      <c r="O383" s="1"/>
      <c r="P383" s="1"/>
      <c r="Q383" s="1"/>
      <c r="R383" s="1"/>
      <c r="S383" s="1"/>
      <c r="T383" s="1"/>
      <c r="U383" s="1"/>
      <c r="V383" s="1"/>
    </row>
    <row r="384" spans="1:22" ht="15.75" customHeight="1">
      <c r="A384" s="1"/>
      <c r="B384" s="1"/>
      <c r="C384" s="1"/>
      <c r="D384" s="1"/>
      <c r="E384" s="1"/>
      <c r="F384" s="1"/>
      <c r="G384" s="1"/>
      <c r="H384" s="1"/>
      <c r="I384" s="68"/>
      <c r="J384" s="69"/>
      <c r="K384" s="69"/>
      <c r="L384" s="1"/>
      <c r="M384" s="1"/>
      <c r="N384" s="1"/>
      <c r="O384" s="1"/>
      <c r="P384" s="1"/>
      <c r="Q384" s="1"/>
      <c r="R384" s="1"/>
      <c r="S384" s="1"/>
      <c r="T384" s="1"/>
      <c r="U384" s="1"/>
      <c r="V384" s="1"/>
    </row>
    <row r="385" spans="1:22" ht="15.75" customHeight="1">
      <c r="A385" s="1"/>
      <c r="B385" s="1"/>
      <c r="C385" s="1"/>
      <c r="D385" s="1"/>
      <c r="E385" s="1"/>
      <c r="F385" s="1"/>
      <c r="G385" s="1"/>
      <c r="H385" s="1"/>
      <c r="I385" s="68"/>
      <c r="J385" s="69"/>
      <c r="K385" s="69"/>
      <c r="L385" s="1"/>
      <c r="M385" s="1"/>
      <c r="N385" s="1"/>
      <c r="O385" s="1"/>
      <c r="P385" s="1"/>
      <c r="Q385" s="1"/>
      <c r="R385" s="1"/>
      <c r="S385" s="1"/>
      <c r="T385" s="1"/>
      <c r="U385" s="1"/>
      <c r="V385" s="1"/>
    </row>
    <row r="386" spans="1:22" ht="15.75" customHeight="1">
      <c r="A386" s="1"/>
      <c r="B386" s="1"/>
      <c r="C386" s="1"/>
      <c r="D386" s="1"/>
      <c r="E386" s="1"/>
      <c r="F386" s="1"/>
      <c r="G386" s="1"/>
      <c r="H386" s="1"/>
      <c r="I386" s="68"/>
      <c r="J386" s="69"/>
      <c r="K386" s="69"/>
      <c r="L386" s="1"/>
      <c r="M386" s="1"/>
      <c r="N386" s="1"/>
      <c r="O386" s="1"/>
      <c r="P386" s="1"/>
      <c r="Q386" s="1"/>
      <c r="R386" s="1"/>
      <c r="S386" s="1"/>
      <c r="T386" s="1"/>
      <c r="U386" s="1"/>
      <c r="V386" s="1"/>
    </row>
    <row r="387" spans="1:22" ht="15.75" customHeight="1">
      <c r="A387" s="1"/>
      <c r="B387" s="1"/>
      <c r="C387" s="1"/>
      <c r="D387" s="1"/>
      <c r="E387" s="1"/>
      <c r="F387" s="1"/>
      <c r="G387" s="1"/>
      <c r="H387" s="1"/>
      <c r="I387" s="68"/>
      <c r="J387" s="69"/>
      <c r="K387" s="69"/>
      <c r="L387" s="1"/>
      <c r="M387" s="1"/>
      <c r="N387" s="1"/>
      <c r="O387" s="1"/>
      <c r="P387" s="1"/>
      <c r="Q387" s="1"/>
      <c r="R387" s="1"/>
      <c r="S387" s="1"/>
      <c r="T387" s="1"/>
      <c r="U387" s="1"/>
      <c r="V387" s="1"/>
    </row>
    <row r="388" spans="1:22" ht="15.75" customHeight="1">
      <c r="A388" s="1"/>
      <c r="B388" s="1"/>
      <c r="C388" s="1"/>
      <c r="D388" s="1"/>
      <c r="E388" s="1"/>
      <c r="F388" s="1"/>
      <c r="G388" s="1"/>
      <c r="H388" s="1"/>
      <c r="I388" s="68"/>
      <c r="J388" s="69"/>
      <c r="K388" s="69"/>
      <c r="L388" s="1"/>
      <c r="M388" s="1"/>
      <c r="N388" s="1"/>
      <c r="O388" s="1"/>
      <c r="P388" s="1"/>
      <c r="Q388" s="1"/>
      <c r="R388" s="1"/>
      <c r="S388" s="1"/>
      <c r="T388" s="1"/>
      <c r="U388" s="1"/>
      <c r="V388" s="1"/>
    </row>
    <row r="389" spans="1:22" ht="15.75" customHeight="1">
      <c r="A389" s="1"/>
      <c r="B389" s="1"/>
      <c r="C389" s="1"/>
      <c r="D389" s="1"/>
      <c r="E389" s="1"/>
      <c r="F389" s="1"/>
      <c r="G389" s="1"/>
      <c r="H389" s="1"/>
      <c r="I389" s="68"/>
      <c r="J389" s="69"/>
      <c r="K389" s="69"/>
      <c r="L389" s="1"/>
      <c r="M389" s="1"/>
      <c r="N389" s="1"/>
      <c r="O389" s="1"/>
      <c r="P389" s="1"/>
      <c r="Q389" s="1"/>
      <c r="R389" s="1"/>
      <c r="S389" s="1"/>
      <c r="T389" s="1"/>
      <c r="U389" s="1"/>
      <c r="V389" s="1"/>
    </row>
    <row r="390" spans="1:22" ht="15.75" customHeight="1">
      <c r="A390" s="1"/>
      <c r="B390" s="1"/>
      <c r="C390" s="1"/>
      <c r="D390" s="1"/>
      <c r="E390" s="1"/>
      <c r="F390" s="1"/>
      <c r="G390" s="1"/>
      <c r="H390" s="1"/>
      <c r="I390" s="68"/>
      <c r="J390" s="69"/>
      <c r="K390" s="69"/>
      <c r="L390" s="1"/>
      <c r="M390" s="1"/>
      <c r="N390" s="1"/>
      <c r="O390" s="1"/>
      <c r="P390" s="1"/>
      <c r="Q390" s="1"/>
      <c r="R390" s="1"/>
      <c r="S390" s="1"/>
      <c r="T390" s="1"/>
      <c r="U390" s="1"/>
      <c r="V390" s="1"/>
    </row>
    <row r="391" spans="1:22" ht="15.75" customHeight="1">
      <c r="A391" s="1"/>
      <c r="B391" s="1"/>
      <c r="C391" s="1"/>
      <c r="D391" s="1"/>
      <c r="E391" s="1"/>
      <c r="F391" s="1"/>
      <c r="G391" s="1"/>
      <c r="H391" s="1"/>
      <c r="I391" s="68"/>
      <c r="J391" s="69"/>
      <c r="K391" s="69"/>
      <c r="L391" s="1"/>
      <c r="M391" s="1"/>
      <c r="N391" s="1"/>
      <c r="O391" s="1"/>
      <c r="P391" s="1"/>
      <c r="Q391" s="1"/>
      <c r="R391" s="1"/>
      <c r="S391" s="1"/>
      <c r="T391" s="1"/>
      <c r="U391" s="1"/>
      <c r="V391" s="1"/>
    </row>
    <row r="392" spans="1:22" ht="15.75" customHeight="1">
      <c r="A392" s="1"/>
      <c r="B392" s="1"/>
      <c r="C392" s="1"/>
      <c r="D392" s="1"/>
      <c r="E392" s="1"/>
      <c r="F392" s="1"/>
      <c r="G392" s="1"/>
      <c r="H392" s="1"/>
      <c r="I392" s="68"/>
      <c r="J392" s="69"/>
      <c r="K392" s="69"/>
      <c r="L392" s="1"/>
      <c r="M392" s="1"/>
      <c r="N392" s="1"/>
      <c r="O392" s="1"/>
      <c r="P392" s="1"/>
      <c r="Q392" s="1"/>
      <c r="R392" s="1"/>
      <c r="S392" s="1"/>
      <c r="T392" s="1"/>
      <c r="U392" s="1"/>
      <c r="V392" s="1"/>
    </row>
    <row r="393" spans="1:22" ht="15.75" customHeight="1">
      <c r="A393" s="1"/>
      <c r="B393" s="1"/>
      <c r="C393" s="1"/>
      <c r="D393" s="1"/>
      <c r="E393" s="1"/>
      <c r="F393" s="1"/>
      <c r="G393" s="1"/>
      <c r="H393" s="1"/>
      <c r="I393" s="68"/>
      <c r="J393" s="69"/>
      <c r="K393" s="69"/>
      <c r="L393" s="1"/>
      <c r="M393" s="1"/>
      <c r="N393" s="1"/>
      <c r="O393" s="1"/>
      <c r="P393" s="1"/>
      <c r="Q393" s="1"/>
      <c r="R393" s="1"/>
      <c r="S393" s="1"/>
      <c r="T393" s="1"/>
      <c r="U393" s="1"/>
      <c r="V393" s="1"/>
    </row>
    <row r="394" spans="1:22" ht="15.75" customHeight="1">
      <c r="A394" s="1"/>
      <c r="B394" s="1"/>
      <c r="C394" s="1"/>
      <c r="D394" s="1"/>
      <c r="E394" s="1"/>
      <c r="F394" s="1"/>
      <c r="G394" s="1"/>
      <c r="H394" s="1"/>
      <c r="I394" s="68"/>
      <c r="J394" s="69"/>
      <c r="K394" s="69"/>
      <c r="L394" s="1"/>
      <c r="M394" s="1"/>
      <c r="N394" s="1"/>
      <c r="O394" s="1"/>
      <c r="P394" s="1"/>
      <c r="Q394" s="1"/>
      <c r="R394" s="1"/>
      <c r="S394" s="1"/>
      <c r="T394" s="1"/>
      <c r="U394" s="1"/>
      <c r="V394" s="1"/>
    </row>
    <row r="395" spans="1:22" ht="15.75" customHeight="1">
      <c r="A395" s="1"/>
      <c r="B395" s="1"/>
      <c r="C395" s="1"/>
      <c r="D395" s="1"/>
      <c r="E395" s="1"/>
      <c r="F395" s="1"/>
      <c r="G395" s="1"/>
      <c r="H395" s="1"/>
      <c r="I395" s="68"/>
      <c r="J395" s="69"/>
      <c r="K395" s="69"/>
      <c r="L395" s="1"/>
      <c r="M395" s="1"/>
      <c r="N395" s="1"/>
      <c r="O395" s="1"/>
      <c r="P395" s="1"/>
      <c r="Q395" s="1"/>
      <c r="R395" s="1"/>
      <c r="S395" s="1"/>
      <c r="T395" s="1"/>
      <c r="U395" s="1"/>
      <c r="V395" s="1"/>
    </row>
    <row r="396" spans="1:22" ht="15.75" customHeight="1">
      <c r="A396" s="1"/>
      <c r="B396" s="1"/>
      <c r="C396" s="1"/>
      <c r="D396" s="1"/>
      <c r="E396" s="1"/>
      <c r="F396" s="1"/>
      <c r="G396" s="1"/>
      <c r="H396" s="1"/>
      <c r="I396" s="68"/>
      <c r="J396" s="69"/>
      <c r="K396" s="69"/>
      <c r="L396" s="1"/>
      <c r="M396" s="1"/>
      <c r="N396" s="1"/>
      <c r="O396" s="1"/>
      <c r="P396" s="1"/>
      <c r="Q396" s="1"/>
      <c r="R396" s="1"/>
      <c r="S396" s="1"/>
      <c r="T396" s="1"/>
      <c r="U396" s="1"/>
      <c r="V396" s="1"/>
    </row>
    <row r="397" spans="1:22" ht="15.75" customHeight="1">
      <c r="A397" s="1"/>
      <c r="B397" s="1"/>
      <c r="C397" s="1"/>
      <c r="D397" s="1"/>
      <c r="E397" s="1"/>
      <c r="F397" s="1"/>
      <c r="G397" s="1"/>
      <c r="H397" s="1"/>
      <c r="I397" s="68"/>
      <c r="J397" s="69"/>
      <c r="K397" s="69"/>
      <c r="L397" s="1"/>
      <c r="M397" s="1"/>
      <c r="N397" s="1"/>
      <c r="O397" s="1"/>
      <c r="P397" s="1"/>
      <c r="Q397" s="1"/>
      <c r="R397" s="1"/>
      <c r="S397" s="1"/>
      <c r="T397" s="1"/>
      <c r="U397" s="1"/>
      <c r="V397" s="1"/>
    </row>
    <row r="398" spans="1:22" ht="15.75" customHeight="1">
      <c r="A398" s="1"/>
      <c r="B398" s="1"/>
      <c r="C398" s="1"/>
      <c r="D398" s="1"/>
      <c r="E398" s="1"/>
      <c r="F398" s="1"/>
      <c r="G398" s="1"/>
      <c r="H398" s="1"/>
      <c r="I398" s="68"/>
      <c r="J398" s="69"/>
      <c r="K398" s="69"/>
      <c r="L398" s="1"/>
      <c r="M398" s="1"/>
      <c r="N398" s="1"/>
      <c r="O398" s="1"/>
      <c r="P398" s="1"/>
      <c r="Q398" s="1"/>
      <c r="R398" s="1"/>
      <c r="S398" s="1"/>
      <c r="T398" s="1"/>
      <c r="U398" s="1"/>
      <c r="V398" s="1"/>
    </row>
    <row r="399" spans="1:22" ht="15.75" customHeight="1">
      <c r="A399" s="1"/>
      <c r="B399" s="1"/>
      <c r="C399" s="1"/>
      <c r="D399" s="1"/>
      <c r="E399" s="1"/>
      <c r="F399" s="1"/>
      <c r="G399" s="1"/>
      <c r="H399" s="1"/>
      <c r="I399" s="68"/>
      <c r="J399" s="69"/>
      <c r="K399" s="69"/>
      <c r="L399" s="1"/>
      <c r="M399" s="1"/>
      <c r="N399" s="1"/>
      <c r="O399" s="1"/>
      <c r="P399" s="1"/>
      <c r="Q399" s="1"/>
      <c r="R399" s="1"/>
      <c r="S399" s="1"/>
      <c r="T399" s="1"/>
      <c r="U399" s="1"/>
      <c r="V399" s="1"/>
    </row>
    <row r="400" spans="1:22" ht="15.75" customHeight="1">
      <c r="A400" s="1"/>
      <c r="B400" s="1"/>
      <c r="C400" s="1"/>
      <c r="D400" s="1"/>
      <c r="E400" s="1"/>
      <c r="F400" s="1"/>
      <c r="G400" s="1"/>
      <c r="H400" s="1"/>
      <c r="I400" s="68"/>
      <c r="J400" s="69"/>
      <c r="K400" s="69"/>
      <c r="L400" s="1"/>
      <c r="M400" s="1"/>
      <c r="N400" s="1"/>
      <c r="O400" s="1"/>
      <c r="P400" s="1"/>
      <c r="Q400" s="1"/>
      <c r="R400" s="1"/>
      <c r="S400" s="1"/>
      <c r="T400" s="1"/>
      <c r="U400" s="1"/>
      <c r="V400" s="1"/>
    </row>
    <row r="401" spans="1:22" ht="15.75" customHeight="1">
      <c r="A401" s="1"/>
      <c r="B401" s="1"/>
      <c r="C401" s="1"/>
      <c r="D401" s="1"/>
      <c r="E401" s="1"/>
      <c r="F401" s="1"/>
      <c r="G401" s="1"/>
      <c r="H401" s="1"/>
      <c r="I401" s="68"/>
      <c r="J401" s="69"/>
      <c r="K401" s="69"/>
      <c r="L401" s="1"/>
      <c r="M401" s="1"/>
      <c r="N401" s="1"/>
      <c r="O401" s="1"/>
      <c r="P401" s="1"/>
      <c r="Q401" s="1"/>
      <c r="R401" s="1"/>
      <c r="S401" s="1"/>
      <c r="T401" s="1"/>
      <c r="U401" s="1"/>
      <c r="V401" s="1"/>
    </row>
    <row r="402" spans="1:22" ht="15.75" customHeight="1">
      <c r="A402" s="1"/>
      <c r="B402" s="1"/>
      <c r="C402" s="1"/>
      <c r="D402" s="1"/>
      <c r="E402" s="1"/>
      <c r="F402" s="1"/>
      <c r="G402" s="1"/>
      <c r="H402" s="1"/>
      <c r="I402" s="68"/>
      <c r="J402" s="69"/>
      <c r="K402" s="69"/>
      <c r="L402" s="1"/>
      <c r="M402" s="1"/>
      <c r="N402" s="1"/>
      <c r="O402" s="1"/>
      <c r="P402" s="1"/>
      <c r="Q402" s="1"/>
      <c r="R402" s="1"/>
      <c r="S402" s="1"/>
      <c r="T402" s="1"/>
      <c r="U402" s="1"/>
      <c r="V402" s="1"/>
    </row>
    <row r="403" spans="1:22" ht="15.75" customHeight="1">
      <c r="A403" s="1"/>
      <c r="B403" s="1"/>
      <c r="C403" s="1"/>
      <c r="D403" s="1"/>
      <c r="E403" s="1"/>
      <c r="F403" s="1"/>
      <c r="G403" s="1"/>
      <c r="H403" s="1"/>
      <c r="I403" s="68"/>
      <c r="J403" s="69"/>
      <c r="K403" s="69"/>
      <c r="L403" s="1"/>
      <c r="M403" s="1"/>
      <c r="N403" s="1"/>
      <c r="O403" s="1"/>
      <c r="P403" s="1"/>
      <c r="Q403" s="1"/>
      <c r="R403" s="1"/>
      <c r="S403" s="1"/>
      <c r="T403" s="1"/>
      <c r="U403" s="1"/>
      <c r="V403" s="1"/>
    </row>
    <row r="404" spans="1:22" ht="15.75" customHeight="1">
      <c r="A404" s="1"/>
      <c r="B404" s="1"/>
      <c r="C404" s="1"/>
      <c r="D404" s="1"/>
      <c r="E404" s="1"/>
      <c r="F404" s="1"/>
      <c r="G404" s="1"/>
      <c r="H404" s="1"/>
      <c r="I404" s="68"/>
      <c r="J404" s="69"/>
      <c r="K404" s="69"/>
      <c r="L404" s="1"/>
      <c r="M404" s="1"/>
      <c r="N404" s="1"/>
      <c r="O404" s="1"/>
      <c r="P404" s="1"/>
      <c r="Q404" s="1"/>
      <c r="R404" s="1"/>
      <c r="S404" s="1"/>
      <c r="T404" s="1"/>
      <c r="U404" s="1"/>
      <c r="V404" s="1"/>
    </row>
    <row r="405" spans="1:22" ht="15.75" customHeight="1">
      <c r="A405" s="1"/>
      <c r="B405" s="1"/>
      <c r="C405" s="1"/>
      <c r="D405" s="1"/>
      <c r="E405" s="1"/>
      <c r="F405" s="1"/>
      <c r="G405" s="1"/>
      <c r="H405" s="1"/>
      <c r="I405" s="68"/>
      <c r="J405" s="69"/>
      <c r="K405" s="69"/>
      <c r="L405" s="1"/>
      <c r="M405" s="1"/>
      <c r="N405" s="1"/>
      <c r="O405" s="1"/>
      <c r="P405" s="1"/>
      <c r="Q405" s="1"/>
      <c r="R405" s="1"/>
      <c r="S405" s="1"/>
      <c r="T405" s="1"/>
      <c r="U405" s="1"/>
      <c r="V405" s="1"/>
    </row>
    <row r="406" spans="1:22" ht="15.75" customHeight="1">
      <c r="A406" s="1"/>
      <c r="B406" s="1"/>
      <c r="C406" s="1"/>
      <c r="D406" s="1"/>
      <c r="E406" s="1"/>
      <c r="F406" s="1"/>
      <c r="G406" s="1"/>
      <c r="H406" s="1"/>
      <c r="I406" s="68"/>
      <c r="J406" s="69"/>
      <c r="K406" s="69"/>
      <c r="L406" s="1"/>
      <c r="M406" s="1"/>
      <c r="N406" s="1"/>
      <c r="O406" s="1"/>
      <c r="P406" s="1"/>
      <c r="Q406" s="1"/>
      <c r="R406" s="1"/>
      <c r="S406" s="1"/>
      <c r="T406" s="1"/>
      <c r="U406" s="1"/>
      <c r="V406" s="1"/>
    </row>
    <row r="407" spans="1:22" ht="15.75" customHeight="1">
      <c r="A407" s="1"/>
      <c r="B407" s="1"/>
      <c r="C407" s="1"/>
      <c r="D407" s="1"/>
      <c r="E407" s="1"/>
      <c r="F407" s="1"/>
      <c r="G407" s="1"/>
      <c r="H407" s="1"/>
      <c r="I407" s="68"/>
      <c r="J407" s="69"/>
      <c r="K407" s="69"/>
      <c r="L407" s="1"/>
      <c r="M407" s="1"/>
      <c r="N407" s="1"/>
      <c r="O407" s="1"/>
      <c r="P407" s="1"/>
      <c r="Q407" s="1"/>
      <c r="R407" s="1"/>
      <c r="S407" s="1"/>
      <c r="T407" s="1"/>
      <c r="U407" s="1"/>
      <c r="V407" s="1"/>
    </row>
    <row r="408" spans="1:22" ht="15.75" customHeight="1">
      <c r="A408" s="1"/>
      <c r="B408" s="1"/>
      <c r="C408" s="1"/>
      <c r="D408" s="1"/>
      <c r="E408" s="1"/>
      <c r="F408" s="1"/>
      <c r="G408" s="1"/>
      <c r="H408" s="1"/>
      <c r="I408" s="68"/>
      <c r="J408" s="69"/>
      <c r="K408" s="69"/>
      <c r="L408" s="1"/>
      <c r="M408" s="1"/>
      <c r="N408" s="1"/>
      <c r="O408" s="1"/>
      <c r="P408" s="1"/>
      <c r="Q408" s="1"/>
      <c r="R408" s="1"/>
      <c r="S408" s="1"/>
      <c r="T408" s="1"/>
      <c r="U408" s="1"/>
      <c r="V408" s="1"/>
    </row>
    <row r="409" spans="1:22" ht="15.75" customHeight="1">
      <c r="A409" s="1"/>
      <c r="B409" s="1"/>
      <c r="C409" s="1"/>
      <c r="D409" s="1"/>
      <c r="E409" s="1"/>
      <c r="F409" s="1"/>
      <c r="G409" s="1"/>
      <c r="H409" s="1"/>
      <c r="I409" s="68"/>
      <c r="J409" s="69"/>
      <c r="K409" s="69"/>
      <c r="L409" s="1"/>
      <c r="M409" s="1"/>
      <c r="N409" s="1"/>
      <c r="O409" s="1"/>
      <c r="P409" s="1"/>
      <c r="Q409" s="1"/>
      <c r="R409" s="1"/>
      <c r="S409" s="1"/>
      <c r="T409" s="1"/>
      <c r="U409" s="1"/>
      <c r="V409" s="1"/>
    </row>
    <row r="410" spans="1:22" ht="15.75" customHeight="1">
      <c r="A410" s="1"/>
      <c r="B410" s="1"/>
      <c r="C410" s="1"/>
      <c r="D410" s="1"/>
      <c r="E410" s="1"/>
      <c r="F410" s="1"/>
      <c r="G410" s="1"/>
      <c r="H410" s="1"/>
      <c r="I410" s="68"/>
      <c r="J410" s="69"/>
      <c r="K410" s="69"/>
      <c r="L410" s="1"/>
      <c r="M410" s="1"/>
      <c r="N410" s="1"/>
      <c r="O410" s="1"/>
      <c r="P410" s="1"/>
      <c r="Q410" s="1"/>
      <c r="R410" s="1"/>
      <c r="S410" s="1"/>
      <c r="T410" s="1"/>
      <c r="U410" s="1"/>
      <c r="V410" s="1"/>
    </row>
    <row r="411" spans="1:22" ht="15.75" customHeight="1">
      <c r="A411" s="1"/>
      <c r="B411" s="1"/>
      <c r="C411" s="1"/>
      <c r="D411" s="1"/>
      <c r="E411" s="1"/>
      <c r="F411" s="1"/>
      <c r="G411" s="1"/>
      <c r="H411" s="1"/>
      <c r="I411" s="68"/>
      <c r="J411" s="69"/>
      <c r="K411" s="69"/>
      <c r="L411" s="1"/>
      <c r="M411" s="1"/>
      <c r="N411" s="1"/>
      <c r="O411" s="1"/>
      <c r="P411" s="1"/>
      <c r="Q411" s="1"/>
      <c r="R411" s="1"/>
      <c r="S411" s="1"/>
      <c r="T411" s="1"/>
      <c r="U411" s="1"/>
      <c r="V411" s="1"/>
    </row>
    <row r="412" spans="1:22" ht="15.75" customHeight="1">
      <c r="A412" s="1"/>
      <c r="B412" s="1"/>
      <c r="C412" s="1"/>
      <c r="D412" s="1"/>
      <c r="E412" s="1"/>
      <c r="F412" s="1"/>
      <c r="G412" s="1"/>
      <c r="H412" s="1"/>
      <c r="I412" s="68"/>
      <c r="J412" s="69"/>
      <c r="K412" s="69"/>
      <c r="L412" s="1"/>
      <c r="M412" s="1"/>
      <c r="N412" s="1"/>
      <c r="O412" s="1"/>
      <c r="P412" s="1"/>
      <c r="Q412" s="1"/>
      <c r="R412" s="1"/>
      <c r="S412" s="1"/>
      <c r="T412" s="1"/>
      <c r="U412" s="1"/>
      <c r="V412" s="1"/>
    </row>
    <row r="413" spans="1:22" ht="15.75" customHeight="1">
      <c r="A413" s="1"/>
      <c r="B413" s="1"/>
      <c r="C413" s="1"/>
      <c r="D413" s="1"/>
      <c r="E413" s="1"/>
      <c r="F413" s="1"/>
      <c r="G413" s="1"/>
      <c r="H413" s="1"/>
      <c r="I413" s="68"/>
      <c r="J413" s="69"/>
      <c r="K413" s="69"/>
      <c r="L413" s="1"/>
      <c r="M413" s="1"/>
      <c r="N413" s="1"/>
      <c r="O413" s="1"/>
      <c r="P413" s="1"/>
      <c r="Q413" s="1"/>
      <c r="R413" s="1"/>
      <c r="S413" s="1"/>
      <c r="T413" s="1"/>
      <c r="U413" s="1"/>
      <c r="V413" s="1"/>
    </row>
    <row r="414" spans="1:22" ht="15.75" customHeight="1">
      <c r="A414" s="1"/>
      <c r="B414" s="1"/>
      <c r="C414" s="1"/>
      <c r="D414" s="1"/>
      <c r="E414" s="1"/>
      <c r="F414" s="1"/>
      <c r="G414" s="1"/>
      <c r="H414" s="1"/>
      <c r="I414" s="68"/>
      <c r="J414" s="69"/>
      <c r="K414" s="69"/>
      <c r="L414" s="1"/>
      <c r="M414" s="1"/>
      <c r="N414" s="1"/>
      <c r="O414" s="1"/>
      <c r="P414" s="1"/>
      <c r="Q414" s="1"/>
      <c r="R414" s="1"/>
      <c r="S414" s="1"/>
      <c r="T414" s="1"/>
      <c r="U414" s="1"/>
      <c r="V414" s="1"/>
    </row>
    <row r="415" spans="1:22" ht="15.75" customHeight="1">
      <c r="A415" s="1"/>
      <c r="B415" s="1"/>
      <c r="C415" s="1"/>
      <c r="D415" s="1"/>
      <c r="E415" s="1"/>
      <c r="F415" s="1"/>
      <c r="G415" s="1"/>
      <c r="H415" s="1"/>
      <c r="I415" s="68"/>
      <c r="J415" s="69"/>
      <c r="K415" s="69"/>
      <c r="L415" s="1"/>
      <c r="M415" s="1"/>
      <c r="N415" s="1"/>
      <c r="O415" s="1"/>
      <c r="P415" s="1"/>
      <c r="Q415" s="1"/>
      <c r="R415" s="1"/>
      <c r="S415" s="1"/>
      <c r="T415" s="1"/>
      <c r="U415" s="1"/>
      <c r="V415" s="1"/>
    </row>
    <row r="416" spans="1:22" ht="15.75" customHeight="1">
      <c r="A416" s="1"/>
      <c r="B416" s="1"/>
      <c r="C416" s="1"/>
      <c r="D416" s="1"/>
      <c r="E416" s="1"/>
      <c r="F416" s="1"/>
      <c r="G416" s="1"/>
      <c r="H416" s="1"/>
      <c r="I416" s="68"/>
      <c r="J416" s="69"/>
      <c r="K416" s="69"/>
      <c r="L416" s="1"/>
      <c r="M416" s="1"/>
      <c r="N416" s="1"/>
      <c r="O416" s="1"/>
      <c r="P416" s="1"/>
      <c r="Q416" s="1"/>
      <c r="R416" s="1"/>
      <c r="S416" s="1"/>
      <c r="T416" s="1"/>
      <c r="U416" s="1"/>
      <c r="V416" s="1"/>
    </row>
    <row r="417" spans="1:22" ht="15.75" customHeight="1">
      <c r="A417" s="1"/>
      <c r="B417" s="1"/>
      <c r="C417" s="1"/>
      <c r="D417" s="1"/>
      <c r="E417" s="1"/>
      <c r="F417" s="1"/>
      <c r="G417" s="1"/>
      <c r="H417" s="1"/>
      <c r="I417" s="68"/>
      <c r="J417" s="69"/>
      <c r="K417" s="69"/>
      <c r="L417" s="1"/>
      <c r="M417" s="1"/>
      <c r="N417" s="1"/>
      <c r="O417" s="1"/>
      <c r="P417" s="1"/>
      <c r="Q417" s="1"/>
      <c r="R417" s="1"/>
      <c r="S417" s="1"/>
      <c r="T417" s="1"/>
      <c r="U417" s="1"/>
      <c r="V417" s="1"/>
    </row>
    <row r="418" spans="1:22" ht="15.75" customHeight="1">
      <c r="A418" s="1"/>
      <c r="B418" s="1"/>
      <c r="C418" s="1"/>
      <c r="D418" s="1"/>
      <c r="E418" s="1"/>
      <c r="F418" s="1"/>
      <c r="G418" s="1"/>
      <c r="H418" s="1"/>
      <c r="I418" s="68"/>
      <c r="J418" s="69"/>
      <c r="K418" s="69"/>
      <c r="L418" s="1"/>
      <c r="M418" s="1"/>
      <c r="N418" s="1"/>
      <c r="O418" s="1"/>
      <c r="P418" s="1"/>
      <c r="Q418" s="1"/>
      <c r="R418" s="1"/>
      <c r="S418" s="1"/>
      <c r="T418" s="1"/>
      <c r="U418" s="1"/>
      <c r="V418" s="1"/>
    </row>
    <row r="419" spans="1:22" ht="15.75" customHeight="1">
      <c r="A419" s="1"/>
      <c r="B419" s="1"/>
      <c r="C419" s="1"/>
      <c r="D419" s="1"/>
      <c r="E419" s="1"/>
      <c r="F419" s="1"/>
      <c r="G419" s="1"/>
      <c r="H419" s="1"/>
      <c r="I419" s="68"/>
      <c r="J419" s="69"/>
      <c r="K419" s="69"/>
      <c r="L419" s="1"/>
      <c r="M419" s="1"/>
      <c r="N419" s="1"/>
      <c r="O419" s="1"/>
      <c r="P419" s="1"/>
      <c r="Q419" s="1"/>
      <c r="R419" s="1"/>
      <c r="S419" s="1"/>
      <c r="T419" s="1"/>
      <c r="U419" s="1"/>
      <c r="V419" s="1"/>
    </row>
    <row r="420" spans="1:22" ht="15.75" customHeight="1">
      <c r="A420" s="1"/>
      <c r="B420" s="1"/>
      <c r="C420" s="1"/>
      <c r="D420" s="1"/>
      <c r="E420" s="1"/>
      <c r="F420" s="1"/>
      <c r="G420" s="1"/>
      <c r="H420" s="1"/>
      <c r="I420" s="68"/>
      <c r="J420" s="69"/>
      <c r="K420" s="69"/>
      <c r="L420" s="1"/>
      <c r="M420" s="1"/>
      <c r="N420" s="1"/>
      <c r="O420" s="1"/>
      <c r="P420" s="1"/>
      <c r="Q420" s="1"/>
      <c r="R420" s="1"/>
      <c r="S420" s="1"/>
      <c r="T420" s="1"/>
      <c r="U420" s="1"/>
      <c r="V420" s="1"/>
    </row>
    <row r="421" spans="1:22" ht="15.75" customHeight="1">
      <c r="A421" s="1"/>
      <c r="B421" s="1"/>
      <c r="C421" s="1"/>
      <c r="D421" s="1"/>
      <c r="E421" s="1"/>
      <c r="F421" s="1"/>
      <c r="G421" s="1"/>
      <c r="H421" s="1"/>
      <c r="I421" s="68"/>
      <c r="J421" s="69"/>
      <c r="K421" s="69"/>
      <c r="L421" s="1"/>
      <c r="M421" s="1"/>
      <c r="N421" s="1"/>
      <c r="O421" s="1"/>
      <c r="P421" s="1"/>
      <c r="Q421" s="1"/>
      <c r="R421" s="1"/>
      <c r="S421" s="1"/>
      <c r="T421" s="1"/>
      <c r="U421" s="1"/>
      <c r="V421" s="1"/>
    </row>
    <row r="422" spans="1:22" ht="15.75" customHeight="1">
      <c r="A422" s="1"/>
      <c r="B422" s="1"/>
      <c r="C422" s="1"/>
      <c r="D422" s="1"/>
      <c r="E422" s="1"/>
      <c r="F422" s="1"/>
      <c r="G422" s="1"/>
      <c r="H422" s="1"/>
      <c r="I422" s="68"/>
      <c r="J422" s="69"/>
      <c r="K422" s="69"/>
      <c r="L422" s="1"/>
      <c r="M422" s="1"/>
      <c r="N422" s="1"/>
      <c r="O422" s="1"/>
      <c r="P422" s="1"/>
      <c r="Q422" s="1"/>
      <c r="R422" s="1"/>
      <c r="S422" s="1"/>
      <c r="T422" s="1"/>
      <c r="U422" s="1"/>
      <c r="V422" s="1"/>
    </row>
    <row r="423" spans="1:22" ht="15.75" customHeight="1">
      <c r="A423" s="1"/>
      <c r="B423" s="1"/>
      <c r="C423" s="1"/>
      <c r="D423" s="1"/>
      <c r="E423" s="1"/>
      <c r="F423" s="1"/>
      <c r="G423" s="1"/>
      <c r="H423" s="1"/>
      <c r="I423" s="68"/>
      <c r="J423" s="69"/>
      <c r="K423" s="69"/>
      <c r="L423" s="1"/>
      <c r="M423" s="1"/>
      <c r="N423" s="1"/>
      <c r="O423" s="1"/>
      <c r="P423" s="1"/>
      <c r="Q423" s="1"/>
      <c r="R423" s="1"/>
      <c r="S423" s="1"/>
      <c r="T423" s="1"/>
      <c r="U423" s="1"/>
      <c r="V423" s="1"/>
    </row>
    <row r="424" spans="1:22" ht="15.75" customHeight="1">
      <c r="A424" s="1"/>
      <c r="B424" s="1"/>
      <c r="C424" s="1"/>
      <c r="D424" s="1"/>
      <c r="E424" s="1"/>
      <c r="F424" s="1"/>
      <c r="G424" s="1"/>
      <c r="H424" s="1"/>
      <c r="I424" s="68"/>
      <c r="J424" s="69"/>
      <c r="K424" s="69"/>
      <c r="L424" s="1"/>
      <c r="M424" s="1"/>
      <c r="N424" s="1"/>
      <c r="O424" s="1"/>
      <c r="P424" s="1"/>
      <c r="Q424" s="1"/>
      <c r="R424" s="1"/>
      <c r="S424" s="1"/>
      <c r="T424" s="1"/>
      <c r="U424" s="1"/>
      <c r="V424" s="1"/>
    </row>
    <row r="425" spans="1:22" ht="15.75" customHeight="1">
      <c r="A425" s="1"/>
      <c r="B425" s="1"/>
      <c r="C425" s="1"/>
      <c r="D425" s="1"/>
      <c r="E425" s="1"/>
      <c r="F425" s="1"/>
      <c r="G425" s="1"/>
      <c r="H425" s="1"/>
      <c r="I425" s="68"/>
      <c r="J425" s="69"/>
      <c r="K425" s="69"/>
      <c r="L425" s="1"/>
      <c r="M425" s="1"/>
      <c r="N425" s="1"/>
      <c r="O425" s="1"/>
      <c r="P425" s="1"/>
      <c r="Q425" s="1"/>
      <c r="R425" s="1"/>
      <c r="S425" s="1"/>
      <c r="T425" s="1"/>
      <c r="U425" s="1"/>
      <c r="V425" s="1"/>
    </row>
    <row r="426" spans="1:22" ht="15.75" customHeight="1">
      <c r="A426" s="1"/>
      <c r="B426" s="1"/>
      <c r="C426" s="1"/>
      <c r="D426" s="1"/>
      <c r="E426" s="1"/>
      <c r="F426" s="1"/>
      <c r="G426" s="1"/>
      <c r="H426" s="1"/>
      <c r="I426" s="68"/>
      <c r="J426" s="69"/>
      <c r="K426" s="69"/>
      <c r="L426" s="1"/>
      <c r="M426" s="1"/>
      <c r="N426" s="1"/>
      <c r="O426" s="1"/>
      <c r="P426" s="1"/>
      <c r="Q426" s="1"/>
      <c r="R426" s="1"/>
      <c r="S426" s="1"/>
      <c r="T426" s="1"/>
      <c r="U426" s="1"/>
      <c r="V426" s="1"/>
    </row>
    <row r="427" spans="1:22" ht="15.75" customHeight="1">
      <c r="A427" s="1"/>
      <c r="B427" s="1"/>
      <c r="C427" s="1"/>
      <c r="D427" s="1"/>
      <c r="E427" s="1"/>
      <c r="F427" s="1"/>
      <c r="G427" s="1"/>
      <c r="H427" s="1"/>
      <c r="I427" s="68"/>
      <c r="J427" s="69"/>
      <c r="K427" s="69"/>
      <c r="L427" s="1"/>
      <c r="M427" s="1"/>
      <c r="N427" s="1"/>
      <c r="O427" s="1"/>
      <c r="P427" s="1"/>
      <c r="Q427" s="1"/>
      <c r="R427" s="1"/>
      <c r="S427" s="1"/>
      <c r="T427" s="1"/>
      <c r="U427" s="1"/>
      <c r="V427" s="1"/>
    </row>
    <row r="428" spans="1:22" ht="15.75" customHeight="1">
      <c r="A428" s="1"/>
      <c r="B428" s="1"/>
      <c r="C428" s="1"/>
      <c r="D428" s="1"/>
      <c r="E428" s="1"/>
      <c r="F428" s="1"/>
      <c r="G428" s="1"/>
      <c r="H428" s="1"/>
      <c r="I428" s="68"/>
      <c r="J428" s="69"/>
      <c r="K428" s="69"/>
      <c r="L428" s="1"/>
      <c r="M428" s="1"/>
      <c r="N428" s="1"/>
      <c r="O428" s="1"/>
      <c r="P428" s="1"/>
      <c r="Q428" s="1"/>
      <c r="R428" s="1"/>
      <c r="S428" s="1"/>
      <c r="T428" s="1"/>
      <c r="U428" s="1"/>
      <c r="V428" s="1"/>
    </row>
    <row r="429" spans="1:22" ht="15.75" customHeight="1">
      <c r="A429" s="1"/>
      <c r="B429" s="1"/>
      <c r="C429" s="1"/>
      <c r="D429" s="1"/>
      <c r="E429" s="1"/>
      <c r="F429" s="1"/>
      <c r="G429" s="1"/>
      <c r="H429" s="1"/>
      <c r="I429" s="68"/>
      <c r="J429" s="69"/>
      <c r="K429" s="69"/>
      <c r="L429" s="1"/>
      <c r="M429" s="1"/>
      <c r="N429" s="1"/>
      <c r="O429" s="1"/>
      <c r="P429" s="1"/>
      <c r="Q429" s="1"/>
      <c r="R429" s="1"/>
      <c r="S429" s="1"/>
      <c r="T429" s="1"/>
      <c r="U429" s="1"/>
      <c r="V429" s="1"/>
    </row>
    <row r="430" spans="1:22" ht="15.75" customHeight="1">
      <c r="A430" s="1"/>
      <c r="B430" s="1"/>
      <c r="C430" s="1"/>
      <c r="D430" s="1"/>
      <c r="E430" s="1"/>
      <c r="F430" s="1"/>
      <c r="G430" s="1"/>
      <c r="H430" s="1"/>
      <c r="I430" s="68"/>
      <c r="J430" s="69"/>
      <c r="K430" s="69"/>
      <c r="L430" s="1"/>
      <c r="M430" s="1"/>
      <c r="N430" s="1"/>
      <c r="O430" s="1"/>
      <c r="P430" s="1"/>
      <c r="Q430" s="1"/>
      <c r="R430" s="1"/>
      <c r="S430" s="1"/>
      <c r="T430" s="1"/>
      <c r="U430" s="1"/>
      <c r="V430" s="1"/>
    </row>
    <row r="431" spans="1:22" ht="15.75" customHeight="1">
      <c r="A431" s="1"/>
      <c r="B431" s="1"/>
      <c r="C431" s="1"/>
      <c r="D431" s="1"/>
      <c r="E431" s="1"/>
      <c r="F431" s="1"/>
      <c r="G431" s="1"/>
      <c r="H431" s="1"/>
      <c r="I431" s="68"/>
      <c r="J431" s="69"/>
      <c r="K431" s="69"/>
      <c r="L431" s="1"/>
      <c r="M431" s="1"/>
      <c r="N431" s="1"/>
      <c r="O431" s="1"/>
      <c r="P431" s="1"/>
      <c r="Q431" s="1"/>
      <c r="R431" s="1"/>
      <c r="S431" s="1"/>
      <c r="T431" s="1"/>
      <c r="U431" s="1"/>
      <c r="V431" s="1"/>
    </row>
    <row r="432" spans="1:22" ht="15.75" customHeight="1">
      <c r="A432" s="1"/>
      <c r="B432" s="1"/>
      <c r="C432" s="1"/>
      <c r="D432" s="1"/>
      <c r="E432" s="1"/>
      <c r="F432" s="1"/>
      <c r="G432" s="1"/>
      <c r="H432" s="1"/>
      <c r="I432" s="68"/>
      <c r="J432" s="69"/>
      <c r="K432" s="69"/>
      <c r="L432" s="1"/>
      <c r="M432" s="1"/>
      <c r="N432" s="1"/>
      <c r="O432" s="1"/>
      <c r="P432" s="1"/>
      <c r="Q432" s="1"/>
      <c r="R432" s="1"/>
      <c r="S432" s="1"/>
      <c r="T432" s="1"/>
      <c r="U432" s="1"/>
      <c r="V432" s="1"/>
    </row>
    <row r="433" spans="1:22" ht="15.75" customHeight="1">
      <c r="A433" s="1"/>
      <c r="B433" s="1"/>
      <c r="C433" s="1"/>
      <c r="D433" s="1"/>
      <c r="E433" s="1"/>
      <c r="F433" s="1"/>
      <c r="G433" s="1"/>
      <c r="H433" s="1"/>
      <c r="I433" s="68"/>
      <c r="J433" s="69"/>
      <c r="K433" s="69"/>
      <c r="L433" s="1"/>
      <c r="M433" s="1"/>
      <c r="N433" s="1"/>
      <c r="O433" s="1"/>
      <c r="P433" s="1"/>
      <c r="Q433" s="1"/>
      <c r="R433" s="1"/>
      <c r="S433" s="1"/>
      <c r="T433" s="1"/>
      <c r="U433" s="1"/>
      <c r="V433" s="1"/>
    </row>
    <row r="434" spans="1:22" ht="15.75" customHeight="1">
      <c r="A434" s="1"/>
      <c r="B434" s="1"/>
      <c r="C434" s="1"/>
      <c r="D434" s="1"/>
      <c r="E434" s="1"/>
      <c r="F434" s="1"/>
      <c r="G434" s="1"/>
      <c r="H434" s="1"/>
      <c r="I434" s="68"/>
      <c r="J434" s="69"/>
      <c r="K434" s="69"/>
      <c r="L434" s="1"/>
      <c r="M434" s="1"/>
      <c r="N434" s="1"/>
      <c r="O434" s="1"/>
      <c r="P434" s="1"/>
      <c r="Q434" s="1"/>
      <c r="R434" s="1"/>
      <c r="S434" s="1"/>
      <c r="T434" s="1"/>
      <c r="U434" s="1"/>
      <c r="V434" s="1"/>
    </row>
    <row r="435" spans="1:22" ht="15.75" customHeight="1">
      <c r="A435" s="1"/>
      <c r="B435" s="1"/>
      <c r="C435" s="1"/>
      <c r="D435" s="1"/>
      <c r="E435" s="1"/>
      <c r="F435" s="1"/>
      <c r="G435" s="1"/>
      <c r="H435" s="1"/>
      <c r="I435" s="68"/>
      <c r="J435" s="69"/>
      <c r="K435" s="69"/>
      <c r="L435" s="1"/>
      <c r="M435" s="1"/>
      <c r="N435" s="1"/>
      <c r="O435" s="1"/>
      <c r="P435" s="1"/>
      <c r="Q435" s="1"/>
      <c r="R435" s="1"/>
      <c r="S435" s="1"/>
      <c r="T435" s="1"/>
      <c r="U435" s="1"/>
      <c r="V435" s="1"/>
    </row>
    <row r="436" spans="1:22" ht="15.75" customHeight="1">
      <c r="A436" s="1"/>
      <c r="B436" s="1"/>
      <c r="C436" s="1"/>
      <c r="D436" s="1"/>
      <c r="E436" s="1"/>
      <c r="F436" s="1"/>
      <c r="G436" s="1"/>
      <c r="H436" s="1"/>
      <c r="I436" s="68"/>
      <c r="J436" s="69"/>
      <c r="K436" s="69"/>
      <c r="L436" s="1"/>
      <c r="M436" s="1"/>
      <c r="N436" s="1"/>
      <c r="O436" s="1"/>
      <c r="P436" s="1"/>
      <c r="Q436" s="1"/>
      <c r="R436" s="1"/>
      <c r="S436" s="1"/>
      <c r="T436" s="1"/>
      <c r="U436" s="1"/>
      <c r="V436" s="1"/>
    </row>
    <row r="437" spans="1:22" ht="15.75" customHeight="1">
      <c r="A437" s="1"/>
      <c r="B437" s="1"/>
      <c r="C437" s="1"/>
      <c r="D437" s="1"/>
      <c r="E437" s="1"/>
      <c r="F437" s="1"/>
      <c r="G437" s="1"/>
      <c r="H437" s="1"/>
      <c r="I437" s="68"/>
      <c r="J437" s="69"/>
      <c r="K437" s="69"/>
      <c r="L437" s="1"/>
      <c r="M437" s="1"/>
      <c r="N437" s="1"/>
      <c r="O437" s="1"/>
      <c r="P437" s="1"/>
      <c r="Q437" s="1"/>
      <c r="R437" s="1"/>
      <c r="S437" s="1"/>
      <c r="T437" s="1"/>
      <c r="U437" s="1"/>
      <c r="V437" s="1"/>
    </row>
    <row r="438" spans="1:22" ht="15.75" customHeight="1">
      <c r="A438" s="1"/>
      <c r="B438" s="1"/>
      <c r="C438" s="1"/>
      <c r="D438" s="1"/>
      <c r="E438" s="1"/>
      <c r="F438" s="1"/>
      <c r="G438" s="1"/>
      <c r="H438" s="1"/>
      <c r="I438" s="68"/>
      <c r="J438" s="69"/>
      <c r="K438" s="69"/>
      <c r="L438" s="1"/>
      <c r="M438" s="1"/>
      <c r="N438" s="1"/>
      <c r="O438" s="1"/>
      <c r="P438" s="1"/>
      <c r="Q438" s="1"/>
      <c r="R438" s="1"/>
      <c r="S438" s="1"/>
      <c r="T438" s="1"/>
      <c r="U438" s="1"/>
      <c r="V438" s="1"/>
    </row>
    <row r="439" spans="1:22" ht="15.75" customHeight="1">
      <c r="A439" s="1"/>
      <c r="B439" s="1"/>
      <c r="C439" s="1"/>
      <c r="D439" s="1"/>
      <c r="E439" s="1"/>
      <c r="F439" s="1"/>
      <c r="G439" s="1"/>
      <c r="H439" s="1"/>
      <c r="I439" s="68"/>
      <c r="J439" s="69"/>
      <c r="K439" s="69"/>
      <c r="L439" s="1"/>
      <c r="M439" s="1"/>
      <c r="N439" s="1"/>
      <c r="O439" s="1"/>
      <c r="P439" s="1"/>
      <c r="Q439" s="1"/>
      <c r="R439" s="1"/>
      <c r="S439" s="1"/>
      <c r="T439" s="1"/>
      <c r="U439" s="1"/>
      <c r="V439" s="1"/>
    </row>
    <row r="440" spans="1:22" ht="15.75" customHeight="1">
      <c r="A440" s="1"/>
      <c r="B440" s="1"/>
      <c r="C440" s="1"/>
      <c r="D440" s="1"/>
      <c r="E440" s="1"/>
      <c r="F440" s="1"/>
      <c r="G440" s="1"/>
      <c r="H440" s="1"/>
      <c r="I440" s="68"/>
      <c r="J440" s="69"/>
      <c r="K440" s="69"/>
      <c r="L440" s="1"/>
      <c r="M440" s="1"/>
      <c r="N440" s="1"/>
      <c r="O440" s="1"/>
      <c r="P440" s="1"/>
      <c r="Q440" s="1"/>
      <c r="R440" s="1"/>
      <c r="S440" s="1"/>
      <c r="T440" s="1"/>
      <c r="U440" s="1"/>
      <c r="V440" s="1"/>
    </row>
    <row r="441" spans="1:22" ht="15.75" customHeight="1">
      <c r="A441" s="1"/>
      <c r="B441" s="1"/>
      <c r="C441" s="1"/>
      <c r="D441" s="1"/>
      <c r="E441" s="1"/>
      <c r="F441" s="1"/>
      <c r="G441" s="1"/>
      <c r="H441" s="1"/>
      <c r="I441" s="68"/>
      <c r="J441" s="69"/>
      <c r="K441" s="69"/>
      <c r="L441" s="1"/>
      <c r="M441" s="1"/>
      <c r="N441" s="1"/>
      <c r="O441" s="1"/>
      <c r="P441" s="1"/>
      <c r="Q441" s="1"/>
      <c r="R441" s="1"/>
      <c r="S441" s="1"/>
      <c r="T441" s="1"/>
      <c r="U441" s="1"/>
      <c r="V441" s="1"/>
    </row>
    <row r="442" spans="1:22" ht="15.75" customHeight="1">
      <c r="A442" s="1"/>
      <c r="B442" s="1"/>
      <c r="C442" s="1"/>
      <c r="D442" s="1"/>
      <c r="E442" s="1"/>
      <c r="F442" s="1"/>
      <c r="G442" s="1"/>
      <c r="H442" s="1"/>
      <c r="I442" s="68"/>
      <c r="J442" s="69"/>
      <c r="K442" s="69"/>
      <c r="L442" s="1"/>
      <c r="M442" s="1"/>
      <c r="N442" s="1"/>
      <c r="O442" s="1"/>
      <c r="P442" s="1"/>
      <c r="Q442" s="1"/>
      <c r="R442" s="1"/>
      <c r="S442" s="1"/>
      <c r="T442" s="1"/>
      <c r="U442" s="1"/>
      <c r="V442" s="1"/>
    </row>
    <row r="443" spans="1:22" ht="15.75" customHeight="1">
      <c r="A443" s="1"/>
      <c r="B443" s="1"/>
      <c r="C443" s="1"/>
      <c r="D443" s="1"/>
      <c r="E443" s="1"/>
      <c r="F443" s="1"/>
      <c r="G443" s="1"/>
      <c r="H443" s="1"/>
      <c r="I443" s="68"/>
      <c r="J443" s="69"/>
      <c r="K443" s="69"/>
      <c r="L443" s="1"/>
      <c r="M443" s="1"/>
      <c r="N443" s="1"/>
      <c r="O443" s="1"/>
      <c r="P443" s="1"/>
      <c r="Q443" s="1"/>
      <c r="R443" s="1"/>
      <c r="S443" s="1"/>
      <c r="T443" s="1"/>
      <c r="U443" s="1"/>
      <c r="V443" s="1"/>
    </row>
    <row r="444" spans="1:22" ht="15.75" customHeight="1">
      <c r="A444" s="1"/>
      <c r="B444" s="1"/>
      <c r="C444" s="1"/>
      <c r="D444" s="1"/>
      <c r="E444" s="1"/>
      <c r="F444" s="1"/>
      <c r="G444" s="1"/>
      <c r="H444" s="1"/>
      <c r="I444" s="68"/>
      <c r="J444" s="69"/>
      <c r="K444" s="69"/>
      <c r="L444" s="1"/>
      <c r="M444" s="1"/>
      <c r="N444" s="1"/>
      <c r="O444" s="1"/>
      <c r="P444" s="1"/>
      <c r="Q444" s="1"/>
      <c r="R444" s="1"/>
      <c r="S444" s="1"/>
      <c r="T444" s="1"/>
      <c r="U444" s="1"/>
      <c r="V444" s="1"/>
    </row>
    <row r="445" spans="1:22" ht="15.75" customHeight="1">
      <c r="A445" s="1"/>
      <c r="B445" s="1"/>
      <c r="C445" s="1"/>
      <c r="D445" s="1"/>
      <c r="E445" s="1"/>
      <c r="F445" s="1"/>
      <c r="G445" s="1"/>
      <c r="H445" s="1"/>
      <c r="I445" s="68"/>
      <c r="J445" s="69"/>
      <c r="K445" s="69"/>
      <c r="L445" s="1"/>
      <c r="M445" s="1"/>
      <c r="N445" s="1"/>
      <c r="O445" s="1"/>
      <c r="P445" s="1"/>
      <c r="Q445" s="1"/>
      <c r="R445" s="1"/>
      <c r="S445" s="1"/>
      <c r="T445" s="1"/>
      <c r="U445" s="1"/>
      <c r="V445" s="1"/>
    </row>
    <row r="446" spans="1:22" ht="15.75" customHeight="1">
      <c r="A446" s="1"/>
      <c r="B446" s="1"/>
      <c r="C446" s="1"/>
      <c r="D446" s="1"/>
      <c r="E446" s="1"/>
      <c r="F446" s="1"/>
      <c r="G446" s="1"/>
      <c r="H446" s="1"/>
      <c r="I446" s="68"/>
      <c r="J446" s="69"/>
      <c r="K446" s="69"/>
      <c r="L446" s="1"/>
      <c r="M446" s="1"/>
      <c r="N446" s="1"/>
      <c r="O446" s="1"/>
      <c r="P446" s="1"/>
      <c r="Q446" s="1"/>
      <c r="R446" s="1"/>
      <c r="S446" s="1"/>
      <c r="T446" s="1"/>
      <c r="U446" s="1"/>
      <c r="V446" s="1"/>
    </row>
    <row r="447" spans="1:22" ht="15.75" customHeight="1">
      <c r="A447" s="1"/>
      <c r="B447" s="1"/>
      <c r="C447" s="1"/>
      <c r="D447" s="1"/>
      <c r="E447" s="1"/>
      <c r="F447" s="1"/>
      <c r="G447" s="1"/>
      <c r="H447" s="1"/>
      <c r="I447" s="68"/>
      <c r="J447" s="69"/>
      <c r="K447" s="69"/>
      <c r="L447" s="1"/>
      <c r="M447" s="1"/>
      <c r="N447" s="1"/>
      <c r="O447" s="1"/>
      <c r="P447" s="1"/>
      <c r="Q447" s="1"/>
      <c r="R447" s="1"/>
      <c r="S447" s="1"/>
      <c r="T447" s="1"/>
      <c r="U447" s="1"/>
      <c r="V447" s="1"/>
    </row>
    <row r="448" spans="1:22" ht="15.75" customHeight="1">
      <c r="A448" s="1"/>
      <c r="B448" s="1"/>
      <c r="C448" s="1"/>
      <c r="D448" s="1"/>
      <c r="E448" s="1"/>
      <c r="F448" s="1"/>
      <c r="G448" s="1"/>
      <c r="H448" s="1"/>
      <c r="I448" s="68"/>
      <c r="J448" s="69"/>
      <c r="K448" s="69"/>
      <c r="L448" s="1"/>
      <c r="M448" s="1"/>
      <c r="N448" s="1"/>
      <c r="O448" s="1"/>
      <c r="P448" s="1"/>
      <c r="Q448" s="1"/>
      <c r="R448" s="1"/>
      <c r="S448" s="1"/>
      <c r="T448" s="1"/>
      <c r="U448" s="1"/>
      <c r="V448" s="1"/>
    </row>
    <row r="449" spans="1:22" ht="15.75" customHeight="1">
      <c r="A449" s="1"/>
      <c r="B449" s="1"/>
      <c r="C449" s="1"/>
      <c r="D449" s="1"/>
      <c r="E449" s="1"/>
      <c r="F449" s="1"/>
      <c r="G449" s="1"/>
      <c r="H449" s="1"/>
      <c r="I449" s="68"/>
      <c r="J449" s="69"/>
      <c r="K449" s="69"/>
      <c r="L449" s="1"/>
      <c r="M449" s="1"/>
      <c r="N449" s="1"/>
      <c r="O449" s="1"/>
      <c r="P449" s="1"/>
      <c r="Q449" s="1"/>
      <c r="R449" s="1"/>
      <c r="S449" s="1"/>
      <c r="T449" s="1"/>
      <c r="U449" s="1"/>
      <c r="V449" s="1"/>
    </row>
    <row r="450" spans="1:22" ht="15.75" customHeight="1">
      <c r="A450" s="1"/>
      <c r="B450" s="1"/>
      <c r="C450" s="1"/>
      <c r="D450" s="1"/>
      <c r="E450" s="1"/>
      <c r="F450" s="1"/>
      <c r="G450" s="1"/>
      <c r="H450" s="1"/>
      <c r="I450" s="68"/>
      <c r="J450" s="69"/>
      <c r="K450" s="69"/>
      <c r="L450" s="1"/>
      <c r="M450" s="1"/>
      <c r="N450" s="1"/>
      <c r="O450" s="1"/>
      <c r="P450" s="1"/>
      <c r="Q450" s="1"/>
      <c r="R450" s="1"/>
      <c r="S450" s="1"/>
      <c r="T450" s="1"/>
      <c r="U450" s="1"/>
      <c r="V450" s="1"/>
    </row>
    <row r="451" spans="1:22" ht="15.75" customHeight="1">
      <c r="A451" s="1"/>
      <c r="B451" s="1"/>
      <c r="C451" s="1"/>
      <c r="D451" s="1"/>
      <c r="E451" s="1"/>
      <c r="F451" s="1"/>
      <c r="G451" s="1"/>
      <c r="H451" s="1"/>
      <c r="I451" s="68"/>
      <c r="J451" s="69"/>
      <c r="K451" s="69"/>
      <c r="L451" s="1"/>
      <c r="M451" s="1"/>
      <c r="N451" s="1"/>
      <c r="O451" s="1"/>
      <c r="P451" s="1"/>
      <c r="Q451" s="1"/>
      <c r="R451" s="1"/>
      <c r="S451" s="1"/>
      <c r="T451" s="1"/>
      <c r="U451" s="1"/>
      <c r="V451" s="1"/>
    </row>
    <row r="452" spans="1:22" ht="15.75" customHeight="1">
      <c r="A452" s="1"/>
      <c r="B452" s="1"/>
      <c r="C452" s="1"/>
      <c r="D452" s="1"/>
      <c r="E452" s="1"/>
      <c r="F452" s="1"/>
      <c r="G452" s="1"/>
      <c r="H452" s="1"/>
      <c r="I452" s="68"/>
      <c r="J452" s="69"/>
      <c r="K452" s="69"/>
      <c r="L452" s="1"/>
      <c r="M452" s="1"/>
      <c r="N452" s="1"/>
      <c r="O452" s="1"/>
      <c r="P452" s="1"/>
      <c r="Q452" s="1"/>
      <c r="R452" s="1"/>
      <c r="S452" s="1"/>
      <c r="T452" s="1"/>
      <c r="U452" s="1"/>
      <c r="V452" s="1"/>
    </row>
    <row r="453" spans="1:22" ht="15.75" customHeight="1">
      <c r="A453" s="1"/>
      <c r="B453" s="1"/>
      <c r="C453" s="1"/>
      <c r="D453" s="1"/>
      <c r="E453" s="1"/>
      <c r="F453" s="1"/>
      <c r="G453" s="1"/>
      <c r="H453" s="1"/>
      <c r="I453" s="68"/>
      <c r="J453" s="69"/>
      <c r="K453" s="69"/>
      <c r="L453" s="1"/>
      <c r="M453" s="1"/>
      <c r="N453" s="1"/>
      <c r="O453" s="1"/>
      <c r="P453" s="1"/>
      <c r="Q453" s="1"/>
      <c r="R453" s="1"/>
      <c r="S453" s="1"/>
      <c r="T453" s="1"/>
      <c r="U453" s="1"/>
      <c r="V453" s="1"/>
    </row>
    <row r="454" spans="1:22" ht="15.75" customHeight="1">
      <c r="A454" s="1"/>
      <c r="B454" s="1"/>
      <c r="C454" s="1"/>
      <c r="D454" s="1"/>
      <c r="E454" s="1"/>
      <c r="F454" s="1"/>
      <c r="G454" s="1"/>
      <c r="H454" s="1"/>
      <c r="I454" s="68"/>
      <c r="J454" s="69"/>
      <c r="K454" s="69"/>
      <c r="L454" s="1"/>
      <c r="M454" s="1"/>
      <c r="N454" s="1"/>
      <c r="O454" s="1"/>
      <c r="P454" s="1"/>
      <c r="Q454" s="1"/>
      <c r="R454" s="1"/>
      <c r="S454" s="1"/>
      <c r="T454" s="1"/>
      <c r="U454" s="1"/>
      <c r="V454" s="1"/>
    </row>
    <row r="455" spans="1:22" ht="15.75" customHeight="1">
      <c r="A455" s="1"/>
      <c r="B455" s="1"/>
      <c r="C455" s="1"/>
      <c r="D455" s="1"/>
      <c r="E455" s="1"/>
      <c r="F455" s="1"/>
      <c r="G455" s="1"/>
      <c r="H455" s="1"/>
      <c r="I455" s="68"/>
      <c r="J455" s="69"/>
      <c r="K455" s="69"/>
      <c r="L455" s="1"/>
      <c r="M455" s="1"/>
      <c r="N455" s="1"/>
      <c r="O455" s="1"/>
      <c r="P455" s="1"/>
      <c r="Q455" s="1"/>
      <c r="R455" s="1"/>
      <c r="S455" s="1"/>
      <c r="T455" s="1"/>
      <c r="U455" s="1"/>
      <c r="V455" s="1"/>
    </row>
    <row r="456" spans="1:22" ht="15.75" customHeight="1">
      <c r="A456" s="1"/>
      <c r="B456" s="1"/>
      <c r="C456" s="1"/>
      <c r="D456" s="1"/>
      <c r="E456" s="1"/>
      <c r="F456" s="1"/>
      <c r="G456" s="1"/>
      <c r="H456" s="1"/>
      <c r="I456" s="68"/>
      <c r="J456" s="69"/>
      <c r="K456" s="69"/>
      <c r="L456" s="1"/>
      <c r="M456" s="1"/>
      <c r="N456" s="1"/>
      <c r="O456" s="1"/>
      <c r="P456" s="1"/>
      <c r="Q456" s="1"/>
      <c r="R456" s="1"/>
      <c r="S456" s="1"/>
      <c r="T456" s="1"/>
      <c r="U456" s="1"/>
      <c r="V456" s="1"/>
    </row>
    <row r="457" spans="1:22" ht="15.75" customHeight="1">
      <c r="A457" s="1"/>
      <c r="B457" s="1"/>
      <c r="C457" s="1"/>
      <c r="D457" s="1"/>
      <c r="E457" s="1"/>
      <c r="F457" s="1"/>
      <c r="G457" s="1"/>
      <c r="H457" s="1"/>
      <c r="I457" s="68"/>
      <c r="J457" s="69"/>
      <c r="K457" s="69"/>
      <c r="L457" s="1"/>
      <c r="M457" s="1"/>
      <c r="N457" s="1"/>
      <c r="O457" s="1"/>
      <c r="P457" s="1"/>
      <c r="Q457" s="1"/>
      <c r="R457" s="1"/>
      <c r="S457" s="1"/>
      <c r="T457" s="1"/>
      <c r="U457" s="1"/>
      <c r="V457" s="1"/>
    </row>
    <row r="458" spans="1:22" ht="15.75" customHeight="1">
      <c r="A458" s="1"/>
      <c r="B458" s="1"/>
      <c r="C458" s="1"/>
      <c r="D458" s="1"/>
      <c r="E458" s="1"/>
      <c r="F458" s="1"/>
      <c r="G458" s="1"/>
      <c r="H458" s="1"/>
      <c r="I458" s="68"/>
      <c r="J458" s="69"/>
      <c r="K458" s="69"/>
      <c r="L458" s="1"/>
      <c r="M458" s="1"/>
      <c r="N458" s="1"/>
      <c r="O458" s="1"/>
      <c r="P458" s="1"/>
      <c r="Q458" s="1"/>
      <c r="R458" s="1"/>
      <c r="S458" s="1"/>
      <c r="T458" s="1"/>
      <c r="U458" s="1"/>
      <c r="V458" s="1"/>
    </row>
    <row r="459" spans="1:22" ht="15.75" customHeight="1">
      <c r="A459" s="1"/>
      <c r="B459" s="1"/>
      <c r="C459" s="1"/>
      <c r="D459" s="1"/>
      <c r="E459" s="1"/>
      <c r="F459" s="1"/>
      <c r="G459" s="1"/>
      <c r="H459" s="1"/>
      <c r="I459" s="68"/>
      <c r="J459" s="69"/>
      <c r="K459" s="69"/>
      <c r="L459" s="1"/>
      <c r="M459" s="1"/>
      <c r="N459" s="1"/>
      <c r="O459" s="1"/>
      <c r="P459" s="1"/>
      <c r="Q459" s="1"/>
      <c r="R459" s="1"/>
      <c r="S459" s="1"/>
      <c r="T459" s="1"/>
      <c r="U459" s="1"/>
      <c r="V459" s="1"/>
    </row>
    <row r="460" spans="1:22" ht="15.75" customHeight="1">
      <c r="A460" s="1"/>
      <c r="B460" s="1"/>
      <c r="C460" s="1"/>
      <c r="D460" s="1"/>
      <c r="E460" s="1"/>
      <c r="F460" s="1"/>
      <c r="G460" s="1"/>
      <c r="H460" s="1"/>
      <c r="I460" s="68"/>
      <c r="J460" s="69"/>
      <c r="K460" s="69"/>
      <c r="L460" s="1"/>
      <c r="M460" s="1"/>
      <c r="N460" s="1"/>
      <c r="O460" s="1"/>
      <c r="P460" s="1"/>
      <c r="Q460" s="1"/>
      <c r="R460" s="1"/>
      <c r="S460" s="1"/>
      <c r="T460" s="1"/>
      <c r="U460" s="1"/>
      <c r="V460" s="1"/>
    </row>
    <row r="461" spans="1:22" ht="15.75" customHeight="1">
      <c r="A461" s="1"/>
      <c r="B461" s="1"/>
      <c r="C461" s="1"/>
      <c r="D461" s="1"/>
      <c r="E461" s="1"/>
      <c r="F461" s="1"/>
      <c r="G461" s="1"/>
      <c r="H461" s="1"/>
      <c r="I461" s="68"/>
      <c r="J461" s="69"/>
      <c r="K461" s="69"/>
      <c r="L461" s="1"/>
      <c r="M461" s="1"/>
      <c r="N461" s="1"/>
      <c r="O461" s="1"/>
      <c r="P461" s="1"/>
      <c r="Q461" s="1"/>
      <c r="R461" s="1"/>
      <c r="S461" s="1"/>
      <c r="T461" s="1"/>
      <c r="U461" s="1"/>
      <c r="V461" s="1"/>
    </row>
    <row r="462" spans="1:22" ht="15.75" customHeight="1">
      <c r="A462" s="1"/>
      <c r="B462" s="1"/>
      <c r="C462" s="1"/>
      <c r="D462" s="1"/>
      <c r="E462" s="1"/>
      <c r="F462" s="1"/>
      <c r="G462" s="1"/>
      <c r="H462" s="1"/>
      <c r="I462" s="68"/>
      <c r="J462" s="69"/>
      <c r="K462" s="69"/>
      <c r="L462" s="1"/>
      <c r="M462" s="1"/>
      <c r="N462" s="1"/>
      <c r="O462" s="1"/>
      <c r="P462" s="1"/>
      <c r="Q462" s="1"/>
      <c r="R462" s="1"/>
      <c r="S462" s="1"/>
      <c r="T462" s="1"/>
      <c r="U462" s="1"/>
      <c r="V462" s="1"/>
    </row>
    <row r="463" spans="1:22" ht="15.75" customHeight="1">
      <c r="A463" s="1"/>
      <c r="B463" s="1"/>
      <c r="C463" s="1"/>
      <c r="D463" s="1"/>
      <c r="E463" s="1"/>
      <c r="F463" s="1"/>
      <c r="G463" s="1"/>
      <c r="H463" s="1"/>
      <c r="I463" s="68"/>
      <c r="J463" s="69"/>
      <c r="K463" s="69"/>
      <c r="L463" s="1"/>
      <c r="M463" s="1"/>
      <c r="N463" s="1"/>
      <c r="O463" s="1"/>
      <c r="P463" s="1"/>
      <c r="Q463" s="1"/>
      <c r="R463" s="1"/>
      <c r="S463" s="1"/>
      <c r="T463" s="1"/>
      <c r="U463" s="1"/>
      <c r="V463" s="1"/>
    </row>
    <row r="464" spans="1:22" ht="15.75" customHeight="1">
      <c r="A464" s="1"/>
      <c r="B464" s="1"/>
      <c r="C464" s="1"/>
      <c r="D464" s="1"/>
      <c r="E464" s="1"/>
      <c r="F464" s="1"/>
      <c r="G464" s="1"/>
      <c r="H464" s="1"/>
      <c r="I464" s="68"/>
      <c r="J464" s="69"/>
      <c r="K464" s="69"/>
      <c r="L464" s="1"/>
      <c r="M464" s="1"/>
      <c r="N464" s="1"/>
      <c r="O464" s="1"/>
      <c r="P464" s="1"/>
      <c r="Q464" s="1"/>
      <c r="R464" s="1"/>
      <c r="S464" s="1"/>
      <c r="T464" s="1"/>
      <c r="U464" s="1"/>
      <c r="V464" s="1"/>
    </row>
    <row r="465" spans="1:22" ht="15.75" customHeight="1">
      <c r="A465" s="1"/>
      <c r="B465" s="1"/>
      <c r="C465" s="1"/>
      <c r="D465" s="1"/>
      <c r="E465" s="1"/>
      <c r="F465" s="1"/>
      <c r="G465" s="1"/>
      <c r="H465" s="1"/>
      <c r="I465" s="68"/>
      <c r="J465" s="69"/>
      <c r="K465" s="69"/>
      <c r="L465" s="1"/>
      <c r="M465" s="1"/>
      <c r="N465" s="1"/>
      <c r="O465" s="1"/>
      <c r="P465" s="1"/>
      <c r="Q465" s="1"/>
      <c r="R465" s="1"/>
      <c r="S465" s="1"/>
      <c r="T465" s="1"/>
      <c r="U465" s="1"/>
      <c r="V465" s="1"/>
    </row>
    <row r="466" spans="1:22" ht="15.75" customHeight="1">
      <c r="A466" s="1"/>
      <c r="B466" s="1"/>
      <c r="C466" s="1"/>
      <c r="D466" s="1"/>
      <c r="E466" s="1"/>
      <c r="F466" s="1"/>
      <c r="G466" s="1"/>
      <c r="H466" s="1"/>
      <c r="I466" s="68"/>
      <c r="J466" s="69"/>
      <c r="K466" s="69"/>
      <c r="L466" s="1"/>
      <c r="M466" s="1"/>
      <c r="N466" s="1"/>
      <c r="O466" s="1"/>
      <c r="P466" s="1"/>
      <c r="Q466" s="1"/>
      <c r="R466" s="1"/>
      <c r="S466" s="1"/>
      <c r="T466" s="1"/>
      <c r="U466" s="1"/>
      <c r="V466" s="1"/>
    </row>
    <row r="467" spans="1:22" ht="15.75" customHeight="1">
      <c r="A467" s="1"/>
      <c r="B467" s="1"/>
      <c r="C467" s="1"/>
      <c r="D467" s="1"/>
      <c r="E467" s="1"/>
      <c r="F467" s="1"/>
      <c r="G467" s="1"/>
      <c r="H467" s="1"/>
      <c r="I467" s="68"/>
      <c r="J467" s="69"/>
      <c r="K467" s="69"/>
      <c r="L467" s="1"/>
      <c r="M467" s="1"/>
      <c r="N467" s="1"/>
      <c r="O467" s="1"/>
      <c r="P467" s="1"/>
      <c r="Q467" s="1"/>
      <c r="R467" s="1"/>
      <c r="S467" s="1"/>
      <c r="T467" s="1"/>
      <c r="U467" s="1"/>
      <c r="V467" s="1"/>
    </row>
    <row r="468" spans="1:22" ht="15.75" customHeight="1">
      <c r="A468" s="1"/>
      <c r="B468" s="1"/>
      <c r="C468" s="1"/>
      <c r="D468" s="1"/>
      <c r="E468" s="1"/>
      <c r="F468" s="1"/>
      <c r="G468" s="1"/>
      <c r="H468" s="1"/>
      <c r="I468" s="68"/>
      <c r="J468" s="69"/>
      <c r="K468" s="69"/>
      <c r="L468" s="1"/>
      <c r="M468" s="1"/>
      <c r="N468" s="1"/>
      <c r="O468" s="1"/>
      <c r="P468" s="1"/>
      <c r="Q468" s="1"/>
      <c r="R468" s="1"/>
      <c r="S468" s="1"/>
      <c r="T468" s="1"/>
      <c r="U468" s="1"/>
      <c r="V468" s="1"/>
    </row>
    <row r="469" spans="1:22" ht="15.75" customHeight="1">
      <c r="A469" s="1"/>
      <c r="B469" s="1"/>
      <c r="C469" s="1"/>
      <c r="D469" s="1"/>
      <c r="E469" s="1"/>
      <c r="F469" s="1"/>
      <c r="G469" s="1"/>
      <c r="H469" s="1"/>
      <c r="I469" s="68"/>
      <c r="J469" s="69"/>
      <c r="K469" s="69"/>
      <c r="L469" s="1"/>
      <c r="M469" s="1"/>
      <c r="N469" s="1"/>
      <c r="O469" s="1"/>
      <c r="P469" s="1"/>
      <c r="Q469" s="1"/>
      <c r="R469" s="1"/>
      <c r="S469" s="1"/>
      <c r="T469" s="1"/>
      <c r="U469" s="1"/>
      <c r="V469" s="1"/>
    </row>
    <row r="470" spans="1:22" ht="15.75" customHeight="1">
      <c r="A470" s="1"/>
      <c r="B470" s="1"/>
      <c r="C470" s="1"/>
      <c r="D470" s="1"/>
      <c r="E470" s="1"/>
      <c r="F470" s="1"/>
      <c r="G470" s="1"/>
      <c r="H470" s="1"/>
      <c r="I470" s="68"/>
      <c r="J470" s="69"/>
      <c r="K470" s="69"/>
      <c r="L470" s="1"/>
      <c r="M470" s="1"/>
      <c r="N470" s="1"/>
      <c r="O470" s="1"/>
      <c r="P470" s="1"/>
      <c r="Q470" s="1"/>
      <c r="R470" s="1"/>
      <c r="S470" s="1"/>
      <c r="T470" s="1"/>
      <c r="U470" s="1"/>
      <c r="V470" s="1"/>
    </row>
    <row r="471" spans="1:22" ht="15.75" customHeight="1">
      <c r="A471" s="1"/>
      <c r="B471" s="1"/>
      <c r="C471" s="1"/>
      <c r="D471" s="1"/>
      <c r="E471" s="1"/>
      <c r="F471" s="1"/>
      <c r="G471" s="1"/>
      <c r="H471" s="1"/>
      <c r="I471" s="68"/>
      <c r="J471" s="69"/>
      <c r="K471" s="69"/>
      <c r="L471" s="1"/>
      <c r="M471" s="1"/>
      <c r="N471" s="1"/>
      <c r="O471" s="1"/>
      <c r="P471" s="1"/>
      <c r="Q471" s="1"/>
      <c r="R471" s="1"/>
      <c r="S471" s="1"/>
      <c r="T471" s="1"/>
      <c r="U471" s="1"/>
      <c r="V471" s="1"/>
    </row>
    <row r="472" spans="1:22" ht="15.75" customHeight="1">
      <c r="A472" s="1"/>
      <c r="B472" s="1"/>
      <c r="C472" s="1"/>
      <c r="D472" s="1"/>
      <c r="E472" s="1"/>
      <c r="F472" s="1"/>
      <c r="G472" s="1"/>
      <c r="H472" s="1"/>
      <c r="I472" s="68"/>
      <c r="J472" s="69"/>
      <c r="K472" s="69"/>
      <c r="L472" s="1"/>
      <c r="M472" s="1"/>
      <c r="N472" s="1"/>
      <c r="O472" s="1"/>
      <c r="P472" s="1"/>
      <c r="Q472" s="1"/>
      <c r="R472" s="1"/>
      <c r="S472" s="1"/>
      <c r="T472" s="1"/>
      <c r="U472" s="1"/>
      <c r="V472" s="1"/>
    </row>
    <row r="473" spans="1:22" ht="15.75" customHeight="1">
      <c r="A473" s="1"/>
      <c r="B473" s="1"/>
      <c r="C473" s="1"/>
      <c r="D473" s="1"/>
      <c r="E473" s="1"/>
      <c r="F473" s="1"/>
      <c r="G473" s="1"/>
      <c r="H473" s="1"/>
      <c r="I473" s="68"/>
      <c r="J473" s="69"/>
      <c r="K473" s="69"/>
      <c r="L473" s="1"/>
      <c r="M473" s="1"/>
      <c r="N473" s="1"/>
      <c r="O473" s="1"/>
      <c r="P473" s="1"/>
      <c r="Q473" s="1"/>
      <c r="R473" s="1"/>
      <c r="S473" s="1"/>
      <c r="T473" s="1"/>
      <c r="U473" s="1"/>
      <c r="V473" s="1"/>
    </row>
    <row r="474" spans="1:22" ht="15.75" customHeight="1">
      <c r="A474" s="1"/>
      <c r="B474" s="1"/>
      <c r="C474" s="1"/>
      <c r="D474" s="1"/>
      <c r="E474" s="1"/>
      <c r="F474" s="1"/>
      <c r="G474" s="1"/>
      <c r="H474" s="1"/>
      <c r="I474" s="68"/>
      <c r="J474" s="69"/>
      <c r="K474" s="69"/>
      <c r="L474" s="1"/>
      <c r="M474" s="1"/>
      <c r="N474" s="1"/>
      <c r="O474" s="1"/>
      <c r="P474" s="1"/>
      <c r="Q474" s="1"/>
      <c r="R474" s="1"/>
      <c r="S474" s="1"/>
      <c r="T474" s="1"/>
      <c r="U474" s="1"/>
      <c r="V474" s="1"/>
    </row>
    <row r="475" spans="1:22" ht="15.75" customHeight="1">
      <c r="A475" s="1"/>
      <c r="B475" s="1"/>
      <c r="C475" s="1"/>
      <c r="D475" s="1"/>
      <c r="E475" s="1"/>
      <c r="F475" s="1"/>
      <c r="G475" s="1"/>
      <c r="H475" s="1"/>
      <c r="I475" s="68"/>
      <c r="J475" s="69"/>
      <c r="K475" s="69"/>
      <c r="L475" s="1"/>
      <c r="M475" s="1"/>
      <c r="N475" s="1"/>
      <c r="O475" s="1"/>
      <c r="P475" s="1"/>
      <c r="Q475" s="1"/>
      <c r="R475" s="1"/>
      <c r="S475" s="1"/>
      <c r="T475" s="1"/>
      <c r="U475" s="1"/>
      <c r="V475" s="1"/>
    </row>
    <row r="476" spans="1:22" ht="15.75" customHeight="1">
      <c r="A476" s="1"/>
      <c r="B476" s="1"/>
      <c r="C476" s="1"/>
      <c r="D476" s="1"/>
      <c r="E476" s="1"/>
      <c r="F476" s="1"/>
      <c r="G476" s="1"/>
      <c r="H476" s="1"/>
      <c r="I476" s="68"/>
      <c r="J476" s="69"/>
      <c r="K476" s="69"/>
      <c r="L476" s="1"/>
      <c r="M476" s="1"/>
      <c r="N476" s="1"/>
      <c r="O476" s="1"/>
      <c r="P476" s="1"/>
      <c r="Q476" s="1"/>
      <c r="R476" s="1"/>
      <c r="S476" s="1"/>
      <c r="T476" s="1"/>
      <c r="U476" s="1"/>
      <c r="V476" s="1"/>
    </row>
    <row r="477" spans="1:22" ht="15.75" customHeight="1">
      <c r="A477" s="1"/>
      <c r="B477" s="1"/>
      <c r="C477" s="1"/>
      <c r="D477" s="1"/>
      <c r="E477" s="1"/>
      <c r="F477" s="1"/>
      <c r="G477" s="1"/>
      <c r="H477" s="1"/>
      <c r="I477" s="68"/>
      <c r="J477" s="69"/>
      <c r="K477" s="69"/>
      <c r="L477" s="1"/>
      <c r="M477" s="1"/>
      <c r="N477" s="1"/>
      <c r="O477" s="1"/>
      <c r="P477" s="1"/>
      <c r="Q477" s="1"/>
      <c r="R477" s="1"/>
      <c r="S477" s="1"/>
      <c r="T477" s="1"/>
      <c r="U477" s="1"/>
      <c r="V477" s="1"/>
    </row>
    <row r="478" spans="1:22" ht="15.75" customHeight="1">
      <c r="A478" s="1"/>
      <c r="B478" s="1"/>
      <c r="C478" s="1"/>
      <c r="D478" s="1"/>
      <c r="E478" s="1"/>
      <c r="F478" s="1"/>
      <c r="G478" s="1"/>
      <c r="H478" s="1"/>
      <c r="I478" s="68"/>
      <c r="J478" s="69"/>
      <c r="K478" s="69"/>
      <c r="L478" s="1"/>
      <c r="M478" s="1"/>
      <c r="N478" s="1"/>
      <c r="O478" s="1"/>
      <c r="P478" s="1"/>
      <c r="Q478" s="1"/>
      <c r="R478" s="1"/>
      <c r="S478" s="1"/>
      <c r="T478" s="1"/>
      <c r="U478" s="1"/>
      <c r="V478" s="1"/>
    </row>
    <row r="479" spans="1:22" ht="15.75" customHeight="1">
      <c r="A479" s="1"/>
      <c r="B479" s="1"/>
      <c r="C479" s="1"/>
      <c r="D479" s="1"/>
      <c r="E479" s="1"/>
      <c r="F479" s="1"/>
      <c r="G479" s="1"/>
      <c r="H479" s="1"/>
      <c r="I479" s="68"/>
      <c r="J479" s="69"/>
      <c r="K479" s="69"/>
      <c r="L479" s="1"/>
      <c r="M479" s="1"/>
      <c r="N479" s="1"/>
      <c r="O479" s="1"/>
      <c r="P479" s="1"/>
      <c r="Q479" s="1"/>
      <c r="R479" s="1"/>
      <c r="S479" s="1"/>
      <c r="T479" s="1"/>
      <c r="U479" s="1"/>
      <c r="V479" s="1"/>
    </row>
    <row r="480" spans="1:22" ht="15.75" customHeight="1">
      <c r="A480" s="1"/>
      <c r="B480" s="1"/>
      <c r="C480" s="1"/>
      <c r="D480" s="1"/>
      <c r="E480" s="1"/>
      <c r="F480" s="1"/>
      <c r="G480" s="1"/>
      <c r="H480" s="1"/>
      <c r="I480" s="68"/>
      <c r="J480" s="69"/>
      <c r="K480" s="69"/>
      <c r="L480" s="1"/>
      <c r="M480" s="1"/>
      <c r="N480" s="1"/>
      <c r="O480" s="1"/>
      <c r="P480" s="1"/>
      <c r="Q480" s="1"/>
      <c r="R480" s="1"/>
      <c r="S480" s="1"/>
      <c r="T480" s="1"/>
      <c r="U480" s="1"/>
      <c r="V480" s="1"/>
    </row>
    <row r="481" spans="1:22" ht="15.75" customHeight="1">
      <c r="A481" s="1"/>
      <c r="B481" s="1"/>
      <c r="C481" s="1"/>
      <c r="D481" s="1"/>
      <c r="E481" s="1"/>
      <c r="F481" s="1"/>
      <c r="G481" s="1"/>
      <c r="H481" s="1"/>
      <c r="I481" s="68"/>
      <c r="J481" s="69"/>
      <c r="K481" s="69"/>
      <c r="L481" s="1"/>
      <c r="M481" s="1"/>
      <c r="N481" s="1"/>
      <c r="O481" s="1"/>
      <c r="P481" s="1"/>
      <c r="Q481" s="1"/>
      <c r="R481" s="1"/>
      <c r="S481" s="1"/>
      <c r="T481" s="1"/>
      <c r="U481" s="1"/>
      <c r="V481" s="1"/>
    </row>
    <row r="482" spans="1:22" ht="15.75" customHeight="1">
      <c r="A482" s="1"/>
      <c r="B482" s="1"/>
      <c r="C482" s="1"/>
      <c r="D482" s="1"/>
      <c r="E482" s="1"/>
      <c r="F482" s="1"/>
      <c r="G482" s="1"/>
      <c r="H482" s="1"/>
      <c r="I482" s="68"/>
      <c r="J482" s="69"/>
      <c r="K482" s="69"/>
      <c r="L482" s="1"/>
      <c r="M482" s="1"/>
      <c r="N482" s="1"/>
      <c r="O482" s="1"/>
      <c r="P482" s="1"/>
      <c r="Q482" s="1"/>
      <c r="R482" s="1"/>
      <c r="S482" s="1"/>
      <c r="T482" s="1"/>
      <c r="U482" s="1"/>
      <c r="V482" s="1"/>
    </row>
    <row r="483" spans="1:22" ht="15.75" customHeight="1">
      <c r="A483" s="1"/>
      <c r="B483" s="1"/>
      <c r="C483" s="1"/>
      <c r="D483" s="1"/>
      <c r="E483" s="1"/>
      <c r="F483" s="1"/>
      <c r="G483" s="1"/>
      <c r="H483" s="1"/>
      <c r="I483" s="68"/>
      <c r="J483" s="69"/>
      <c r="K483" s="69"/>
      <c r="L483" s="1"/>
      <c r="M483" s="1"/>
      <c r="N483" s="1"/>
      <c r="O483" s="1"/>
      <c r="P483" s="1"/>
      <c r="Q483" s="1"/>
      <c r="R483" s="1"/>
      <c r="S483" s="1"/>
      <c r="T483" s="1"/>
      <c r="U483" s="1"/>
      <c r="V483" s="1"/>
    </row>
    <row r="484" spans="1:22" ht="15.75" customHeight="1">
      <c r="A484" s="1"/>
      <c r="B484" s="1"/>
      <c r="C484" s="1"/>
      <c r="D484" s="1"/>
      <c r="E484" s="1"/>
      <c r="F484" s="1"/>
      <c r="G484" s="1"/>
      <c r="H484" s="1"/>
      <c r="I484" s="68"/>
      <c r="J484" s="69"/>
      <c r="K484" s="69"/>
      <c r="L484" s="1"/>
      <c r="M484" s="1"/>
      <c r="N484" s="1"/>
      <c r="O484" s="1"/>
      <c r="P484" s="1"/>
      <c r="Q484" s="1"/>
      <c r="R484" s="1"/>
      <c r="S484" s="1"/>
      <c r="T484" s="1"/>
      <c r="U484" s="1"/>
      <c r="V484" s="1"/>
    </row>
    <row r="485" spans="1:22" ht="15.75" customHeight="1">
      <c r="A485" s="1"/>
      <c r="B485" s="1"/>
      <c r="C485" s="1"/>
      <c r="D485" s="1"/>
      <c r="E485" s="1"/>
      <c r="F485" s="1"/>
      <c r="G485" s="1"/>
      <c r="H485" s="1"/>
      <c r="I485" s="68"/>
      <c r="J485" s="69"/>
      <c r="K485" s="69"/>
      <c r="L485" s="1"/>
      <c r="M485" s="1"/>
      <c r="N485" s="1"/>
      <c r="O485" s="1"/>
      <c r="P485" s="1"/>
      <c r="Q485" s="1"/>
      <c r="R485" s="1"/>
      <c r="S485" s="1"/>
      <c r="T485" s="1"/>
      <c r="U485" s="1"/>
      <c r="V485" s="1"/>
    </row>
    <row r="486" spans="1:22" ht="15.75" customHeight="1">
      <c r="A486" s="1"/>
      <c r="B486" s="1"/>
      <c r="C486" s="1"/>
      <c r="D486" s="1"/>
      <c r="E486" s="1"/>
      <c r="F486" s="1"/>
      <c r="G486" s="1"/>
      <c r="H486" s="1"/>
      <c r="I486" s="68"/>
      <c r="J486" s="69"/>
      <c r="K486" s="69"/>
      <c r="L486" s="1"/>
      <c r="M486" s="1"/>
      <c r="N486" s="1"/>
      <c r="O486" s="1"/>
      <c r="P486" s="1"/>
      <c r="Q486" s="1"/>
      <c r="R486" s="1"/>
      <c r="S486" s="1"/>
      <c r="T486" s="1"/>
      <c r="U486" s="1"/>
      <c r="V486" s="1"/>
    </row>
    <row r="487" spans="1:22" ht="15.75" customHeight="1">
      <c r="A487" s="1"/>
      <c r="B487" s="1"/>
      <c r="C487" s="1"/>
      <c r="D487" s="1"/>
      <c r="E487" s="1"/>
      <c r="F487" s="1"/>
      <c r="G487" s="1"/>
      <c r="H487" s="1"/>
      <c r="I487" s="68"/>
      <c r="J487" s="69"/>
      <c r="K487" s="69"/>
      <c r="L487" s="1"/>
      <c r="M487" s="1"/>
      <c r="N487" s="1"/>
      <c r="O487" s="1"/>
      <c r="P487" s="1"/>
      <c r="Q487" s="1"/>
      <c r="R487" s="1"/>
      <c r="S487" s="1"/>
      <c r="T487" s="1"/>
      <c r="U487" s="1"/>
      <c r="V487" s="1"/>
    </row>
    <row r="488" spans="1:22" ht="15.75" customHeight="1">
      <c r="A488" s="1"/>
      <c r="B488" s="1"/>
      <c r="C488" s="1"/>
      <c r="D488" s="1"/>
      <c r="E488" s="1"/>
      <c r="F488" s="1"/>
      <c r="G488" s="1"/>
      <c r="H488" s="1"/>
      <c r="I488" s="68"/>
      <c r="J488" s="69"/>
      <c r="K488" s="69"/>
      <c r="L488" s="1"/>
      <c r="M488" s="1"/>
      <c r="N488" s="1"/>
      <c r="O488" s="1"/>
      <c r="P488" s="1"/>
      <c r="Q488" s="1"/>
      <c r="R488" s="1"/>
      <c r="S488" s="1"/>
      <c r="T488" s="1"/>
      <c r="U488" s="1"/>
      <c r="V488" s="1"/>
    </row>
    <row r="489" spans="1:22" ht="15.75" customHeight="1">
      <c r="A489" s="1"/>
      <c r="B489" s="1"/>
      <c r="C489" s="1"/>
      <c r="D489" s="1"/>
      <c r="E489" s="1"/>
      <c r="F489" s="1"/>
      <c r="G489" s="1"/>
      <c r="H489" s="1"/>
      <c r="I489" s="68"/>
      <c r="J489" s="69"/>
      <c r="K489" s="69"/>
      <c r="L489" s="1"/>
      <c r="M489" s="1"/>
      <c r="N489" s="1"/>
      <c r="O489" s="1"/>
      <c r="P489" s="1"/>
      <c r="Q489" s="1"/>
      <c r="R489" s="1"/>
      <c r="S489" s="1"/>
      <c r="T489" s="1"/>
      <c r="U489" s="1"/>
      <c r="V489" s="1"/>
    </row>
    <row r="490" spans="1:22" ht="15.75" customHeight="1">
      <c r="A490" s="1"/>
      <c r="B490" s="1"/>
      <c r="C490" s="1"/>
      <c r="D490" s="1"/>
      <c r="E490" s="1"/>
      <c r="F490" s="1"/>
      <c r="G490" s="1"/>
      <c r="H490" s="1"/>
      <c r="I490" s="68"/>
      <c r="J490" s="69"/>
      <c r="K490" s="69"/>
      <c r="L490" s="1"/>
      <c r="M490" s="1"/>
      <c r="N490" s="1"/>
      <c r="O490" s="1"/>
      <c r="P490" s="1"/>
      <c r="Q490" s="1"/>
      <c r="R490" s="1"/>
      <c r="S490" s="1"/>
      <c r="T490" s="1"/>
      <c r="U490" s="1"/>
      <c r="V490" s="1"/>
    </row>
    <row r="491" spans="1:22" ht="15.75" customHeight="1">
      <c r="A491" s="1"/>
      <c r="B491" s="1"/>
      <c r="C491" s="1"/>
      <c r="D491" s="1"/>
      <c r="E491" s="1"/>
      <c r="F491" s="1"/>
      <c r="G491" s="1"/>
      <c r="H491" s="1"/>
      <c r="I491" s="68"/>
      <c r="J491" s="69"/>
      <c r="K491" s="69"/>
      <c r="L491" s="1"/>
      <c r="M491" s="1"/>
      <c r="N491" s="1"/>
      <c r="O491" s="1"/>
      <c r="P491" s="1"/>
      <c r="Q491" s="1"/>
      <c r="R491" s="1"/>
      <c r="S491" s="1"/>
      <c r="T491" s="1"/>
      <c r="U491" s="1"/>
      <c r="V491" s="1"/>
    </row>
    <row r="492" spans="1:22" ht="15.75" customHeight="1">
      <c r="A492" s="1"/>
      <c r="B492" s="1"/>
      <c r="C492" s="1"/>
      <c r="D492" s="1"/>
      <c r="E492" s="1"/>
      <c r="F492" s="1"/>
      <c r="G492" s="1"/>
      <c r="H492" s="1"/>
      <c r="I492" s="68"/>
      <c r="J492" s="69"/>
      <c r="K492" s="69"/>
      <c r="L492" s="1"/>
      <c r="M492" s="1"/>
      <c r="N492" s="1"/>
      <c r="O492" s="1"/>
      <c r="P492" s="1"/>
      <c r="Q492" s="1"/>
      <c r="R492" s="1"/>
      <c r="S492" s="1"/>
      <c r="T492" s="1"/>
      <c r="U492" s="1"/>
      <c r="V492" s="1"/>
    </row>
    <row r="493" spans="1:22" ht="15.75" customHeight="1">
      <c r="A493" s="1"/>
      <c r="B493" s="1"/>
      <c r="C493" s="1"/>
      <c r="D493" s="1"/>
      <c r="E493" s="1"/>
      <c r="F493" s="1"/>
      <c r="G493" s="1"/>
      <c r="H493" s="1"/>
      <c r="I493" s="68"/>
      <c r="J493" s="69"/>
      <c r="K493" s="69"/>
      <c r="L493" s="1"/>
      <c r="M493" s="1"/>
      <c r="N493" s="1"/>
      <c r="O493" s="1"/>
      <c r="P493" s="1"/>
      <c r="Q493" s="1"/>
      <c r="R493" s="1"/>
      <c r="S493" s="1"/>
      <c r="T493" s="1"/>
      <c r="U493" s="1"/>
      <c r="V493" s="1"/>
    </row>
    <row r="494" spans="1:22" ht="15.75" customHeight="1">
      <c r="A494" s="1"/>
      <c r="B494" s="1"/>
      <c r="C494" s="1"/>
      <c r="D494" s="1"/>
      <c r="E494" s="1"/>
      <c r="F494" s="1"/>
      <c r="G494" s="1"/>
      <c r="H494" s="1"/>
      <c r="I494" s="68"/>
      <c r="J494" s="69"/>
      <c r="K494" s="69"/>
      <c r="L494" s="1"/>
      <c r="M494" s="1"/>
      <c r="N494" s="1"/>
      <c r="O494" s="1"/>
      <c r="P494" s="1"/>
      <c r="Q494" s="1"/>
      <c r="R494" s="1"/>
      <c r="S494" s="1"/>
      <c r="T494" s="1"/>
      <c r="U494" s="1"/>
      <c r="V494" s="1"/>
    </row>
    <row r="495" spans="1:22" ht="15.75" customHeight="1">
      <c r="A495" s="1"/>
      <c r="B495" s="1"/>
      <c r="C495" s="1"/>
      <c r="D495" s="1"/>
      <c r="E495" s="1"/>
      <c r="F495" s="1"/>
      <c r="G495" s="1"/>
      <c r="H495" s="1"/>
      <c r="I495" s="68"/>
      <c r="J495" s="69"/>
      <c r="K495" s="69"/>
      <c r="L495" s="1"/>
      <c r="M495" s="1"/>
      <c r="N495" s="1"/>
      <c r="O495" s="1"/>
      <c r="P495" s="1"/>
      <c r="Q495" s="1"/>
      <c r="R495" s="1"/>
      <c r="S495" s="1"/>
      <c r="T495" s="1"/>
      <c r="U495" s="1"/>
      <c r="V495" s="1"/>
    </row>
    <row r="496" spans="1:22" ht="15.75" customHeight="1">
      <c r="A496" s="1"/>
      <c r="B496" s="1"/>
      <c r="C496" s="1"/>
      <c r="D496" s="1"/>
      <c r="E496" s="1"/>
      <c r="F496" s="1"/>
      <c r="G496" s="1"/>
      <c r="H496" s="1"/>
      <c r="I496" s="68"/>
      <c r="J496" s="69"/>
      <c r="K496" s="69"/>
      <c r="L496" s="1"/>
      <c r="M496" s="1"/>
      <c r="N496" s="1"/>
      <c r="O496" s="1"/>
      <c r="P496" s="1"/>
      <c r="Q496" s="1"/>
      <c r="R496" s="1"/>
      <c r="S496" s="1"/>
      <c r="T496" s="1"/>
      <c r="U496" s="1"/>
      <c r="V496" s="1"/>
    </row>
    <row r="497" spans="1:22" ht="15.75" customHeight="1">
      <c r="A497" s="1"/>
      <c r="B497" s="1"/>
      <c r="C497" s="1"/>
      <c r="D497" s="1"/>
      <c r="E497" s="1"/>
      <c r="F497" s="1"/>
      <c r="G497" s="1"/>
      <c r="H497" s="1"/>
      <c r="I497" s="68"/>
      <c r="J497" s="69"/>
      <c r="K497" s="69"/>
      <c r="L497" s="1"/>
      <c r="M497" s="1"/>
      <c r="N497" s="1"/>
      <c r="O497" s="1"/>
      <c r="P497" s="1"/>
      <c r="Q497" s="1"/>
      <c r="R497" s="1"/>
      <c r="S497" s="1"/>
      <c r="T497" s="1"/>
      <c r="U497" s="1"/>
      <c r="V497" s="1"/>
    </row>
    <row r="498" spans="1:22" ht="15.75" customHeight="1">
      <c r="A498" s="1"/>
      <c r="B498" s="1"/>
      <c r="C498" s="1"/>
      <c r="D498" s="1"/>
      <c r="E498" s="1"/>
      <c r="F498" s="1"/>
      <c r="G498" s="1"/>
      <c r="H498" s="1"/>
      <c r="I498" s="68"/>
      <c r="J498" s="69"/>
      <c r="K498" s="69"/>
      <c r="L498" s="1"/>
      <c r="M498" s="1"/>
      <c r="N498" s="1"/>
      <c r="O498" s="1"/>
      <c r="P498" s="1"/>
      <c r="Q498" s="1"/>
      <c r="R498" s="1"/>
      <c r="S498" s="1"/>
      <c r="T498" s="1"/>
      <c r="U498" s="1"/>
      <c r="V498" s="1"/>
    </row>
    <row r="499" spans="1:22" ht="15.75" customHeight="1">
      <c r="A499" s="1"/>
      <c r="B499" s="1"/>
      <c r="C499" s="1"/>
      <c r="D499" s="1"/>
      <c r="E499" s="1"/>
      <c r="F499" s="1"/>
      <c r="G499" s="1"/>
      <c r="H499" s="1"/>
      <c r="I499" s="68"/>
      <c r="J499" s="69"/>
      <c r="K499" s="69"/>
      <c r="L499" s="1"/>
      <c r="M499" s="1"/>
      <c r="N499" s="1"/>
      <c r="O499" s="1"/>
      <c r="P499" s="1"/>
      <c r="Q499" s="1"/>
      <c r="R499" s="1"/>
      <c r="S499" s="1"/>
      <c r="T499" s="1"/>
      <c r="U499" s="1"/>
      <c r="V499" s="1"/>
    </row>
    <row r="500" spans="1:22" ht="15.75" customHeight="1">
      <c r="A500" s="1"/>
      <c r="B500" s="1"/>
      <c r="C500" s="1"/>
      <c r="D500" s="1"/>
      <c r="E500" s="1"/>
      <c r="F500" s="1"/>
      <c r="G500" s="1"/>
      <c r="H500" s="1"/>
      <c r="I500" s="68"/>
      <c r="J500" s="69"/>
      <c r="K500" s="69"/>
      <c r="L500" s="1"/>
      <c r="M500" s="1"/>
      <c r="N500" s="1"/>
      <c r="O500" s="1"/>
      <c r="P500" s="1"/>
      <c r="Q500" s="1"/>
      <c r="R500" s="1"/>
      <c r="S500" s="1"/>
      <c r="T500" s="1"/>
      <c r="U500" s="1"/>
      <c r="V500" s="1"/>
    </row>
    <row r="501" spans="1:22" ht="15.75" customHeight="1">
      <c r="A501" s="1"/>
      <c r="B501" s="1"/>
      <c r="C501" s="1"/>
      <c r="D501" s="1"/>
      <c r="E501" s="1"/>
      <c r="F501" s="1"/>
      <c r="G501" s="1"/>
      <c r="H501" s="1"/>
      <c r="I501" s="68"/>
      <c r="J501" s="69"/>
      <c r="K501" s="69"/>
      <c r="L501" s="1"/>
      <c r="M501" s="1"/>
      <c r="N501" s="1"/>
      <c r="O501" s="1"/>
      <c r="P501" s="1"/>
      <c r="Q501" s="1"/>
      <c r="R501" s="1"/>
      <c r="S501" s="1"/>
      <c r="T501" s="1"/>
      <c r="U501" s="1"/>
      <c r="V501" s="1"/>
    </row>
    <row r="502" spans="1:22" ht="15.75" customHeight="1">
      <c r="A502" s="1"/>
      <c r="B502" s="1"/>
      <c r="C502" s="1"/>
      <c r="D502" s="1"/>
      <c r="E502" s="1"/>
      <c r="F502" s="1"/>
      <c r="G502" s="1"/>
      <c r="H502" s="1"/>
      <c r="I502" s="68"/>
      <c r="J502" s="69"/>
      <c r="K502" s="69"/>
      <c r="L502" s="1"/>
      <c r="M502" s="1"/>
      <c r="N502" s="1"/>
      <c r="O502" s="1"/>
      <c r="P502" s="1"/>
      <c r="Q502" s="1"/>
      <c r="R502" s="1"/>
      <c r="S502" s="1"/>
      <c r="T502" s="1"/>
      <c r="U502" s="1"/>
      <c r="V502" s="1"/>
    </row>
    <row r="503" spans="1:22" ht="15.75" customHeight="1">
      <c r="A503" s="1"/>
      <c r="B503" s="1"/>
      <c r="C503" s="1"/>
      <c r="D503" s="1"/>
      <c r="E503" s="1"/>
      <c r="F503" s="1"/>
      <c r="G503" s="1"/>
      <c r="H503" s="1"/>
      <c r="I503" s="68"/>
      <c r="J503" s="69"/>
      <c r="K503" s="69"/>
      <c r="L503" s="1"/>
      <c r="M503" s="1"/>
      <c r="N503" s="1"/>
      <c r="O503" s="1"/>
      <c r="P503" s="1"/>
      <c r="Q503" s="1"/>
      <c r="R503" s="1"/>
      <c r="S503" s="1"/>
      <c r="T503" s="1"/>
      <c r="U503" s="1"/>
      <c r="V503" s="1"/>
    </row>
    <row r="504" spans="1:22" ht="15.75" customHeight="1">
      <c r="A504" s="1"/>
      <c r="B504" s="1"/>
      <c r="C504" s="1"/>
      <c r="D504" s="1"/>
      <c r="E504" s="1"/>
      <c r="F504" s="1"/>
      <c r="G504" s="1"/>
      <c r="H504" s="1"/>
      <c r="I504" s="68"/>
      <c r="J504" s="69"/>
      <c r="K504" s="69"/>
      <c r="L504" s="1"/>
      <c r="M504" s="1"/>
      <c r="N504" s="1"/>
      <c r="O504" s="1"/>
      <c r="P504" s="1"/>
      <c r="Q504" s="1"/>
      <c r="R504" s="1"/>
      <c r="S504" s="1"/>
      <c r="T504" s="1"/>
      <c r="U504" s="1"/>
      <c r="V504" s="1"/>
    </row>
    <row r="505" spans="1:22" ht="15.75" customHeight="1">
      <c r="A505" s="1"/>
      <c r="B505" s="1"/>
      <c r="C505" s="1"/>
      <c r="D505" s="1"/>
      <c r="E505" s="1"/>
      <c r="F505" s="1"/>
      <c r="G505" s="1"/>
      <c r="H505" s="1"/>
      <c r="I505" s="68"/>
      <c r="J505" s="69"/>
      <c r="K505" s="69"/>
      <c r="L505" s="1"/>
      <c r="M505" s="1"/>
      <c r="N505" s="1"/>
      <c r="O505" s="1"/>
      <c r="P505" s="1"/>
      <c r="Q505" s="1"/>
      <c r="R505" s="1"/>
      <c r="S505" s="1"/>
      <c r="T505" s="1"/>
      <c r="U505" s="1"/>
      <c r="V505" s="1"/>
    </row>
    <row r="506" spans="1:22" ht="15.75" customHeight="1">
      <c r="A506" s="1"/>
      <c r="B506" s="1"/>
      <c r="C506" s="1"/>
      <c r="D506" s="1"/>
      <c r="E506" s="1"/>
      <c r="F506" s="1"/>
      <c r="G506" s="1"/>
      <c r="H506" s="1"/>
      <c r="I506" s="68"/>
      <c r="J506" s="69"/>
      <c r="K506" s="69"/>
      <c r="L506" s="1"/>
      <c r="M506" s="1"/>
      <c r="N506" s="1"/>
      <c r="O506" s="1"/>
      <c r="P506" s="1"/>
      <c r="Q506" s="1"/>
      <c r="R506" s="1"/>
      <c r="S506" s="1"/>
      <c r="T506" s="1"/>
      <c r="U506" s="1"/>
      <c r="V506" s="1"/>
    </row>
    <row r="507" spans="1:22" ht="15.75" customHeight="1">
      <c r="A507" s="1"/>
      <c r="B507" s="1"/>
      <c r="C507" s="1"/>
      <c r="D507" s="1"/>
      <c r="E507" s="1"/>
      <c r="F507" s="1"/>
      <c r="G507" s="1"/>
      <c r="H507" s="1"/>
      <c r="I507" s="68"/>
      <c r="J507" s="69"/>
      <c r="K507" s="69"/>
      <c r="L507" s="1"/>
      <c r="M507" s="1"/>
      <c r="N507" s="1"/>
      <c r="O507" s="1"/>
      <c r="P507" s="1"/>
      <c r="Q507" s="1"/>
      <c r="R507" s="1"/>
      <c r="S507" s="1"/>
      <c r="T507" s="1"/>
      <c r="U507" s="1"/>
      <c r="V507" s="1"/>
    </row>
    <row r="508" spans="1:22" ht="15.75" customHeight="1">
      <c r="A508" s="1"/>
      <c r="B508" s="1"/>
      <c r="C508" s="1"/>
      <c r="D508" s="1"/>
      <c r="E508" s="1"/>
      <c r="F508" s="1"/>
      <c r="G508" s="1"/>
      <c r="H508" s="1"/>
      <c r="I508" s="68"/>
      <c r="J508" s="69"/>
      <c r="K508" s="69"/>
      <c r="L508" s="1"/>
      <c r="M508" s="1"/>
      <c r="N508" s="1"/>
      <c r="O508" s="1"/>
      <c r="P508" s="1"/>
      <c r="Q508" s="1"/>
      <c r="R508" s="1"/>
      <c r="S508" s="1"/>
      <c r="T508" s="1"/>
      <c r="U508" s="1"/>
      <c r="V508" s="1"/>
    </row>
    <row r="509" spans="1:22" ht="15.75" customHeight="1">
      <c r="A509" s="1"/>
      <c r="B509" s="1"/>
      <c r="C509" s="1"/>
      <c r="D509" s="1"/>
      <c r="E509" s="1"/>
      <c r="F509" s="1"/>
      <c r="G509" s="1"/>
      <c r="H509" s="1"/>
      <c r="I509" s="68"/>
      <c r="J509" s="69"/>
      <c r="K509" s="69"/>
      <c r="L509" s="1"/>
      <c r="M509" s="1"/>
      <c r="N509" s="1"/>
      <c r="O509" s="1"/>
      <c r="P509" s="1"/>
      <c r="Q509" s="1"/>
      <c r="R509" s="1"/>
      <c r="S509" s="1"/>
      <c r="T509" s="1"/>
      <c r="U509" s="1"/>
      <c r="V509" s="1"/>
    </row>
    <row r="510" spans="1:22" ht="15.75" customHeight="1">
      <c r="A510" s="1"/>
      <c r="B510" s="1"/>
      <c r="C510" s="1"/>
      <c r="D510" s="1"/>
      <c r="E510" s="1"/>
      <c r="F510" s="1"/>
      <c r="G510" s="1"/>
      <c r="H510" s="1"/>
      <c r="I510" s="68"/>
      <c r="J510" s="69"/>
      <c r="K510" s="69"/>
      <c r="L510" s="1"/>
      <c r="M510" s="1"/>
      <c r="N510" s="1"/>
      <c r="O510" s="1"/>
      <c r="P510" s="1"/>
      <c r="Q510" s="1"/>
      <c r="R510" s="1"/>
      <c r="S510" s="1"/>
      <c r="T510" s="1"/>
      <c r="U510" s="1"/>
      <c r="V510" s="1"/>
    </row>
    <row r="511" spans="1:22" ht="15.75" customHeight="1">
      <c r="A511" s="1"/>
      <c r="B511" s="1"/>
      <c r="C511" s="1"/>
      <c r="D511" s="1"/>
      <c r="E511" s="1"/>
      <c r="F511" s="1"/>
      <c r="G511" s="1"/>
      <c r="H511" s="1"/>
      <c r="I511" s="68"/>
      <c r="J511" s="69"/>
      <c r="K511" s="69"/>
      <c r="L511" s="1"/>
      <c r="M511" s="1"/>
      <c r="N511" s="1"/>
      <c r="O511" s="1"/>
      <c r="P511" s="1"/>
      <c r="Q511" s="1"/>
      <c r="R511" s="1"/>
      <c r="S511" s="1"/>
      <c r="T511" s="1"/>
      <c r="U511" s="1"/>
      <c r="V511" s="1"/>
    </row>
    <row r="512" spans="1:22" ht="15.75" customHeight="1">
      <c r="A512" s="1"/>
      <c r="B512" s="1"/>
      <c r="C512" s="1"/>
      <c r="D512" s="1"/>
      <c r="E512" s="1"/>
      <c r="F512" s="1"/>
      <c r="G512" s="1"/>
      <c r="H512" s="1"/>
      <c r="I512" s="68"/>
      <c r="J512" s="69"/>
      <c r="K512" s="69"/>
      <c r="L512" s="1"/>
      <c r="M512" s="1"/>
      <c r="N512" s="1"/>
      <c r="O512" s="1"/>
      <c r="P512" s="1"/>
      <c r="Q512" s="1"/>
      <c r="R512" s="1"/>
      <c r="S512" s="1"/>
      <c r="T512" s="1"/>
      <c r="U512" s="1"/>
      <c r="V512" s="1"/>
    </row>
    <row r="513" spans="1:22" ht="15.75" customHeight="1">
      <c r="A513" s="1"/>
      <c r="B513" s="1"/>
      <c r="C513" s="1"/>
      <c r="D513" s="1"/>
      <c r="E513" s="1"/>
      <c r="F513" s="1"/>
      <c r="G513" s="1"/>
      <c r="H513" s="1"/>
      <c r="I513" s="68"/>
      <c r="J513" s="69"/>
      <c r="K513" s="69"/>
      <c r="L513" s="1"/>
      <c r="M513" s="1"/>
      <c r="N513" s="1"/>
      <c r="O513" s="1"/>
      <c r="P513" s="1"/>
      <c r="Q513" s="1"/>
      <c r="R513" s="1"/>
      <c r="S513" s="1"/>
      <c r="T513" s="1"/>
      <c r="U513" s="1"/>
      <c r="V513" s="1"/>
    </row>
    <row r="514" spans="1:22" ht="15.75" customHeight="1">
      <c r="A514" s="1"/>
      <c r="B514" s="1"/>
      <c r="C514" s="1"/>
      <c r="D514" s="1"/>
      <c r="E514" s="1"/>
      <c r="F514" s="1"/>
      <c r="G514" s="1"/>
      <c r="H514" s="1"/>
      <c r="I514" s="68"/>
      <c r="J514" s="69"/>
      <c r="K514" s="69"/>
      <c r="L514" s="1"/>
      <c r="M514" s="1"/>
      <c r="N514" s="1"/>
      <c r="O514" s="1"/>
      <c r="P514" s="1"/>
      <c r="Q514" s="1"/>
      <c r="R514" s="1"/>
      <c r="S514" s="1"/>
      <c r="T514" s="1"/>
      <c r="U514" s="1"/>
      <c r="V514" s="1"/>
    </row>
    <row r="515" spans="1:22" ht="15.75" customHeight="1">
      <c r="A515" s="1"/>
      <c r="B515" s="1"/>
      <c r="C515" s="1"/>
      <c r="D515" s="1"/>
      <c r="E515" s="1"/>
      <c r="F515" s="1"/>
      <c r="G515" s="1"/>
      <c r="H515" s="1"/>
      <c r="I515" s="68"/>
      <c r="J515" s="69"/>
      <c r="K515" s="69"/>
      <c r="L515" s="1"/>
      <c r="M515" s="1"/>
      <c r="N515" s="1"/>
      <c r="O515" s="1"/>
      <c r="P515" s="1"/>
      <c r="Q515" s="1"/>
      <c r="R515" s="1"/>
      <c r="S515" s="1"/>
      <c r="T515" s="1"/>
      <c r="U515" s="1"/>
      <c r="V515" s="1"/>
    </row>
    <row r="516" spans="1:22" ht="15.75" customHeight="1">
      <c r="A516" s="1"/>
      <c r="B516" s="1"/>
      <c r="C516" s="1"/>
      <c r="D516" s="1"/>
      <c r="E516" s="1"/>
      <c r="F516" s="1"/>
      <c r="G516" s="1"/>
      <c r="H516" s="1"/>
      <c r="I516" s="68"/>
      <c r="J516" s="69"/>
      <c r="K516" s="69"/>
      <c r="L516" s="1"/>
      <c r="M516" s="1"/>
      <c r="N516" s="1"/>
      <c r="O516" s="1"/>
      <c r="P516" s="1"/>
      <c r="Q516" s="1"/>
      <c r="R516" s="1"/>
      <c r="S516" s="1"/>
      <c r="T516" s="1"/>
      <c r="U516" s="1"/>
      <c r="V516" s="1"/>
    </row>
    <row r="517" spans="1:22" ht="15.75" customHeight="1">
      <c r="A517" s="1"/>
      <c r="B517" s="1"/>
      <c r="C517" s="1"/>
      <c r="D517" s="1"/>
      <c r="E517" s="1"/>
      <c r="F517" s="1"/>
      <c r="G517" s="1"/>
      <c r="H517" s="1"/>
      <c r="I517" s="68"/>
      <c r="J517" s="69"/>
      <c r="K517" s="69"/>
      <c r="L517" s="1"/>
      <c r="M517" s="1"/>
      <c r="N517" s="1"/>
      <c r="O517" s="1"/>
      <c r="P517" s="1"/>
      <c r="Q517" s="1"/>
      <c r="R517" s="1"/>
      <c r="S517" s="1"/>
      <c r="T517" s="1"/>
      <c r="U517" s="1"/>
      <c r="V517" s="1"/>
    </row>
    <row r="518" spans="1:22" ht="15.75" customHeight="1">
      <c r="A518" s="1"/>
      <c r="B518" s="1"/>
      <c r="C518" s="1"/>
      <c r="D518" s="1"/>
      <c r="E518" s="1"/>
      <c r="F518" s="1"/>
      <c r="G518" s="1"/>
      <c r="H518" s="1"/>
      <c r="I518" s="68"/>
      <c r="J518" s="69"/>
      <c r="K518" s="69"/>
      <c r="L518" s="1"/>
      <c r="M518" s="1"/>
      <c r="N518" s="1"/>
      <c r="O518" s="1"/>
      <c r="P518" s="1"/>
      <c r="Q518" s="1"/>
      <c r="R518" s="1"/>
      <c r="S518" s="1"/>
      <c r="T518" s="1"/>
      <c r="U518" s="1"/>
      <c r="V518" s="1"/>
    </row>
    <row r="519" spans="1:22" ht="15.75" customHeight="1">
      <c r="A519" s="1"/>
      <c r="B519" s="1"/>
      <c r="C519" s="1"/>
      <c r="D519" s="1"/>
      <c r="E519" s="1"/>
      <c r="F519" s="1"/>
      <c r="G519" s="1"/>
      <c r="H519" s="1"/>
      <c r="I519" s="68"/>
      <c r="J519" s="69"/>
      <c r="K519" s="69"/>
      <c r="L519" s="1"/>
      <c r="M519" s="1"/>
      <c r="N519" s="1"/>
      <c r="O519" s="1"/>
      <c r="P519" s="1"/>
      <c r="Q519" s="1"/>
      <c r="R519" s="1"/>
      <c r="S519" s="1"/>
      <c r="T519" s="1"/>
      <c r="U519" s="1"/>
      <c r="V519" s="1"/>
    </row>
    <row r="520" spans="1:22" ht="15.75" customHeight="1">
      <c r="A520" s="1"/>
      <c r="B520" s="1"/>
      <c r="C520" s="1"/>
      <c r="D520" s="1"/>
      <c r="E520" s="1"/>
      <c r="F520" s="1"/>
      <c r="G520" s="1"/>
      <c r="H520" s="1"/>
      <c r="I520" s="68"/>
      <c r="J520" s="69"/>
      <c r="K520" s="69"/>
      <c r="L520" s="1"/>
      <c r="M520" s="1"/>
      <c r="N520" s="1"/>
      <c r="O520" s="1"/>
      <c r="P520" s="1"/>
      <c r="Q520" s="1"/>
      <c r="R520" s="1"/>
      <c r="S520" s="1"/>
      <c r="T520" s="1"/>
      <c r="U520" s="1"/>
      <c r="V520" s="1"/>
    </row>
    <row r="521" spans="1:22" ht="15.75" customHeight="1">
      <c r="A521" s="1"/>
      <c r="B521" s="1"/>
      <c r="C521" s="1"/>
      <c r="D521" s="1"/>
      <c r="E521" s="1"/>
      <c r="F521" s="1"/>
      <c r="G521" s="1"/>
      <c r="H521" s="1"/>
      <c r="I521" s="68"/>
      <c r="J521" s="69"/>
      <c r="K521" s="69"/>
      <c r="L521" s="1"/>
      <c r="M521" s="1"/>
      <c r="N521" s="1"/>
      <c r="O521" s="1"/>
      <c r="P521" s="1"/>
      <c r="Q521" s="1"/>
      <c r="R521" s="1"/>
      <c r="S521" s="1"/>
      <c r="T521" s="1"/>
      <c r="U521" s="1"/>
      <c r="V521" s="1"/>
    </row>
    <row r="522" spans="1:22" ht="15.75" customHeight="1">
      <c r="A522" s="1"/>
      <c r="B522" s="1"/>
      <c r="C522" s="1"/>
      <c r="D522" s="1"/>
      <c r="E522" s="1"/>
      <c r="F522" s="1"/>
      <c r="G522" s="1"/>
      <c r="H522" s="1"/>
      <c r="I522" s="68"/>
      <c r="J522" s="69"/>
      <c r="K522" s="69"/>
      <c r="L522" s="1"/>
      <c r="M522" s="1"/>
      <c r="N522" s="1"/>
      <c r="O522" s="1"/>
      <c r="P522" s="1"/>
      <c r="Q522" s="1"/>
      <c r="R522" s="1"/>
      <c r="S522" s="1"/>
      <c r="T522" s="1"/>
      <c r="U522" s="1"/>
      <c r="V522" s="1"/>
    </row>
    <row r="523" spans="1:22" ht="15.75" customHeight="1">
      <c r="A523" s="1"/>
      <c r="B523" s="1"/>
      <c r="C523" s="1"/>
      <c r="D523" s="1"/>
      <c r="E523" s="1"/>
      <c r="F523" s="1"/>
      <c r="G523" s="1"/>
      <c r="H523" s="1"/>
      <c r="I523" s="68"/>
      <c r="J523" s="69"/>
      <c r="K523" s="69"/>
      <c r="L523" s="1"/>
      <c r="M523" s="1"/>
      <c r="N523" s="1"/>
      <c r="O523" s="1"/>
      <c r="P523" s="1"/>
      <c r="Q523" s="1"/>
      <c r="R523" s="1"/>
      <c r="S523" s="1"/>
      <c r="T523" s="1"/>
      <c r="U523" s="1"/>
      <c r="V523" s="1"/>
    </row>
    <row r="524" spans="1:22" ht="15.75" customHeight="1">
      <c r="A524" s="1"/>
      <c r="B524" s="1"/>
      <c r="C524" s="1"/>
      <c r="D524" s="1"/>
      <c r="E524" s="1"/>
      <c r="F524" s="1"/>
      <c r="G524" s="1"/>
      <c r="H524" s="1"/>
      <c r="I524" s="68"/>
      <c r="J524" s="69"/>
      <c r="K524" s="69"/>
      <c r="L524" s="1"/>
      <c r="M524" s="1"/>
      <c r="N524" s="1"/>
      <c r="O524" s="1"/>
      <c r="P524" s="1"/>
      <c r="Q524" s="1"/>
      <c r="R524" s="1"/>
      <c r="S524" s="1"/>
      <c r="T524" s="1"/>
      <c r="U524" s="1"/>
      <c r="V524" s="1"/>
    </row>
    <row r="525" spans="1:22" ht="15.75" customHeight="1">
      <c r="A525" s="1"/>
      <c r="B525" s="1"/>
      <c r="C525" s="1"/>
      <c r="D525" s="1"/>
      <c r="E525" s="1"/>
      <c r="F525" s="1"/>
      <c r="G525" s="1"/>
      <c r="H525" s="1"/>
      <c r="I525" s="68"/>
      <c r="J525" s="69"/>
      <c r="K525" s="69"/>
      <c r="L525" s="1"/>
      <c r="M525" s="1"/>
      <c r="N525" s="1"/>
      <c r="O525" s="1"/>
      <c r="P525" s="1"/>
      <c r="Q525" s="1"/>
      <c r="R525" s="1"/>
      <c r="S525" s="1"/>
      <c r="T525" s="1"/>
      <c r="U525" s="1"/>
      <c r="V525" s="1"/>
    </row>
    <row r="526" spans="1:22" ht="15.75" customHeight="1">
      <c r="A526" s="1"/>
      <c r="B526" s="1"/>
      <c r="C526" s="1"/>
      <c r="D526" s="1"/>
      <c r="E526" s="1"/>
      <c r="F526" s="1"/>
      <c r="G526" s="1"/>
      <c r="H526" s="1"/>
      <c r="I526" s="68"/>
      <c r="J526" s="69"/>
      <c r="K526" s="69"/>
      <c r="L526" s="1"/>
      <c r="M526" s="1"/>
      <c r="N526" s="1"/>
      <c r="O526" s="1"/>
      <c r="P526" s="1"/>
      <c r="Q526" s="1"/>
      <c r="R526" s="1"/>
      <c r="S526" s="1"/>
      <c r="T526" s="1"/>
      <c r="U526" s="1"/>
      <c r="V526" s="1"/>
    </row>
    <row r="527" spans="1:22" ht="15.75" customHeight="1">
      <c r="A527" s="1"/>
      <c r="B527" s="1"/>
      <c r="C527" s="1"/>
      <c r="D527" s="1"/>
      <c r="E527" s="1"/>
      <c r="F527" s="1"/>
      <c r="G527" s="1"/>
      <c r="H527" s="1"/>
      <c r="I527" s="68"/>
      <c r="J527" s="69"/>
      <c r="K527" s="69"/>
      <c r="L527" s="1"/>
      <c r="M527" s="1"/>
      <c r="N527" s="1"/>
      <c r="O527" s="1"/>
      <c r="P527" s="1"/>
      <c r="Q527" s="1"/>
      <c r="R527" s="1"/>
      <c r="S527" s="1"/>
      <c r="T527" s="1"/>
      <c r="U527" s="1"/>
      <c r="V527" s="1"/>
    </row>
    <row r="528" spans="1:22" ht="15.75" customHeight="1">
      <c r="A528" s="1"/>
      <c r="B528" s="1"/>
      <c r="C528" s="1"/>
      <c r="D528" s="1"/>
      <c r="E528" s="1"/>
      <c r="F528" s="1"/>
      <c r="G528" s="1"/>
      <c r="H528" s="1"/>
      <c r="I528" s="68"/>
      <c r="J528" s="69"/>
      <c r="K528" s="69"/>
      <c r="L528" s="1"/>
      <c r="M528" s="1"/>
      <c r="N528" s="1"/>
      <c r="O528" s="1"/>
      <c r="P528" s="1"/>
      <c r="Q528" s="1"/>
      <c r="R528" s="1"/>
      <c r="S528" s="1"/>
      <c r="T528" s="1"/>
      <c r="U528" s="1"/>
      <c r="V528" s="1"/>
    </row>
    <row r="529" spans="1:22" ht="15.75" customHeight="1">
      <c r="A529" s="1"/>
      <c r="B529" s="1"/>
      <c r="C529" s="1"/>
      <c r="D529" s="1"/>
      <c r="E529" s="1"/>
      <c r="F529" s="1"/>
      <c r="G529" s="1"/>
      <c r="H529" s="1"/>
      <c r="I529" s="68"/>
      <c r="J529" s="69"/>
      <c r="K529" s="69"/>
      <c r="L529" s="1"/>
      <c r="M529" s="1"/>
      <c r="N529" s="1"/>
      <c r="O529" s="1"/>
      <c r="P529" s="1"/>
      <c r="Q529" s="1"/>
      <c r="R529" s="1"/>
      <c r="S529" s="1"/>
      <c r="T529" s="1"/>
      <c r="U529" s="1"/>
      <c r="V529" s="1"/>
    </row>
    <row r="530" spans="1:22" ht="15.75" customHeight="1">
      <c r="A530" s="1"/>
      <c r="B530" s="1"/>
      <c r="C530" s="1"/>
      <c r="D530" s="1"/>
      <c r="E530" s="1"/>
      <c r="F530" s="1"/>
      <c r="G530" s="1"/>
      <c r="H530" s="1"/>
      <c r="I530" s="68"/>
      <c r="J530" s="69"/>
      <c r="K530" s="69"/>
      <c r="L530" s="1"/>
      <c r="M530" s="1"/>
      <c r="N530" s="1"/>
      <c r="O530" s="1"/>
      <c r="P530" s="1"/>
      <c r="Q530" s="1"/>
      <c r="R530" s="1"/>
      <c r="S530" s="1"/>
      <c r="T530" s="1"/>
      <c r="U530" s="1"/>
      <c r="V530" s="1"/>
    </row>
    <row r="531" spans="1:22" ht="15.75" customHeight="1">
      <c r="A531" s="1"/>
      <c r="B531" s="1"/>
      <c r="C531" s="1"/>
      <c r="D531" s="1"/>
      <c r="E531" s="1"/>
      <c r="F531" s="1"/>
      <c r="G531" s="1"/>
      <c r="H531" s="1"/>
      <c r="I531" s="68"/>
      <c r="J531" s="69"/>
      <c r="K531" s="69"/>
      <c r="L531" s="1"/>
      <c r="M531" s="1"/>
      <c r="N531" s="1"/>
      <c r="O531" s="1"/>
      <c r="P531" s="1"/>
      <c r="Q531" s="1"/>
      <c r="R531" s="1"/>
      <c r="S531" s="1"/>
      <c r="T531" s="1"/>
      <c r="U531" s="1"/>
      <c r="V531" s="1"/>
    </row>
    <row r="532" spans="1:22" ht="15.75" customHeight="1">
      <c r="A532" s="1"/>
      <c r="B532" s="1"/>
      <c r="C532" s="1"/>
      <c r="D532" s="1"/>
      <c r="E532" s="1"/>
      <c r="F532" s="1"/>
      <c r="G532" s="1"/>
      <c r="H532" s="1"/>
      <c r="I532" s="68"/>
      <c r="J532" s="69"/>
      <c r="K532" s="69"/>
      <c r="L532" s="1"/>
      <c r="M532" s="1"/>
      <c r="N532" s="1"/>
      <c r="O532" s="1"/>
      <c r="P532" s="1"/>
      <c r="Q532" s="1"/>
      <c r="R532" s="1"/>
      <c r="S532" s="1"/>
      <c r="T532" s="1"/>
      <c r="U532" s="1"/>
      <c r="V532" s="1"/>
    </row>
    <row r="533" spans="1:22" ht="15.75" customHeight="1">
      <c r="A533" s="1"/>
      <c r="B533" s="1"/>
      <c r="C533" s="1"/>
      <c r="D533" s="1"/>
      <c r="E533" s="1"/>
      <c r="F533" s="1"/>
      <c r="G533" s="1"/>
      <c r="H533" s="1"/>
      <c r="I533" s="68"/>
      <c r="J533" s="69"/>
      <c r="K533" s="69"/>
      <c r="L533" s="1"/>
      <c r="M533" s="1"/>
      <c r="N533" s="1"/>
      <c r="O533" s="1"/>
      <c r="P533" s="1"/>
      <c r="Q533" s="1"/>
      <c r="R533" s="1"/>
      <c r="S533" s="1"/>
      <c r="T533" s="1"/>
      <c r="U533" s="1"/>
      <c r="V533" s="1"/>
    </row>
    <row r="534" spans="1:22" ht="15.75" customHeight="1">
      <c r="A534" s="1"/>
      <c r="B534" s="1"/>
      <c r="C534" s="1"/>
      <c r="D534" s="1"/>
      <c r="E534" s="1"/>
      <c r="F534" s="1"/>
      <c r="G534" s="1"/>
      <c r="H534" s="1"/>
      <c r="I534" s="68"/>
      <c r="J534" s="69"/>
      <c r="K534" s="69"/>
      <c r="L534" s="1"/>
      <c r="M534" s="1"/>
      <c r="N534" s="1"/>
      <c r="O534" s="1"/>
      <c r="P534" s="1"/>
      <c r="Q534" s="1"/>
      <c r="R534" s="1"/>
      <c r="S534" s="1"/>
      <c r="T534" s="1"/>
      <c r="U534" s="1"/>
      <c r="V534" s="1"/>
    </row>
    <row r="535" spans="1:22" ht="15.75" customHeight="1">
      <c r="A535" s="1"/>
      <c r="B535" s="1"/>
      <c r="C535" s="1"/>
      <c r="D535" s="1"/>
      <c r="E535" s="1"/>
      <c r="F535" s="1"/>
      <c r="G535" s="1"/>
      <c r="H535" s="1"/>
      <c r="I535" s="68"/>
      <c r="J535" s="69"/>
      <c r="K535" s="69"/>
      <c r="L535" s="1"/>
      <c r="M535" s="1"/>
      <c r="N535" s="1"/>
      <c r="O535" s="1"/>
      <c r="P535" s="1"/>
      <c r="Q535" s="1"/>
      <c r="R535" s="1"/>
      <c r="S535" s="1"/>
      <c r="T535" s="1"/>
      <c r="U535" s="1"/>
      <c r="V535" s="1"/>
    </row>
    <row r="536" spans="1:22" ht="15.75" customHeight="1">
      <c r="A536" s="1"/>
      <c r="B536" s="1"/>
      <c r="C536" s="1"/>
      <c r="D536" s="1"/>
      <c r="E536" s="1"/>
      <c r="F536" s="1"/>
      <c r="G536" s="1"/>
      <c r="H536" s="1"/>
      <c r="I536" s="68"/>
      <c r="J536" s="69"/>
      <c r="K536" s="69"/>
      <c r="L536" s="1"/>
      <c r="M536" s="1"/>
      <c r="N536" s="1"/>
      <c r="O536" s="1"/>
      <c r="P536" s="1"/>
      <c r="Q536" s="1"/>
      <c r="R536" s="1"/>
      <c r="S536" s="1"/>
      <c r="T536" s="1"/>
      <c r="U536" s="1"/>
      <c r="V536" s="1"/>
    </row>
    <row r="537" spans="1:22" ht="15.75" customHeight="1">
      <c r="A537" s="1"/>
      <c r="B537" s="1"/>
      <c r="C537" s="1"/>
      <c r="D537" s="1"/>
      <c r="E537" s="1"/>
      <c r="F537" s="1"/>
      <c r="G537" s="1"/>
      <c r="H537" s="1"/>
      <c r="I537" s="68"/>
      <c r="J537" s="69"/>
      <c r="K537" s="69"/>
      <c r="L537" s="1"/>
      <c r="M537" s="1"/>
      <c r="N537" s="1"/>
      <c r="O537" s="1"/>
      <c r="P537" s="1"/>
      <c r="Q537" s="1"/>
      <c r="R537" s="1"/>
      <c r="S537" s="1"/>
      <c r="T537" s="1"/>
      <c r="U537" s="1"/>
      <c r="V537" s="1"/>
    </row>
    <row r="538" spans="1:22" ht="15.75" customHeight="1">
      <c r="A538" s="1"/>
      <c r="B538" s="1"/>
      <c r="C538" s="1"/>
      <c r="D538" s="1"/>
      <c r="E538" s="1"/>
      <c r="F538" s="1"/>
      <c r="G538" s="1"/>
      <c r="H538" s="1"/>
      <c r="I538" s="68"/>
      <c r="J538" s="69"/>
      <c r="K538" s="69"/>
      <c r="L538" s="1"/>
      <c r="M538" s="1"/>
      <c r="N538" s="1"/>
      <c r="O538" s="1"/>
      <c r="P538" s="1"/>
      <c r="Q538" s="1"/>
      <c r="R538" s="1"/>
      <c r="S538" s="1"/>
      <c r="T538" s="1"/>
      <c r="U538" s="1"/>
      <c r="V538" s="1"/>
    </row>
    <row r="539" spans="1:22" ht="15.75" customHeight="1">
      <c r="A539" s="1"/>
      <c r="B539" s="1"/>
      <c r="C539" s="1"/>
      <c r="D539" s="1"/>
      <c r="E539" s="1"/>
      <c r="F539" s="1"/>
      <c r="G539" s="1"/>
      <c r="H539" s="1"/>
      <c r="I539" s="68"/>
      <c r="J539" s="69"/>
      <c r="K539" s="69"/>
      <c r="L539" s="1"/>
      <c r="M539" s="1"/>
      <c r="N539" s="1"/>
      <c r="O539" s="1"/>
      <c r="P539" s="1"/>
      <c r="Q539" s="1"/>
      <c r="R539" s="1"/>
      <c r="S539" s="1"/>
      <c r="T539" s="1"/>
      <c r="U539" s="1"/>
      <c r="V539" s="1"/>
    </row>
    <row r="540" spans="1:22" ht="15.75" customHeight="1">
      <c r="A540" s="1"/>
      <c r="B540" s="1"/>
      <c r="C540" s="1"/>
      <c r="D540" s="1"/>
      <c r="E540" s="1"/>
      <c r="F540" s="1"/>
      <c r="G540" s="1"/>
      <c r="H540" s="1"/>
      <c r="I540" s="68"/>
      <c r="J540" s="69"/>
      <c r="K540" s="69"/>
      <c r="L540" s="1"/>
      <c r="M540" s="1"/>
      <c r="N540" s="1"/>
      <c r="O540" s="1"/>
      <c r="P540" s="1"/>
      <c r="Q540" s="1"/>
      <c r="R540" s="1"/>
      <c r="S540" s="1"/>
      <c r="T540" s="1"/>
      <c r="U540" s="1"/>
      <c r="V540" s="1"/>
    </row>
    <row r="541" spans="1:22" ht="15.75" customHeight="1">
      <c r="A541" s="1"/>
      <c r="B541" s="1"/>
      <c r="C541" s="1"/>
      <c r="D541" s="1"/>
      <c r="E541" s="1"/>
      <c r="F541" s="1"/>
      <c r="G541" s="1"/>
      <c r="H541" s="1"/>
      <c r="I541" s="68"/>
      <c r="J541" s="69"/>
      <c r="K541" s="69"/>
      <c r="L541" s="1"/>
      <c r="M541" s="1"/>
      <c r="N541" s="1"/>
      <c r="O541" s="1"/>
      <c r="P541" s="1"/>
      <c r="Q541" s="1"/>
      <c r="R541" s="1"/>
      <c r="S541" s="1"/>
      <c r="T541" s="1"/>
      <c r="U541" s="1"/>
      <c r="V541" s="1"/>
    </row>
    <row r="542" spans="1:22" ht="15.75" customHeight="1">
      <c r="A542" s="1"/>
      <c r="B542" s="1"/>
      <c r="C542" s="1"/>
      <c r="D542" s="1"/>
      <c r="E542" s="1"/>
      <c r="F542" s="1"/>
      <c r="G542" s="1"/>
      <c r="H542" s="1"/>
      <c r="I542" s="68"/>
      <c r="J542" s="69"/>
      <c r="K542" s="69"/>
      <c r="L542" s="1"/>
      <c r="M542" s="1"/>
      <c r="N542" s="1"/>
      <c r="O542" s="1"/>
      <c r="P542" s="1"/>
      <c r="Q542" s="1"/>
      <c r="R542" s="1"/>
      <c r="S542" s="1"/>
      <c r="T542" s="1"/>
      <c r="U542" s="1"/>
      <c r="V542" s="1"/>
    </row>
    <row r="543" spans="1:22" ht="15.75" customHeight="1">
      <c r="A543" s="1"/>
      <c r="B543" s="1"/>
      <c r="C543" s="1"/>
      <c r="D543" s="1"/>
      <c r="E543" s="1"/>
      <c r="F543" s="1"/>
      <c r="G543" s="1"/>
      <c r="H543" s="1"/>
      <c r="I543" s="68"/>
      <c r="J543" s="69"/>
      <c r="K543" s="69"/>
      <c r="L543" s="1"/>
      <c r="M543" s="1"/>
      <c r="N543" s="1"/>
      <c r="O543" s="1"/>
      <c r="P543" s="1"/>
      <c r="Q543" s="1"/>
      <c r="R543" s="1"/>
      <c r="S543" s="1"/>
      <c r="T543" s="1"/>
      <c r="U543" s="1"/>
      <c r="V543" s="1"/>
    </row>
    <row r="544" spans="1:22" ht="15.75" customHeight="1">
      <c r="A544" s="1"/>
      <c r="B544" s="1"/>
      <c r="C544" s="1"/>
      <c r="D544" s="1"/>
      <c r="E544" s="1"/>
      <c r="F544" s="1"/>
      <c r="G544" s="1"/>
      <c r="H544" s="1"/>
      <c r="I544" s="68"/>
      <c r="J544" s="69"/>
      <c r="K544" s="69"/>
      <c r="L544" s="1"/>
      <c r="M544" s="1"/>
      <c r="N544" s="1"/>
      <c r="O544" s="1"/>
      <c r="P544" s="1"/>
      <c r="Q544" s="1"/>
      <c r="R544" s="1"/>
      <c r="S544" s="1"/>
      <c r="T544" s="1"/>
      <c r="U544" s="1"/>
      <c r="V544" s="1"/>
    </row>
    <row r="545" spans="1:22" ht="15.75" customHeight="1">
      <c r="A545" s="1"/>
      <c r="B545" s="1"/>
      <c r="C545" s="1"/>
      <c r="D545" s="1"/>
      <c r="E545" s="1"/>
      <c r="F545" s="1"/>
      <c r="G545" s="1"/>
      <c r="H545" s="1"/>
      <c r="I545" s="68"/>
      <c r="J545" s="69"/>
      <c r="K545" s="69"/>
      <c r="L545" s="1"/>
      <c r="M545" s="1"/>
      <c r="N545" s="1"/>
      <c r="O545" s="1"/>
      <c r="P545" s="1"/>
      <c r="Q545" s="1"/>
      <c r="R545" s="1"/>
      <c r="S545" s="1"/>
      <c r="T545" s="1"/>
      <c r="U545" s="1"/>
      <c r="V545" s="1"/>
    </row>
    <row r="546" spans="1:22" ht="15.75" customHeight="1">
      <c r="A546" s="1"/>
      <c r="B546" s="1"/>
      <c r="C546" s="1"/>
      <c r="D546" s="1"/>
      <c r="E546" s="1"/>
      <c r="F546" s="1"/>
      <c r="G546" s="1"/>
      <c r="H546" s="1"/>
      <c r="I546" s="68"/>
      <c r="J546" s="69"/>
      <c r="K546" s="69"/>
      <c r="L546" s="1"/>
      <c r="M546" s="1"/>
      <c r="N546" s="1"/>
      <c r="O546" s="1"/>
      <c r="P546" s="1"/>
      <c r="Q546" s="1"/>
      <c r="R546" s="1"/>
      <c r="S546" s="1"/>
      <c r="T546" s="1"/>
      <c r="U546" s="1"/>
      <c r="V546" s="1"/>
    </row>
    <row r="547" spans="1:22" ht="15.75" customHeight="1">
      <c r="A547" s="1"/>
      <c r="B547" s="1"/>
      <c r="C547" s="1"/>
      <c r="D547" s="1"/>
      <c r="E547" s="1"/>
      <c r="F547" s="1"/>
      <c r="G547" s="1"/>
      <c r="H547" s="1"/>
      <c r="I547" s="68"/>
      <c r="J547" s="69"/>
      <c r="K547" s="69"/>
      <c r="L547" s="1"/>
      <c r="M547" s="1"/>
      <c r="N547" s="1"/>
      <c r="O547" s="1"/>
      <c r="P547" s="1"/>
      <c r="Q547" s="1"/>
      <c r="R547" s="1"/>
      <c r="S547" s="1"/>
      <c r="T547" s="1"/>
      <c r="U547" s="1"/>
      <c r="V547" s="1"/>
    </row>
    <row r="548" spans="1:22" ht="15.75" customHeight="1">
      <c r="A548" s="1"/>
      <c r="B548" s="1"/>
      <c r="C548" s="1"/>
      <c r="D548" s="1"/>
      <c r="E548" s="1"/>
      <c r="F548" s="1"/>
      <c r="G548" s="1"/>
      <c r="H548" s="1"/>
      <c r="I548" s="68"/>
      <c r="J548" s="69"/>
      <c r="K548" s="69"/>
      <c r="L548" s="1"/>
      <c r="M548" s="1"/>
      <c r="N548" s="1"/>
      <c r="O548" s="1"/>
      <c r="P548" s="1"/>
      <c r="Q548" s="1"/>
      <c r="R548" s="1"/>
      <c r="S548" s="1"/>
      <c r="T548" s="1"/>
      <c r="U548" s="1"/>
      <c r="V548" s="1"/>
    </row>
    <row r="549" spans="1:22" ht="15.75" customHeight="1">
      <c r="A549" s="1"/>
      <c r="B549" s="1"/>
      <c r="C549" s="1"/>
      <c r="D549" s="1"/>
      <c r="E549" s="1"/>
      <c r="F549" s="1"/>
      <c r="G549" s="1"/>
      <c r="H549" s="1"/>
      <c r="I549" s="68"/>
      <c r="J549" s="69"/>
      <c r="K549" s="69"/>
      <c r="L549" s="1"/>
      <c r="M549" s="1"/>
      <c r="N549" s="1"/>
      <c r="O549" s="1"/>
      <c r="P549" s="1"/>
      <c r="Q549" s="1"/>
      <c r="R549" s="1"/>
      <c r="S549" s="1"/>
      <c r="T549" s="1"/>
      <c r="U549" s="1"/>
      <c r="V549" s="1"/>
    </row>
    <row r="550" spans="1:22" ht="15.75" customHeight="1">
      <c r="A550" s="1"/>
      <c r="B550" s="1"/>
      <c r="C550" s="1"/>
      <c r="D550" s="1"/>
      <c r="E550" s="1"/>
      <c r="F550" s="1"/>
      <c r="G550" s="1"/>
      <c r="H550" s="1"/>
      <c r="I550" s="68"/>
      <c r="J550" s="69"/>
      <c r="K550" s="69"/>
      <c r="L550" s="1"/>
      <c r="M550" s="1"/>
      <c r="N550" s="1"/>
      <c r="O550" s="1"/>
      <c r="P550" s="1"/>
      <c r="Q550" s="1"/>
      <c r="R550" s="1"/>
      <c r="S550" s="1"/>
      <c r="T550" s="1"/>
      <c r="U550" s="1"/>
      <c r="V550" s="1"/>
    </row>
    <row r="551" spans="1:22" ht="15.75" customHeight="1">
      <c r="A551" s="1"/>
      <c r="B551" s="1"/>
      <c r="C551" s="1"/>
      <c r="D551" s="1"/>
      <c r="E551" s="1"/>
      <c r="F551" s="1"/>
      <c r="G551" s="1"/>
      <c r="H551" s="1"/>
      <c r="I551" s="68"/>
      <c r="J551" s="69"/>
      <c r="K551" s="69"/>
      <c r="L551" s="1"/>
      <c r="M551" s="1"/>
      <c r="N551" s="1"/>
      <c r="O551" s="1"/>
      <c r="P551" s="1"/>
      <c r="Q551" s="1"/>
      <c r="R551" s="1"/>
      <c r="S551" s="1"/>
      <c r="T551" s="1"/>
      <c r="U551" s="1"/>
      <c r="V551" s="1"/>
    </row>
    <row r="552" spans="1:22" ht="15.75" customHeight="1">
      <c r="A552" s="1"/>
      <c r="B552" s="1"/>
      <c r="C552" s="1"/>
      <c r="D552" s="1"/>
      <c r="E552" s="1"/>
      <c r="F552" s="1"/>
      <c r="G552" s="1"/>
      <c r="H552" s="1"/>
      <c r="I552" s="68"/>
      <c r="J552" s="69"/>
      <c r="K552" s="69"/>
      <c r="L552" s="1"/>
      <c r="M552" s="1"/>
      <c r="N552" s="1"/>
      <c r="O552" s="1"/>
      <c r="P552" s="1"/>
      <c r="Q552" s="1"/>
      <c r="R552" s="1"/>
      <c r="S552" s="1"/>
      <c r="T552" s="1"/>
      <c r="U552" s="1"/>
      <c r="V552" s="1"/>
    </row>
    <row r="553" spans="1:22" ht="15.75" customHeight="1">
      <c r="A553" s="1"/>
      <c r="B553" s="1"/>
      <c r="C553" s="1"/>
      <c r="D553" s="1"/>
      <c r="E553" s="1"/>
      <c r="F553" s="1"/>
      <c r="G553" s="1"/>
      <c r="H553" s="1"/>
      <c r="I553" s="68"/>
      <c r="J553" s="69"/>
      <c r="K553" s="69"/>
      <c r="L553" s="1"/>
      <c r="M553" s="1"/>
      <c r="N553" s="1"/>
      <c r="O553" s="1"/>
      <c r="P553" s="1"/>
      <c r="Q553" s="1"/>
      <c r="R553" s="1"/>
      <c r="S553" s="1"/>
      <c r="T553" s="1"/>
      <c r="U553" s="1"/>
      <c r="V553" s="1"/>
    </row>
    <row r="554" spans="1:22" ht="15.75" customHeight="1">
      <c r="A554" s="1"/>
      <c r="B554" s="1"/>
      <c r="C554" s="1"/>
      <c r="D554" s="1"/>
      <c r="E554" s="1"/>
      <c r="F554" s="1"/>
      <c r="G554" s="1"/>
      <c r="H554" s="1"/>
      <c r="I554" s="68"/>
      <c r="J554" s="69"/>
      <c r="K554" s="69"/>
      <c r="L554" s="1"/>
      <c r="M554" s="1"/>
      <c r="N554" s="1"/>
      <c r="O554" s="1"/>
      <c r="P554" s="1"/>
      <c r="Q554" s="1"/>
      <c r="R554" s="1"/>
      <c r="S554" s="1"/>
      <c r="T554" s="1"/>
      <c r="U554" s="1"/>
      <c r="V554" s="1"/>
    </row>
    <row r="555" spans="1:22" ht="15.75" customHeight="1">
      <c r="A555" s="1"/>
      <c r="B555" s="1"/>
      <c r="C555" s="1"/>
      <c r="D555" s="1"/>
      <c r="E555" s="1"/>
      <c r="F555" s="1"/>
      <c r="G555" s="1"/>
      <c r="H555" s="1"/>
      <c r="I555" s="68"/>
      <c r="J555" s="69"/>
      <c r="K555" s="69"/>
      <c r="L555" s="1"/>
      <c r="M555" s="1"/>
      <c r="N555" s="1"/>
      <c r="O555" s="1"/>
      <c r="P555" s="1"/>
      <c r="Q555" s="1"/>
      <c r="R555" s="1"/>
      <c r="S555" s="1"/>
      <c r="T555" s="1"/>
      <c r="U555" s="1"/>
      <c r="V555" s="1"/>
    </row>
    <row r="556" spans="1:22" ht="15.75" customHeight="1">
      <c r="A556" s="1"/>
      <c r="B556" s="1"/>
      <c r="C556" s="1"/>
      <c r="D556" s="1"/>
      <c r="E556" s="1"/>
      <c r="F556" s="1"/>
      <c r="G556" s="1"/>
      <c r="H556" s="1"/>
      <c r="I556" s="68"/>
      <c r="J556" s="69"/>
      <c r="K556" s="69"/>
      <c r="L556" s="1"/>
      <c r="M556" s="1"/>
      <c r="N556" s="1"/>
      <c r="O556" s="1"/>
      <c r="P556" s="1"/>
      <c r="Q556" s="1"/>
      <c r="R556" s="1"/>
      <c r="S556" s="1"/>
      <c r="T556" s="1"/>
      <c r="U556" s="1"/>
      <c r="V556" s="1"/>
    </row>
    <row r="557" spans="1:22" ht="15.75" customHeight="1">
      <c r="A557" s="1"/>
      <c r="B557" s="1"/>
      <c r="C557" s="1"/>
      <c r="D557" s="1"/>
      <c r="E557" s="1"/>
      <c r="F557" s="1"/>
      <c r="G557" s="1"/>
      <c r="H557" s="1"/>
      <c r="I557" s="68"/>
      <c r="J557" s="69"/>
      <c r="K557" s="69"/>
      <c r="L557" s="1"/>
      <c r="M557" s="1"/>
      <c r="N557" s="1"/>
      <c r="O557" s="1"/>
      <c r="P557" s="1"/>
      <c r="Q557" s="1"/>
      <c r="R557" s="1"/>
      <c r="S557" s="1"/>
      <c r="T557" s="1"/>
      <c r="U557" s="1"/>
      <c r="V557" s="1"/>
    </row>
    <row r="558" spans="1:22" ht="15.75" customHeight="1">
      <c r="A558" s="1"/>
      <c r="B558" s="1"/>
      <c r="C558" s="1"/>
      <c r="D558" s="1"/>
      <c r="E558" s="1"/>
      <c r="F558" s="1"/>
      <c r="G558" s="1"/>
      <c r="H558" s="1"/>
      <c r="I558" s="68"/>
      <c r="J558" s="69"/>
      <c r="K558" s="69"/>
      <c r="L558" s="1"/>
      <c r="M558" s="1"/>
      <c r="N558" s="1"/>
      <c r="O558" s="1"/>
      <c r="P558" s="1"/>
      <c r="Q558" s="1"/>
      <c r="R558" s="1"/>
      <c r="S558" s="1"/>
      <c r="T558" s="1"/>
      <c r="U558" s="1"/>
      <c r="V558" s="1"/>
    </row>
    <row r="559" spans="1:22" ht="15.75" customHeight="1">
      <c r="A559" s="1"/>
      <c r="B559" s="1"/>
      <c r="C559" s="1"/>
      <c r="D559" s="1"/>
      <c r="E559" s="1"/>
      <c r="F559" s="1"/>
      <c r="G559" s="1"/>
      <c r="H559" s="1"/>
      <c r="I559" s="68"/>
      <c r="J559" s="69"/>
      <c r="K559" s="69"/>
      <c r="L559" s="1"/>
      <c r="M559" s="1"/>
      <c r="N559" s="1"/>
      <c r="O559" s="1"/>
      <c r="P559" s="1"/>
      <c r="Q559" s="1"/>
      <c r="R559" s="1"/>
      <c r="S559" s="1"/>
      <c r="T559" s="1"/>
      <c r="U559" s="1"/>
      <c r="V559" s="1"/>
    </row>
    <row r="560" spans="1:22" ht="15.75" customHeight="1">
      <c r="A560" s="1"/>
      <c r="B560" s="1"/>
      <c r="C560" s="1"/>
      <c r="D560" s="1"/>
      <c r="E560" s="1"/>
      <c r="F560" s="1"/>
      <c r="G560" s="1"/>
      <c r="H560" s="1"/>
      <c r="I560" s="68"/>
      <c r="J560" s="69"/>
      <c r="K560" s="69"/>
      <c r="L560" s="1"/>
      <c r="M560" s="1"/>
      <c r="N560" s="1"/>
      <c r="O560" s="1"/>
      <c r="P560" s="1"/>
      <c r="Q560" s="1"/>
      <c r="R560" s="1"/>
      <c r="S560" s="1"/>
      <c r="T560" s="1"/>
      <c r="U560" s="1"/>
      <c r="V560" s="1"/>
    </row>
    <row r="561" spans="1:22" ht="15.75" customHeight="1">
      <c r="A561" s="1"/>
      <c r="B561" s="1"/>
      <c r="C561" s="1"/>
      <c r="D561" s="1"/>
      <c r="E561" s="1"/>
      <c r="F561" s="1"/>
      <c r="G561" s="1"/>
      <c r="H561" s="1"/>
      <c r="I561" s="68"/>
      <c r="J561" s="69"/>
      <c r="K561" s="69"/>
      <c r="L561" s="1"/>
      <c r="M561" s="1"/>
      <c r="N561" s="1"/>
      <c r="O561" s="1"/>
      <c r="P561" s="1"/>
      <c r="Q561" s="1"/>
      <c r="R561" s="1"/>
      <c r="S561" s="1"/>
      <c r="T561" s="1"/>
      <c r="U561" s="1"/>
      <c r="V561" s="1"/>
    </row>
    <row r="562" spans="1:22" ht="15.75" customHeight="1">
      <c r="A562" s="1"/>
      <c r="B562" s="1"/>
      <c r="C562" s="1"/>
      <c r="D562" s="1"/>
      <c r="E562" s="1"/>
      <c r="F562" s="1"/>
      <c r="G562" s="1"/>
      <c r="H562" s="1"/>
      <c r="I562" s="68"/>
      <c r="J562" s="69"/>
      <c r="K562" s="69"/>
      <c r="L562" s="1"/>
      <c r="M562" s="1"/>
      <c r="N562" s="1"/>
      <c r="O562" s="1"/>
      <c r="P562" s="1"/>
      <c r="Q562" s="1"/>
      <c r="R562" s="1"/>
      <c r="S562" s="1"/>
      <c r="T562" s="1"/>
      <c r="U562" s="1"/>
      <c r="V562" s="1"/>
    </row>
    <row r="563" spans="1:22" ht="15.75" customHeight="1">
      <c r="A563" s="1"/>
      <c r="B563" s="1"/>
      <c r="C563" s="1"/>
      <c r="D563" s="1"/>
      <c r="E563" s="1"/>
      <c r="F563" s="1"/>
      <c r="G563" s="1"/>
      <c r="H563" s="1"/>
      <c r="I563" s="68"/>
      <c r="J563" s="69"/>
      <c r="K563" s="69"/>
      <c r="L563" s="1"/>
      <c r="M563" s="1"/>
      <c r="N563" s="1"/>
      <c r="O563" s="1"/>
      <c r="P563" s="1"/>
      <c r="Q563" s="1"/>
      <c r="R563" s="1"/>
      <c r="S563" s="1"/>
      <c r="T563" s="1"/>
      <c r="U563" s="1"/>
      <c r="V563" s="1"/>
    </row>
    <row r="564" spans="1:22" ht="15.75" customHeight="1">
      <c r="A564" s="1"/>
      <c r="B564" s="1"/>
      <c r="C564" s="1"/>
      <c r="D564" s="1"/>
      <c r="E564" s="1"/>
      <c r="F564" s="1"/>
      <c r="G564" s="1"/>
      <c r="H564" s="1"/>
      <c r="I564" s="68"/>
      <c r="J564" s="69"/>
      <c r="K564" s="69"/>
      <c r="L564" s="1"/>
      <c r="M564" s="1"/>
      <c r="N564" s="1"/>
      <c r="O564" s="1"/>
      <c r="P564" s="1"/>
      <c r="Q564" s="1"/>
      <c r="R564" s="1"/>
      <c r="S564" s="1"/>
      <c r="T564" s="1"/>
      <c r="U564" s="1"/>
      <c r="V564" s="1"/>
    </row>
    <row r="565" spans="1:22" ht="15.75" customHeight="1">
      <c r="A565" s="1"/>
      <c r="B565" s="1"/>
      <c r="C565" s="1"/>
      <c r="D565" s="1"/>
      <c r="E565" s="1"/>
      <c r="F565" s="1"/>
      <c r="G565" s="1"/>
      <c r="H565" s="1"/>
      <c r="I565" s="68"/>
      <c r="J565" s="69"/>
      <c r="K565" s="69"/>
      <c r="L565" s="1"/>
      <c r="M565" s="1"/>
      <c r="N565" s="1"/>
      <c r="O565" s="1"/>
      <c r="P565" s="1"/>
      <c r="Q565" s="1"/>
      <c r="R565" s="1"/>
      <c r="S565" s="1"/>
      <c r="T565" s="1"/>
      <c r="U565" s="1"/>
      <c r="V565" s="1"/>
    </row>
    <row r="566" spans="1:22" ht="15.75" customHeight="1">
      <c r="A566" s="1"/>
      <c r="B566" s="1"/>
      <c r="C566" s="1"/>
      <c r="D566" s="1"/>
      <c r="E566" s="1"/>
      <c r="F566" s="1"/>
      <c r="G566" s="1"/>
      <c r="H566" s="1"/>
      <c r="I566" s="68"/>
      <c r="J566" s="69"/>
      <c r="K566" s="69"/>
      <c r="L566" s="1"/>
      <c r="M566" s="1"/>
      <c r="N566" s="1"/>
      <c r="O566" s="1"/>
      <c r="P566" s="1"/>
      <c r="Q566" s="1"/>
      <c r="R566" s="1"/>
      <c r="S566" s="1"/>
      <c r="T566" s="1"/>
      <c r="U566" s="1"/>
      <c r="V566" s="1"/>
    </row>
    <row r="567" spans="1:22" ht="15.75" customHeight="1">
      <c r="A567" s="1"/>
      <c r="B567" s="1"/>
      <c r="C567" s="1"/>
      <c r="D567" s="1"/>
      <c r="E567" s="1"/>
      <c r="F567" s="1"/>
      <c r="G567" s="1"/>
      <c r="H567" s="1"/>
      <c r="I567" s="68"/>
      <c r="J567" s="69"/>
      <c r="K567" s="69"/>
      <c r="L567" s="1"/>
      <c r="M567" s="1"/>
      <c r="N567" s="1"/>
      <c r="O567" s="1"/>
      <c r="P567" s="1"/>
      <c r="Q567" s="1"/>
      <c r="R567" s="1"/>
      <c r="S567" s="1"/>
      <c r="T567" s="1"/>
      <c r="U567" s="1"/>
      <c r="V567" s="1"/>
    </row>
    <row r="568" spans="1:22" ht="15.75" customHeight="1">
      <c r="A568" s="1"/>
      <c r="B568" s="1"/>
      <c r="C568" s="1"/>
      <c r="D568" s="1"/>
      <c r="E568" s="1"/>
      <c r="F568" s="1"/>
      <c r="G568" s="1"/>
      <c r="H568" s="1"/>
      <c r="I568" s="68"/>
      <c r="J568" s="69"/>
      <c r="K568" s="69"/>
      <c r="L568" s="1"/>
      <c r="M568" s="1"/>
      <c r="N568" s="1"/>
      <c r="O568" s="1"/>
      <c r="P568" s="1"/>
      <c r="Q568" s="1"/>
      <c r="R568" s="1"/>
      <c r="S568" s="1"/>
      <c r="T568" s="1"/>
      <c r="U568" s="1"/>
      <c r="V568" s="1"/>
    </row>
    <row r="569" spans="1:22" ht="15.75" customHeight="1">
      <c r="A569" s="1"/>
      <c r="B569" s="1"/>
      <c r="C569" s="1"/>
      <c r="D569" s="1"/>
      <c r="E569" s="1"/>
      <c r="F569" s="1"/>
      <c r="G569" s="1"/>
      <c r="H569" s="1"/>
      <c r="I569" s="68"/>
      <c r="J569" s="69"/>
      <c r="K569" s="69"/>
      <c r="L569" s="1"/>
      <c r="M569" s="1"/>
      <c r="N569" s="1"/>
      <c r="O569" s="1"/>
      <c r="P569" s="1"/>
      <c r="Q569" s="1"/>
      <c r="R569" s="1"/>
      <c r="S569" s="1"/>
      <c r="T569" s="1"/>
      <c r="U569" s="1"/>
      <c r="V569" s="1"/>
    </row>
    <row r="570" spans="1:22" ht="15.75" customHeight="1">
      <c r="A570" s="1"/>
      <c r="B570" s="1"/>
      <c r="C570" s="1"/>
      <c r="D570" s="1"/>
      <c r="E570" s="1"/>
      <c r="F570" s="1"/>
      <c r="G570" s="1"/>
      <c r="H570" s="1"/>
      <c r="I570" s="68"/>
      <c r="J570" s="69"/>
      <c r="K570" s="69"/>
      <c r="L570" s="1"/>
      <c r="M570" s="1"/>
      <c r="N570" s="1"/>
      <c r="O570" s="1"/>
      <c r="P570" s="1"/>
      <c r="Q570" s="1"/>
      <c r="R570" s="1"/>
      <c r="S570" s="1"/>
      <c r="T570" s="1"/>
      <c r="U570" s="1"/>
      <c r="V570" s="1"/>
    </row>
    <row r="571" spans="1:22" ht="15.75" customHeight="1">
      <c r="A571" s="1"/>
      <c r="B571" s="1"/>
      <c r="C571" s="1"/>
      <c r="D571" s="1"/>
      <c r="E571" s="1"/>
      <c r="F571" s="1"/>
      <c r="G571" s="1"/>
      <c r="H571" s="1"/>
      <c r="I571" s="68"/>
      <c r="J571" s="69"/>
      <c r="K571" s="69"/>
      <c r="L571" s="1"/>
      <c r="M571" s="1"/>
      <c r="N571" s="1"/>
      <c r="O571" s="1"/>
      <c r="P571" s="1"/>
      <c r="Q571" s="1"/>
      <c r="R571" s="1"/>
      <c r="S571" s="1"/>
      <c r="T571" s="1"/>
      <c r="U571" s="1"/>
      <c r="V571" s="1"/>
    </row>
    <row r="572" spans="1:22" ht="15.75" customHeight="1">
      <c r="A572" s="1"/>
      <c r="B572" s="1"/>
      <c r="C572" s="1"/>
      <c r="D572" s="1"/>
      <c r="E572" s="1"/>
      <c r="F572" s="1"/>
      <c r="G572" s="1"/>
      <c r="H572" s="1"/>
      <c r="I572" s="68"/>
      <c r="J572" s="69"/>
      <c r="K572" s="69"/>
      <c r="L572" s="1"/>
      <c r="M572" s="1"/>
      <c r="N572" s="1"/>
      <c r="O572" s="1"/>
      <c r="P572" s="1"/>
      <c r="Q572" s="1"/>
      <c r="R572" s="1"/>
      <c r="S572" s="1"/>
      <c r="T572" s="1"/>
      <c r="U572" s="1"/>
      <c r="V572" s="1"/>
    </row>
    <row r="573" spans="1:22" ht="15.75" customHeight="1">
      <c r="A573" s="1"/>
      <c r="B573" s="1"/>
      <c r="C573" s="1"/>
      <c r="D573" s="1"/>
      <c r="E573" s="1"/>
      <c r="F573" s="1"/>
      <c r="G573" s="1"/>
      <c r="H573" s="1"/>
      <c r="I573" s="68"/>
      <c r="J573" s="69"/>
      <c r="K573" s="69"/>
      <c r="L573" s="1"/>
      <c r="M573" s="1"/>
      <c r="N573" s="1"/>
      <c r="O573" s="1"/>
      <c r="P573" s="1"/>
      <c r="Q573" s="1"/>
      <c r="R573" s="1"/>
      <c r="S573" s="1"/>
      <c r="T573" s="1"/>
      <c r="U573" s="1"/>
      <c r="V573" s="1"/>
    </row>
    <row r="574" spans="1:22" ht="15.75" customHeight="1">
      <c r="A574" s="1"/>
      <c r="B574" s="1"/>
      <c r="C574" s="1"/>
      <c r="D574" s="1"/>
      <c r="E574" s="1"/>
      <c r="F574" s="1"/>
      <c r="G574" s="1"/>
      <c r="H574" s="1"/>
      <c r="I574" s="68"/>
      <c r="J574" s="69"/>
      <c r="K574" s="69"/>
      <c r="L574" s="1"/>
      <c r="M574" s="1"/>
      <c r="N574" s="1"/>
      <c r="O574" s="1"/>
      <c r="P574" s="1"/>
      <c r="Q574" s="1"/>
      <c r="R574" s="1"/>
      <c r="S574" s="1"/>
      <c r="T574" s="1"/>
      <c r="U574" s="1"/>
      <c r="V574" s="1"/>
    </row>
    <row r="575" spans="1:22" ht="15.75" customHeight="1">
      <c r="A575" s="1"/>
      <c r="B575" s="1"/>
      <c r="C575" s="1"/>
      <c r="D575" s="1"/>
      <c r="E575" s="1"/>
      <c r="F575" s="1"/>
      <c r="G575" s="1"/>
      <c r="H575" s="1"/>
      <c r="I575" s="68"/>
      <c r="J575" s="69"/>
      <c r="K575" s="69"/>
      <c r="L575" s="1"/>
      <c r="M575" s="1"/>
      <c r="N575" s="1"/>
      <c r="O575" s="1"/>
      <c r="P575" s="1"/>
      <c r="Q575" s="1"/>
      <c r="R575" s="1"/>
      <c r="S575" s="1"/>
      <c r="T575" s="1"/>
      <c r="U575" s="1"/>
      <c r="V575" s="1"/>
    </row>
    <row r="576" spans="1:22" ht="15.75" customHeight="1">
      <c r="A576" s="1"/>
      <c r="B576" s="1"/>
      <c r="C576" s="1"/>
      <c r="D576" s="1"/>
      <c r="E576" s="1"/>
      <c r="F576" s="1"/>
      <c r="G576" s="1"/>
      <c r="H576" s="1"/>
      <c r="I576" s="68"/>
      <c r="J576" s="69"/>
      <c r="K576" s="69"/>
      <c r="L576" s="1"/>
      <c r="M576" s="1"/>
      <c r="N576" s="1"/>
      <c r="O576" s="1"/>
      <c r="P576" s="1"/>
      <c r="Q576" s="1"/>
      <c r="R576" s="1"/>
      <c r="S576" s="1"/>
      <c r="T576" s="1"/>
      <c r="U576" s="1"/>
      <c r="V576" s="1"/>
    </row>
    <row r="577" spans="1:22" ht="15.75" customHeight="1">
      <c r="A577" s="1"/>
      <c r="B577" s="1"/>
      <c r="C577" s="1"/>
      <c r="D577" s="1"/>
      <c r="E577" s="1"/>
      <c r="F577" s="1"/>
      <c r="G577" s="1"/>
      <c r="H577" s="1"/>
      <c r="I577" s="68"/>
      <c r="J577" s="69"/>
      <c r="K577" s="69"/>
      <c r="L577" s="1"/>
      <c r="M577" s="1"/>
      <c r="N577" s="1"/>
      <c r="O577" s="1"/>
      <c r="P577" s="1"/>
      <c r="Q577" s="1"/>
      <c r="R577" s="1"/>
      <c r="S577" s="1"/>
      <c r="T577" s="1"/>
      <c r="U577" s="1"/>
      <c r="V577" s="1"/>
    </row>
    <row r="578" spans="1:22" ht="15.75" customHeight="1">
      <c r="A578" s="1"/>
      <c r="B578" s="1"/>
      <c r="C578" s="1"/>
      <c r="D578" s="1"/>
      <c r="E578" s="1"/>
      <c r="F578" s="1"/>
      <c r="G578" s="1"/>
      <c r="H578" s="1"/>
      <c r="I578" s="68"/>
      <c r="J578" s="69"/>
      <c r="K578" s="69"/>
      <c r="L578" s="1"/>
      <c r="M578" s="1"/>
      <c r="N578" s="1"/>
      <c r="O578" s="1"/>
      <c r="P578" s="1"/>
      <c r="Q578" s="1"/>
      <c r="R578" s="1"/>
      <c r="S578" s="1"/>
      <c r="T578" s="1"/>
      <c r="U578" s="1"/>
      <c r="V578" s="1"/>
    </row>
    <row r="579" spans="1:22" ht="15.75" customHeight="1">
      <c r="A579" s="1"/>
      <c r="B579" s="1"/>
      <c r="C579" s="1"/>
      <c r="D579" s="1"/>
      <c r="E579" s="1"/>
      <c r="F579" s="1"/>
      <c r="G579" s="1"/>
      <c r="H579" s="1"/>
      <c r="I579" s="68"/>
      <c r="J579" s="69"/>
      <c r="K579" s="69"/>
      <c r="L579" s="1"/>
      <c r="M579" s="1"/>
      <c r="N579" s="1"/>
      <c r="O579" s="1"/>
      <c r="P579" s="1"/>
      <c r="Q579" s="1"/>
      <c r="R579" s="1"/>
      <c r="S579" s="1"/>
      <c r="T579" s="1"/>
      <c r="U579" s="1"/>
      <c r="V579" s="1"/>
    </row>
    <row r="580" spans="1:22" ht="15.75" customHeight="1">
      <c r="A580" s="1"/>
      <c r="B580" s="1"/>
      <c r="C580" s="1"/>
      <c r="D580" s="1"/>
      <c r="E580" s="1"/>
      <c r="F580" s="1"/>
      <c r="G580" s="1"/>
      <c r="H580" s="1"/>
      <c r="I580" s="68"/>
      <c r="J580" s="69"/>
      <c r="K580" s="69"/>
      <c r="L580" s="1"/>
      <c r="M580" s="1"/>
      <c r="N580" s="1"/>
      <c r="O580" s="1"/>
      <c r="P580" s="1"/>
      <c r="Q580" s="1"/>
      <c r="R580" s="1"/>
      <c r="S580" s="1"/>
      <c r="T580" s="1"/>
      <c r="U580" s="1"/>
      <c r="V580" s="1"/>
    </row>
    <row r="581" spans="1:22" ht="15.75" customHeight="1">
      <c r="A581" s="1"/>
      <c r="B581" s="1"/>
      <c r="C581" s="1"/>
      <c r="D581" s="1"/>
      <c r="E581" s="1"/>
      <c r="F581" s="1"/>
      <c r="G581" s="1"/>
      <c r="H581" s="1"/>
      <c r="I581" s="68"/>
      <c r="J581" s="69"/>
      <c r="K581" s="69"/>
      <c r="L581" s="1"/>
      <c r="M581" s="1"/>
      <c r="N581" s="1"/>
      <c r="O581" s="1"/>
      <c r="P581" s="1"/>
      <c r="Q581" s="1"/>
      <c r="R581" s="1"/>
      <c r="S581" s="1"/>
      <c r="T581" s="1"/>
      <c r="U581" s="1"/>
      <c r="V581" s="1"/>
    </row>
    <row r="582" spans="1:22" ht="15.75" customHeight="1">
      <c r="A582" s="1"/>
      <c r="B582" s="1"/>
      <c r="C582" s="1"/>
      <c r="D582" s="1"/>
      <c r="E582" s="1"/>
      <c r="F582" s="1"/>
      <c r="G582" s="1"/>
      <c r="H582" s="1"/>
      <c r="I582" s="68"/>
      <c r="J582" s="69"/>
      <c r="K582" s="69"/>
      <c r="L582" s="1"/>
      <c r="M582" s="1"/>
      <c r="N582" s="1"/>
      <c r="O582" s="1"/>
      <c r="P582" s="1"/>
      <c r="Q582" s="1"/>
      <c r="R582" s="1"/>
      <c r="S582" s="1"/>
      <c r="T582" s="1"/>
      <c r="U582" s="1"/>
      <c r="V582" s="1"/>
    </row>
    <row r="583" spans="1:22" ht="15.75" customHeight="1">
      <c r="A583" s="1"/>
      <c r="B583" s="1"/>
      <c r="C583" s="1"/>
      <c r="D583" s="1"/>
      <c r="E583" s="1"/>
      <c r="F583" s="1"/>
      <c r="G583" s="1"/>
      <c r="H583" s="1"/>
      <c r="I583" s="68"/>
      <c r="J583" s="69"/>
      <c r="K583" s="69"/>
      <c r="L583" s="1"/>
      <c r="M583" s="1"/>
      <c r="N583" s="1"/>
      <c r="O583" s="1"/>
      <c r="P583" s="1"/>
      <c r="Q583" s="1"/>
      <c r="R583" s="1"/>
      <c r="S583" s="1"/>
      <c r="T583" s="1"/>
      <c r="U583" s="1"/>
      <c r="V583" s="1"/>
    </row>
    <row r="584" spans="1:22" ht="15.75" customHeight="1">
      <c r="A584" s="1"/>
      <c r="B584" s="1"/>
      <c r="C584" s="1"/>
      <c r="D584" s="1"/>
      <c r="E584" s="1"/>
      <c r="F584" s="1"/>
      <c r="G584" s="1"/>
      <c r="H584" s="1"/>
      <c r="I584" s="68"/>
      <c r="J584" s="69"/>
      <c r="K584" s="69"/>
      <c r="L584" s="1"/>
      <c r="M584" s="1"/>
      <c r="N584" s="1"/>
      <c r="O584" s="1"/>
      <c r="P584" s="1"/>
      <c r="Q584" s="1"/>
      <c r="R584" s="1"/>
      <c r="S584" s="1"/>
      <c r="T584" s="1"/>
      <c r="U584" s="1"/>
      <c r="V584" s="1"/>
    </row>
    <row r="585" spans="1:22" ht="15.75" customHeight="1">
      <c r="A585" s="1"/>
      <c r="B585" s="1"/>
      <c r="C585" s="1"/>
      <c r="D585" s="1"/>
      <c r="E585" s="1"/>
      <c r="F585" s="1"/>
      <c r="G585" s="1"/>
      <c r="H585" s="1"/>
      <c r="I585" s="68"/>
      <c r="J585" s="69"/>
      <c r="K585" s="69"/>
      <c r="L585" s="1"/>
      <c r="M585" s="1"/>
      <c r="N585" s="1"/>
      <c r="O585" s="1"/>
      <c r="P585" s="1"/>
      <c r="Q585" s="1"/>
      <c r="R585" s="1"/>
      <c r="S585" s="1"/>
      <c r="T585" s="1"/>
      <c r="U585" s="1"/>
      <c r="V585" s="1"/>
    </row>
    <row r="586" spans="1:22" ht="15.75" customHeight="1">
      <c r="A586" s="1"/>
      <c r="B586" s="1"/>
      <c r="C586" s="1"/>
      <c r="D586" s="1"/>
      <c r="E586" s="1"/>
      <c r="F586" s="1"/>
      <c r="G586" s="1"/>
      <c r="H586" s="1"/>
      <c r="I586" s="68"/>
      <c r="J586" s="69"/>
      <c r="K586" s="69"/>
      <c r="L586" s="1"/>
      <c r="M586" s="1"/>
      <c r="N586" s="1"/>
      <c r="O586" s="1"/>
      <c r="P586" s="1"/>
      <c r="Q586" s="1"/>
      <c r="R586" s="1"/>
      <c r="S586" s="1"/>
      <c r="T586" s="1"/>
      <c r="U586" s="1"/>
      <c r="V586" s="1"/>
    </row>
    <row r="587" spans="1:22" ht="15.75" customHeight="1">
      <c r="A587" s="1"/>
      <c r="B587" s="1"/>
      <c r="C587" s="1"/>
      <c r="D587" s="1"/>
      <c r="E587" s="1"/>
      <c r="F587" s="1"/>
      <c r="G587" s="1"/>
      <c r="H587" s="1"/>
      <c r="I587" s="68"/>
      <c r="J587" s="69"/>
      <c r="K587" s="69"/>
      <c r="L587" s="1"/>
      <c r="M587" s="1"/>
      <c r="N587" s="1"/>
      <c r="O587" s="1"/>
      <c r="P587" s="1"/>
      <c r="Q587" s="1"/>
      <c r="R587" s="1"/>
      <c r="S587" s="1"/>
      <c r="T587" s="1"/>
      <c r="U587" s="1"/>
      <c r="V587" s="1"/>
    </row>
    <row r="588" spans="1:22" ht="15.75" customHeight="1">
      <c r="A588" s="1"/>
      <c r="B588" s="1"/>
      <c r="C588" s="1"/>
      <c r="D588" s="1"/>
      <c r="E588" s="1"/>
      <c r="F588" s="1"/>
      <c r="G588" s="1"/>
      <c r="H588" s="1"/>
      <c r="I588" s="68"/>
      <c r="J588" s="69"/>
      <c r="K588" s="69"/>
      <c r="L588" s="1"/>
      <c r="M588" s="1"/>
      <c r="N588" s="1"/>
      <c r="O588" s="1"/>
      <c r="P588" s="1"/>
      <c r="Q588" s="1"/>
      <c r="R588" s="1"/>
      <c r="S588" s="1"/>
      <c r="T588" s="1"/>
      <c r="U588" s="1"/>
      <c r="V588" s="1"/>
    </row>
    <row r="589" spans="1:22" ht="15.75" customHeight="1">
      <c r="A589" s="1"/>
      <c r="B589" s="1"/>
      <c r="C589" s="1"/>
      <c r="D589" s="1"/>
      <c r="E589" s="1"/>
      <c r="F589" s="1"/>
      <c r="G589" s="1"/>
      <c r="H589" s="1"/>
      <c r="I589" s="68"/>
      <c r="J589" s="69"/>
      <c r="K589" s="69"/>
      <c r="L589" s="1"/>
      <c r="M589" s="1"/>
      <c r="N589" s="1"/>
      <c r="O589" s="1"/>
      <c r="P589" s="1"/>
      <c r="Q589" s="1"/>
      <c r="R589" s="1"/>
      <c r="S589" s="1"/>
      <c r="T589" s="1"/>
      <c r="U589" s="1"/>
      <c r="V589" s="1"/>
    </row>
    <row r="590" spans="1:22" ht="15.75" customHeight="1">
      <c r="A590" s="1"/>
      <c r="B590" s="1"/>
      <c r="C590" s="1"/>
      <c r="D590" s="1"/>
      <c r="E590" s="1"/>
      <c r="F590" s="1"/>
      <c r="G590" s="1"/>
      <c r="H590" s="1"/>
      <c r="I590" s="68"/>
      <c r="J590" s="69"/>
      <c r="K590" s="69"/>
      <c r="L590" s="1"/>
      <c r="M590" s="1"/>
      <c r="N590" s="1"/>
      <c r="O590" s="1"/>
      <c r="P590" s="1"/>
      <c r="Q590" s="1"/>
      <c r="R590" s="1"/>
      <c r="S590" s="1"/>
      <c r="T590" s="1"/>
      <c r="U590" s="1"/>
      <c r="V590" s="1"/>
    </row>
    <row r="591" spans="1:22" ht="15.75" customHeight="1">
      <c r="A591" s="1"/>
      <c r="B591" s="1"/>
      <c r="C591" s="1"/>
      <c r="D591" s="1"/>
      <c r="E591" s="1"/>
      <c r="F591" s="1"/>
      <c r="G591" s="1"/>
      <c r="H591" s="1"/>
      <c r="I591" s="68"/>
      <c r="J591" s="69"/>
      <c r="K591" s="69"/>
      <c r="L591" s="1"/>
      <c r="M591" s="1"/>
      <c r="N591" s="1"/>
      <c r="O591" s="1"/>
      <c r="P591" s="1"/>
      <c r="Q591" s="1"/>
      <c r="R591" s="1"/>
      <c r="S591" s="1"/>
      <c r="T591" s="1"/>
      <c r="U591" s="1"/>
      <c r="V591" s="1"/>
    </row>
    <row r="592" spans="1:22" ht="15.75" customHeight="1">
      <c r="A592" s="1"/>
      <c r="B592" s="1"/>
      <c r="C592" s="1"/>
      <c r="D592" s="1"/>
      <c r="E592" s="1"/>
      <c r="F592" s="1"/>
      <c r="G592" s="1"/>
      <c r="H592" s="1"/>
      <c r="I592" s="68"/>
      <c r="J592" s="69"/>
      <c r="K592" s="69"/>
      <c r="L592" s="1"/>
      <c r="M592" s="1"/>
      <c r="N592" s="1"/>
      <c r="O592" s="1"/>
      <c r="P592" s="1"/>
      <c r="Q592" s="1"/>
      <c r="R592" s="1"/>
      <c r="S592" s="1"/>
      <c r="T592" s="1"/>
      <c r="U592" s="1"/>
      <c r="V592" s="1"/>
    </row>
    <row r="593" spans="1:22" ht="15.75" customHeight="1">
      <c r="A593" s="1"/>
      <c r="B593" s="1"/>
      <c r="C593" s="1"/>
      <c r="D593" s="1"/>
      <c r="E593" s="1"/>
      <c r="F593" s="1"/>
      <c r="G593" s="1"/>
      <c r="H593" s="1"/>
      <c r="I593" s="68"/>
      <c r="J593" s="69"/>
      <c r="K593" s="69"/>
      <c r="L593" s="1"/>
      <c r="M593" s="1"/>
      <c r="N593" s="1"/>
      <c r="O593" s="1"/>
      <c r="P593" s="1"/>
      <c r="Q593" s="1"/>
      <c r="R593" s="1"/>
      <c r="S593" s="1"/>
      <c r="T593" s="1"/>
      <c r="U593" s="1"/>
      <c r="V593" s="1"/>
    </row>
    <row r="594" spans="1:22" ht="15.75" customHeight="1">
      <c r="A594" s="1"/>
      <c r="B594" s="1"/>
      <c r="C594" s="1"/>
      <c r="D594" s="1"/>
      <c r="E594" s="1"/>
      <c r="F594" s="1"/>
      <c r="G594" s="1"/>
      <c r="H594" s="1"/>
      <c r="I594" s="68"/>
      <c r="J594" s="69"/>
      <c r="K594" s="69"/>
      <c r="L594" s="1"/>
      <c r="M594" s="1"/>
      <c r="N594" s="1"/>
      <c r="O594" s="1"/>
      <c r="P594" s="1"/>
      <c r="Q594" s="1"/>
      <c r="R594" s="1"/>
      <c r="S594" s="1"/>
      <c r="T594" s="1"/>
      <c r="U594" s="1"/>
      <c r="V594" s="1"/>
    </row>
    <row r="595" spans="1:22" ht="15.75" customHeight="1">
      <c r="A595" s="1"/>
      <c r="B595" s="1"/>
      <c r="C595" s="1"/>
      <c r="D595" s="1"/>
      <c r="E595" s="1"/>
      <c r="F595" s="1"/>
      <c r="G595" s="1"/>
      <c r="H595" s="1"/>
      <c r="I595" s="68"/>
      <c r="J595" s="69"/>
      <c r="K595" s="69"/>
      <c r="L595" s="1"/>
      <c r="M595" s="1"/>
      <c r="N595" s="1"/>
      <c r="O595" s="1"/>
      <c r="P595" s="1"/>
      <c r="Q595" s="1"/>
      <c r="R595" s="1"/>
      <c r="S595" s="1"/>
      <c r="T595" s="1"/>
      <c r="U595" s="1"/>
      <c r="V595" s="1"/>
    </row>
    <row r="596" spans="1:22" ht="15.75" customHeight="1">
      <c r="A596" s="1"/>
      <c r="B596" s="1"/>
      <c r="C596" s="1"/>
      <c r="D596" s="1"/>
      <c r="E596" s="1"/>
      <c r="F596" s="1"/>
      <c r="G596" s="1"/>
      <c r="H596" s="1"/>
      <c r="I596" s="68"/>
      <c r="J596" s="69"/>
      <c r="K596" s="69"/>
      <c r="L596" s="1"/>
      <c r="M596" s="1"/>
      <c r="N596" s="1"/>
      <c r="O596" s="1"/>
      <c r="P596" s="1"/>
      <c r="Q596" s="1"/>
      <c r="R596" s="1"/>
      <c r="S596" s="1"/>
      <c r="T596" s="1"/>
      <c r="U596" s="1"/>
      <c r="V596" s="1"/>
    </row>
    <row r="597" spans="1:22" ht="15.75" customHeight="1">
      <c r="A597" s="1"/>
      <c r="B597" s="1"/>
      <c r="C597" s="1"/>
      <c r="D597" s="1"/>
      <c r="E597" s="1"/>
      <c r="F597" s="1"/>
      <c r="G597" s="1"/>
      <c r="H597" s="1"/>
      <c r="I597" s="68"/>
      <c r="J597" s="69"/>
      <c r="K597" s="69"/>
      <c r="L597" s="1"/>
      <c r="M597" s="1"/>
      <c r="N597" s="1"/>
      <c r="O597" s="1"/>
      <c r="P597" s="1"/>
      <c r="Q597" s="1"/>
      <c r="R597" s="1"/>
      <c r="S597" s="1"/>
      <c r="T597" s="1"/>
      <c r="U597" s="1"/>
      <c r="V597" s="1"/>
    </row>
    <row r="598" spans="1:22" ht="15.75" customHeight="1">
      <c r="A598" s="1"/>
      <c r="B598" s="1"/>
      <c r="C598" s="1"/>
      <c r="D598" s="1"/>
      <c r="E598" s="1"/>
      <c r="F598" s="1"/>
      <c r="G598" s="1"/>
      <c r="H598" s="1"/>
      <c r="I598" s="68"/>
      <c r="J598" s="69"/>
      <c r="K598" s="69"/>
      <c r="L598" s="1"/>
      <c r="M598" s="1"/>
      <c r="N598" s="1"/>
      <c r="O598" s="1"/>
      <c r="P598" s="1"/>
      <c r="Q598" s="1"/>
      <c r="R598" s="1"/>
      <c r="S598" s="1"/>
      <c r="T598" s="1"/>
      <c r="U598" s="1"/>
      <c r="V598" s="1"/>
    </row>
    <row r="599" spans="1:22" ht="15.75" customHeight="1">
      <c r="A599" s="1"/>
      <c r="B599" s="1"/>
      <c r="C599" s="1"/>
      <c r="D599" s="1"/>
      <c r="E599" s="1"/>
      <c r="F599" s="1"/>
      <c r="G599" s="1"/>
      <c r="H599" s="1"/>
      <c r="I599" s="68"/>
      <c r="J599" s="69"/>
      <c r="K599" s="69"/>
      <c r="L599" s="1"/>
      <c r="M599" s="1"/>
      <c r="N599" s="1"/>
      <c r="O599" s="1"/>
      <c r="P599" s="1"/>
      <c r="Q599" s="1"/>
      <c r="R599" s="1"/>
      <c r="S599" s="1"/>
      <c r="T599" s="1"/>
      <c r="U599" s="1"/>
      <c r="V599" s="1"/>
    </row>
    <row r="600" spans="1:22" ht="15.75" customHeight="1">
      <c r="A600" s="1"/>
      <c r="B600" s="1"/>
      <c r="C600" s="1"/>
      <c r="D600" s="1"/>
      <c r="E600" s="1"/>
      <c r="F600" s="1"/>
      <c r="G600" s="1"/>
      <c r="H600" s="1"/>
      <c r="I600" s="68"/>
      <c r="J600" s="69"/>
      <c r="K600" s="69"/>
      <c r="L600" s="1"/>
      <c r="M600" s="1"/>
      <c r="N600" s="1"/>
      <c r="O600" s="1"/>
      <c r="P600" s="1"/>
      <c r="Q600" s="1"/>
      <c r="R600" s="1"/>
      <c r="S600" s="1"/>
      <c r="T600" s="1"/>
      <c r="U600" s="1"/>
      <c r="V600" s="1"/>
    </row>
    <row r="601" spans="1:22" ht="15.75" customHeight="1">
      <c r="A601" s="1"/>
      <c r="B601" s="1"/>
      <c r="C601" s="1"/>
      <c r="D601" s="1"/>
      <c r="E601" s="1"/>
      <c r="F601" s="1"/>
      <c r="G601" s="1"/>
      <c r="H601" s="1"/>
      <c r="I601" s="68"/>
      <c r="J601" s="69"/>
      <c r="K601" s="69"/>
      <c r="L601" s="1"/>
      <c r="M601" s="1"/>
      <c r="N601" s="1"/>
      <c r="O601" s="1"/>
      <c r="P601" s="1"/>
      <c r="Q601" s="1"/>
      <c r="R601" s="1"/>
      <c r="S601" s="1"/>
      <c r="T601" s="1"/>
      <c r="U601" s="1"/>
      <c r="V601" s="1"/>
    </row>
    <row r="602" spans="1:22" ht="15.75" customHeight="1">
      <c r="A602" s="1"/>
      <c r="B602" s="1"/>
      <c r="C602" s="1"/>
      <c r="D602" s="1"/>
      <c r="E602" s="1"/>
      <c r="F602" s="1"/>
      <c r="G602" s="1"/>
      <c r="H602" s="1"/>
      <c r="I602" s="68"/>
      <c r="J602" s="69"/>
      <c r="K602" s="69"/>
      <c r="L602" s="1"/>
      <c r="M602" s="1"/>
      <c r="N602" s="1"/>
      <c r="O602" s="1"/>
      <c r="P602" s="1"/>
      <c r="Q602" s="1"/>
      <c r="R602" s="1"/>
      <c r="S602" s="1"/>
      <c r="T602" s="1"/>
      <c r="U602" s="1"/>
      <c r="V602" s="1"/>
    </row>
    <row r="603" spans="1:22" ht="15.75" customHeight="1">
      <c r="A603" s="1"/>
      <c r="B603" s="1"/>
      <c r="C603" s="1"/>
      <c r="D603" s="1"/>
      <c r="E603" s="1"/>
      <c r="F603" s="1"/>
      <c r="G603" s="1"/>
      <c r="H603" s="1"/>
      <c r="I603" s="68"/>
      <c r="J603" s="69"/>
      <c r="K603" s="69"/>
      <c r="L603" s="1"/>
      <c r="M603" s="1"/>
      <c r="N603" s="1"/>
      <c r="O603" s="1"/>
      <c r="P603" s="1"/>
      <c r="Q603" s="1"/>
      <c r="R603" s="1"/>
      <c r="S603" s="1"/>
      <c r="T603" s="1"/>
      <c r="U603" s="1"/>
      <c r="V603" s="1"/>
    </row>
    <row r="604" spans="1:22" ht="15.75" customHeight="1">
      <c r="A604" s="1"/>
      <c r="B604" s="1"/>
      <c r="C604" s="1"/>
      <c r="D604" s="1"/>
      <c r="E604" s="1"/>
      <c r="F604" s="1"/>
      <c r="G604" s="1"/>
      <c r="H604" s="1"/>
      <c r="I604" s="68"/>
      <c r="J604" s="69"/>
      <c r="K604" s="69"/>
      <c r="L604" s="1"/>
      <c r="M604" s="1"/>
      <c r="N604" s="1"/>
      <c r="O604" s="1"/>
      <c r="P604" s="1"/>
      <c r="Q604" s="1"/>
      <c r="R604" s="1"/>
      <c r="S604" s="1"/>
      <c r="T604" s="1"/>
      <c r="U604" s="1"/>
      <c r="V604" s="1"/>
    </row>
    <row r="605" spans="1:22" ht="15.75" customHeight="1">
      <c r="A605" s="1"/>
      <c r="B605" s="1"/>
      <c r="C605" s="1"/>
      <c r="D605" s="1"/>
      <c r="E605" s="1"/>
      <c r="F605" s="1"/>
      <c r="G605" s="1"/>
      <c r="H605" s="1"/>
      <c r="I605" s="68"/>
      <c r="J605" s="69"/>
      <c r="K605" s="69"/>
      <c r="L605" s="1"/>
      <c r="M605" s="1"/>
      <c r="N605" s="1"/>
      <c r="O605" s="1"/>
      <c r="P605" s="1"/>
      <c r="Q605" s="1"/>
      <c r="R605" s="1"/>
      <c r="S605" s="1"/>
      <c r="T605" s="1"/>
      <c r="U605" s="1"/>
      <c r="V605" s="1"/>
    </row>
    <row r="606" spans="1:22" ht="15.75" customHeight="1">
      <c r="A606" s="1"/>
      <c r="B606" s="1"/>
      <c r="C606" s="1"/>
      <c r="D606" s="1"/>
      <c r="E606" s="1"/>
      <c r="F606" s="1"/>
      <c r="G606" s="1"/>
      <c r="H606" s="1"/>
      <c r="I606" s="68"/>
      <c r="J606" s="69"/>
      <c r="K606" s="69"/>
      <c r="L606" s="1"/>
      <c r="M606" s="1"/>
      <c r="N606" s="1"/>
      <c r="O606" s="1"/>
      <c r="P606" s="1"/>
      <c r="Q606" s="1"/>
      <c r="R606" s="1"/>
      <c r="S606" s="1"/>
      <c r="T606" s="1"/>
      <c r="U606" s="1"/>
      <c r="V606" s="1"/>
    </row>
    <row r="607" spans="1:22" ht="15.75" customHeight="1">
      <c r="A607" s="1"/>
      <c r="B607" s="1"/>
      <c r="C607" s="1"/>
      <c r="D607" s="1"/>
      <c r="E607" s="1"/>
      <c r="F607" s="1"/>
      <c r="G607" s="1"/>
      <c r="H607" s="1"/>
      <c r="I607" s="68"/>
      <c r="J607" s="69"/>
      <c r="K607" s="69"/>
      <c r="L607" s="1"/>
      <c r="M607" s="1"/>
      <c r="N607" s="1"/>
      <c r="O607" s="1"/>
      <c r="P607" s="1"/>
      <c r="Q607" s="1"/>
      <c r="R607" s="1"/>
      <c r="S607" s="1"/>
      <c r="T607" s="1"/>
      <c r="U607" s="1"/>
      <c r="V607" s="1"/>
    </row>
    <row r="608" spans="1:22" ht="15.75" customHeight="1">
      <c r="A608" s="1"/>
      <c r="B608" s="1"/>
      <c r="C608" s="1"/>
      <c r="D608" s="1"/>
      <c r="E608" s="1"/>
      <c r="F608" s="1"/>
      <c r="G608" s="1"/>
      <c r="H608" s="1"/>
      <c r="I608" s="68"/>
      <c r="J608" s="69"/>
      <c r="K608" s="69"/>
      <c r="L608" s="1"/>
      <c r="M608" s="1"/>
      <c r="N608" s="1"/>
      <c r="O608" s="1"/>
      <c r="P608" s="1"/>
      <c r="Q608" s="1"/>
      <c r="R608" s="1"/>
      <c r="S608" s="1"/>
      <c r="T608" s="1"/>
      <c r="U608" s="1"/>
      <c r="V608" s="1"/>
    </row>
    <row r="609" spans="1:22" ht="15.75" customHeight="1">
      <c r="A609" s="1"/>
      <c r="B609" s="1"/>
      <c r="C609" s="1"/>
      <c r="D609" s="1"/>
      <c r="E609" s="1"/>
      <c r="F609" s="1"/>
      <c r="G609" s="1"/>
      <c r="H609" s="1"/>
      <c r="I609" s="68"/>
      <c r="J609" s="69"/>
      <c r="K609" s="69"/>
      <c r="L609" s="1"/>
      <c r="M609" s="1"/>
      <c r="N609" s="1"/>
      <c r="O609" s="1"/>
      <c r="P609" s="1"/>
      <c r="Q609" s="1"/>
      <c r="R609" s="1"/>
      <c r="S609" s="1"/>
      <c r="T609" s="1"/>
      <c r="U609" s="1"/>
      <c r="V609" s="1"/>
    </row>
    <row r="610" spans="1:22" ht="15.75" customHeight="1">
      <c r="A610" s="1"/>
      <c r="B610" s="1"/>
      <c r="C610" s="1"/>
      <c r="D610" s="1"/>
      <c r="E610" s="1"/>
      <c r="F610" s="1"/>
      <c r="G610" s="1"/>
      <c r="H610" s="1"/>
      <c r="I610" s="68"/>
      <c r="J610" s="69"/>
      <c r="K610" s="69"/>
      <c r="L610" s="1"/>
      <c r="M610" s="1"/>
      <c r="N610" s="1"/>
      <c r="O610" s="1"/>
      <c r="P610" s="1"/>
      <c r="Q610" s="1"/>
      <c r="R610" s="1"/>
      <c r="S610" s="1"/>
      <c r="T610" s="1"/>
      <c r="U610" s="1"/>
      <c r="V610" s="1"/>
    </row>
    <row r="611" spans="1:22" ht="15.75" customHeight="1">
      <c r="A611" s="1"/>
      <c r="B611" s="1"/>
      <c r="C611" s="1"/>
      <c r="D611" s="1"/>
      <c r="E611" s="1"/>
      <c r="F611" s="1"/>
      <c r="G611" s="1"/>
      <c r="H611" s="1"/>
      <c r="I611" s="68"/>
      <c r="J611" s="69"/>
      <c r="K611" s="69"/>
      <c r="L611" s="1"/>
      <c r="M611" s="1"/>
      <c r="N611" s="1"/>
      <c r="O611" s="1"/>
      <c r="P611" s="1"/>
      <c r="Q611" s="1"/>
      <c r="R611" s="1"/>
      <c r="S611" s="1"/>
      <c r="T611" s="1"/>
      <c r="U611" s="1"/>
      <c r="V611" s="1"/>
    </row>
    <row r="612" spans="1:22" ht="15.75" customHeight="1">
      <c r="A612" s="1"/>
      <c r="B612" s="1"/>
      <c r="C612" s="1"/>
      <c r="D612" s="1"/>
      <c r="E612" s="1"/>
      <c r="F612" s="1"/>
      <c r="G612" s="1"/>
      <c r="H612" s="1"/>
      <c r="I612" s="68"/>
      <c r="J612" s="69"/>
      <c r="K612" s="69"/>
      <c r="L612" s="1"/>
      <c r="M612" s="1"/>
      <c r="N612" s="1"/>
      <c r="O612" s="1"/>
      <c r="P612" s="1"/>
      <c r="Q612" s="1"/>
      <c r="R612" s="1"/>
      <c r="S612" s="1"/>
      <c r="T612" s="1"/>
      <c r="U612" s="1"/>
      <c r="V612" s="1"/>
    </row>
    <row r="613" spans="1:22" ht="15.75" customHeight="1">
      <c r="A613" s="1"/>
      <c r="B613" s="1"/>
      <c r="C613" s="1"/>
      <c r="D613" s="1"/>
      <c r="E613" s="1"/>
      <c r="F613" s="1"/>
      <c r="G613" s="1"/>
      <c r="H613" s="1"/>
      <c r="I613" s="68"/>
      <c r="J613" s="69"/>
      <c r="K613" s="69"/>
      <c r="L613" s="1"/>
      <c r="M613" s="1"/>
      <c r="N613" s="1"/>
      <c r="O613" s="1"/>
      <c r="P613" s="1"/>
      <c r="Q613" s="1"/>
      <c r="R613" s="1"/>
      <c r="S613" s="1"/>
      <c r="T613" s="1"/>
      <c r="U613" s="1"/>
      <c r="V613" s="1"/>
    </row>
    <row r="614" spans="1:22" ht="15.75" customHeight="1">
      <c r="A614" s="1"/>
      <c r="B614" s="1"/>
      <c r="C614" s="1"/>
      <c r="D614" s="1"/>
      <c r="E614" s="1"/>
      <c r="F614" s="1"/>
      <c r="G614" s="1"/>
      <c r="H614" s="1"/>
      <c r="I614" s="68"/>
      <c r="J614" s="69"/>
      <c r="K614" s="69"/>
      <c r="L614" s="1"/>
      <c r="M614" s="1"/>
      <c r="N614" s="1"/>
      <c r="O614" s="1"/>
      <c r="P614" s="1"/>
      <c r="Q614" s="1"/>
      <c r="R614" s="1"/>
      <c r="S614" s="1"/>
      <c r="T614" s="1"/>
      <c r="U614" s="1"/>
      <c r="V614" s="1"/>
    </row>
    <row r="615" spans="1:22" ht="15.75" customHeight="1">
      <c r="A615" s="1"/>
      <c r="B615" s="1"/>
      <c r="C615" s="1"/>
      <c r="D615" s="1"/>
      <c r="E615" s="1"/>
      <c r="F615" s="1"/>
      <c r="G615" s="1"/>
      <c r="H615" s="1"/>
      <c r="I615" s="68"/>
      <c r="J615" s="69"/>
      <c r="K615" s="69"/>
      <c r="L615" s="1"/>
      <c r="M615" s="1"/>
      <c r="N615" s="1"/>
      <c r="O615" s="1"/>
      <c r="P615" s="1"/>
      <c r="Q615" s="1"/>
      <c r="R615" s="1"/>
      <c r="S615" s="1"/>
      <c r="T615" s="1"/>
      <c r="U615" s="1"/>
      <c r="V615" s="1"/>
    </row>
    <row r="616" spans="1:22" ht="15.75" customHeight="1">
      <c r="A616" s="1"/>
      <c r="B616" s="1"/>
      <c r="C616" s="1"/>
      <c r="D616" s="1"/>
      <c r="E616" s="1"/>
      <c r="F616" s="1"/>
      <c r="G616" s="1"/>
      <c r="H616" s="1"/>
      <c r="I616" s="68"/>
      <c r="J616" s="69"/>
      <c r="K616" s="69"/>
      <c r="L616" s="1"/>
      <c r="M616" s="1"/>
      <c r="N616" s="1"/>
      <c r="O616" s="1"/>
      <c r="P616" s="1"/>
      <c r="Q616" s="1"/>
      <c r="R616" s="1"/>
      <c r="S616" s="1"/>
      <c r="T616" s="1"/>
      <c r="U616" s="1"/>
      <c r="V616" s="1"/>
    </row>
    <row r="617" spans="1:22" ht="15.75" customHeight="1">
      <c r="A617" s="1"/>
      <c r="B617" s="1"/>
      <c r="C617" s="1"/>
      <c r="D617" s="1"/>
      <c r="E617" s="1"/>
      <c r="F617" s="1"/>
      <c r="G617" s="1"/>
      <c r="H617" s="1"/>
      <c r="I617" s="68"/>
      <c r="J617" s="69"/>
      <c r="K617" s="69"/>
      <c r="L617" s="1"/>
      <c r="M617" s="1"/>
      <c r="N617" s="1"/>
      <c r="O617" s="1"/>
      <c r="P617" s="1"/>
      <c r="Q617" s="1"/>
      <c r="R617" s="1"/>
      <c r="S617" s="1"/>
      <c r="T617" s="1"/>
      <c r="U617" s="1"/>
      <c r="V617" s="1"/>
    </row>
    <row r="618" spans="1:22" ht="15.75" customHeight="1">
      <c r="A618" s="1"/>
      <c r="B618" s="1"/>
      <c r="C618" s="1"/>
      <c r="D618" s="1"/>
      <c r="E618" s="1"/>
      <c r="F618" s="1"/>
      <c r="G618" s="1"/>
      <c r="H618" s="1"/>
      <c r="I618" s="68"/>
      <c r="J618" s="69"/>
      <c r="K618" s="69"/>
      <c r="L618" s="1"/>
      <c r="M618" s="1"/>
      <c r="N618" s="1"/>
      <c r="O618" s="1"/>
      <c r="P618" s="1"/>
      <c r="Q618" s="1"/>
      <c r="R618" s="1"/>
      <c r="S618" s="1"/>
      <c r="T618" s="1"/>
      <c r="U618" s="1"/>
      <c r="V618" s="1"/>
    </row>
    <row r="619" spans="1:22" ht="15.75" customHeight="1">
      <c r="A619" s="1"/>
      <c r="B619" s="1"/>
      <c r="C619" s="1"/>
      <c r="D619" s="1"/>
      <c r="E619" s="1"/>
      <c r="F619" s="1"/>
      <c r="G619" s="1"/>
      <c r="H619" s="1"/>
      <c r="I619" s="68"/>
      <c r="J619" s="69"/>
      <c r="K619" s="69"/>
      <c r="L619" s="1"/>
      <c r="M619" s="1"/>
      <c r="N619" s="1"/>
      <c r="O619" s="1"/>
      <c r="P619" s="1"/>
      <c r="Q619" s="1"/>
      <c r="R619" s="1"/>
      <c r="S619" s="1"/>
      <c r="T619" s="1"/>
      <c r="U619" s="1"/>
      <c r="V619" s="1"/>
    </row>
    <row r="620" spans="1:22" ht="15.75" customHeight="1">
      <c r="A620" s="1"/>
      <c r="B620" s="1"/>
      <c r="C620" s="1"/>
      <c r="D620" s="1"/>
      <c r="E620" s="1"/>
      <c r="F620" s="1"/>
      <c r="G620" s="1"/>
      <c r="H620" s="1"/>
      <c r="I620" s="68"/>
      <c r="J620" s="69"/>
      <c r="K620" s="69"/>
      <c r="L620" s="1"/>
      <c r="M620" s="1"/>
      <c r="N620" s="1"/>
      <c r="O620" s="1"/>
      <c r="P620" s="1"/>
      <c r="Q620" s="1"/>
      <c r="R620" s="1"/>
      <c r="S620" s="1"/>
      <c r="T620" s="1"/>
      <c r="U620" s="1"/>
      <c r="V620" s="1"/>
    </row>
    <row r="621" spans="1:22" ht="15.75" customHeight="1">
      <c r="A621" s="1"/>
      <c r="B621" s="1"/>
      <c r="C621" s="1"/>
      <c r="D621" s="1"/>
      <c r="E621" s="1"/>
      <c r="F621" s="1"/>
      <c r="G621" s="1"/>
      <c r="H621" s="1"/>
      <c r="I621" s="68"/>
      <c r="J621" s="69"/>
      <c r="K621" s="69"/>
      <c r="L621" s="1"/>
      <c r="M621" s="1"/>
      <c r="N621" s="1"/>
      <c r="O621" s="1"/>
      <c r="P621" s="1"/>
      <c r="Q621" s="1"/>
      <c r="R621" s="1"/>
      <c r="S621" s="1"/>
      <c r="T621" s="1"/>
      <c r="U621" s="1"/>
      <c r="V621" s="1"/>
    </row>
    <row r="622" spans="1:22" ht="15.75" customHeight="1">
      <c r="A622" s="1"/>
      <c r="B622" s="1"/>
      <c r="C622" s="1"/>
      <c r="D622" s="1"/>
      <c r="E622" s="1"/>
      <c r="F622" s="1"/>
      <c r="G622" s="1"/>
      <c r="H622" s="1"/>
      <c r="I622" s="68"/>
      <c r="J622" s="69"/>
      <c r="K622" s="69"/>
      <c r="L622" s="1"/>
      <c r="M622" s="1"/>
      <c r="N622" s="1"/>
      <c r="O622" s="1"/>
      <c r="P622" s="1"/>
      <c r="Q622" s="1"/>
      <c r="R622" s="1"/>
      <c r="S622" s="1"/>
      <c r="T622" s="1"/>
      <c r="U622" s="1"/>
      <c r="V622" s="1"/>
    </row>
    <row r="623" spans="1:22" ht="15.75" customHeight="1">
      <c r="A623" s="1"/>
      <c r="B623" s="1"/>
      <c r="C623" s="1"/>
      <c r="D623" s="1"/>
      <c r="E623" s="1"/>
      <c r="F623" s="1"/>
      <c r="G623" s="1"/>
      <c r="H623" s="1"/>
      <c r="I623" s="68"/>
      <c r="J623" s="69"/>
      <c r="K623" s="69"/>
      <c r="L623" s="1"/>
      <c r="M623" s="1"/>
      <c r="N623" s="1"/>
      <c r="O623" s="1"/>
      <c r="P623" s="1"/>
      <c r="Q623" s="1"/>
      <c r="R623" s="1"/>
      <c r="S623" s="1"/>
      <c r="T623" s="1"/>
      <c r="U623" s="1"/>
      <c r="V623" s="1"/>
    </row>
    <row r="624" spans="1:22" ht="15.75" customHeight="1">
      <c r="A624" s="1"/>
      <c r="B624" s="1"/>
      <c r="C624" s="1"/>
      <c r="D624" s="1"/>
      <c r="E624" s="1"/>
      <c r="F624" s="1"/>
      <c r="G624" s="1"/>
      <c r="H624" s="1"/>
      <c r="I624" s="68"/>
      <c r="J624" s="69"/>
      <c r="K624" s="69"/>
      <c r="L624" s="1"/>
      <c r="M624" s="1"/>
      <c r="N624" s="1"/>
      <c r="O624" s="1"/>
      <c r="P624" s="1"/>
      <c r="Q624" s="1"/>
      <c r="R624" s="1"/>
      <c r="S624" s="1"/>
      <c r="T624" s="1"/>
      <c r="U624" s="1"/>
      <c r="V624" s="1"/>
    </row>
    <row r="625" spans="1:22" ht="15.75" customHeight="1">
      <c r="A625" s="1"/>
      <c r="B625" s="1"/>
      <c r="C625" s="1"/>
      <c r="D625" s="1"/>
      <c r="E625" s="1"/>
      <c r="F625" s="1"/>
      <c r="G625" s="1"/>
      <c r="H625" s="1"/>
      <c r="I625" s="68"/>
      <c r="J625" s="69"/>
      <c r="K625" s="69"/>
      <c r="L625" s="1"/>
      <c r="M625" s="1"/>
      <c r="N625" s="1"/>
      <c r="O625" s="1"/>
      <c r="P625" s="1"/>
      <c r="Q625" s="1"/>
      <c r="R625" s="1"/>
      <c r="S625" s="1"/>
      <c r="T625" s="1"/>
      <c r="U625" s="1"/>
      <c r="V625" s="1"/>
    </row>
    <row r="626" spans="1:22" ht="15.75" customHeight="1">
      <c r="A626" s="1"/>
      <c r="B626" s="1"/>
      <c r="C626" s="1"/>
      <c r="D626" s="1"/>
      <c r="E626" s="1"/>
      <c r="F626" s="1"/>
      <c r="G626" s="1"/>
      <c r="H626" s="1"/>
      <c r="I626" s="68"/>
      <c r="J626" s="69"/>
      <c r="K626" s="69"/>
      <c r="L626" s="1"/>
      <c r="M626" s="1"/>
      <c r="N626" s="1"/>
      <c r="O626" s="1"/>
      <c r="P626" s="1"/>
      <c r="Q626" s="1"/>
      <c r="R626" s="1"/>
      <c r="S626" s="1"/>
      <c r="T626" s="1"/>
      <c r="U626" s="1"/>
      <c r="V626" s="1"/>
    </row>
    <row r="627" spans="1:22" ht="15.75" customHeight="1">
      <c r="A627" s="1"/>
      <c r="B627" s="1"/>
      <c r="C627" s="1"/>
      <c r="D627" s="1"/>
      <c r="E627" s="1"/>
      <c r="F627" s="1"/>
      <c r="G627" s="1"/>
      <c r="H627" s="1"/>
      <c r="I627" s="68"/>
      <c r="J627" s="69"/>
      <c r="K627" s="69"/>
      <c r="L627" s="1"/>
      <c r="M627" s="1"/>
      <c r="N627" s="1"/>
      <c r="O627" s="1"/>
      <c r="P627" s="1"/>
      <c r="Q627" s="1"/>
      <c r="R627" s="1"/>
      <c r="S627" s="1"/>
      <c r="T627" s="1"/>
      <c r="U627" s="1"/>
      <c r="V627" s="1"/>
    </row>
    <row r="628" spans="1:22" ht="15.75" customHeight="1">
      <c r="A628" s="1"/>
      <c r="B628" s="1"/>
      <c r="C628" s="1"/>
      <c r="D628" s="1"/>
      <c r="E628" s="1"/>
      <c r="F628" s="1"/>
      <c r="G628" s="1"/>
      <c r="H628" s="1"/>
      <c r="I628" s="68"/>
      <c r="J628" s="69"/>
      <c r="K628" s="69"/>
      <c r="L628" s="1"/>
      <c r="M628" s="1"/>
      <c r="N628" s="1"/>
      <c r="O628" s="1"/>
      <c r="P628" s="1"/>
      <c r="Q628" s="1"/>
      <c r="R628" s="1"/>
      <c r="S628" s="1"/>
      <c r="T628" s="1"/>
      <c r="U628" s="1"/>
      <c r="V628" s="1"/>
    </row>
    <row r="629" spans="1:22" ht="15.75" customHeight="1">
      <c r="A629" s="1"/>
      <c r="B629" s="1"/>
      <c r="C629" s="1"/>
      <c r="D629" s="1"/>
      <c r="E629" s="1"/>
      <c r="F629" s="1"/>
      <c r="G629" s="1"/>
      <c r="H629" s="1"/>
      <c r="I629" s="68"/>
      <c r="J629" s="69"/>
      <c r="K629" s="69"/>
      <c r="L629" s="1"/>
      <c r="M629" s="1"/>
      <c r="N629" s="1"/>
      <c r="O629" s="1"/>
      <c r="P629" s="1"/>
      <c r="Q629" s="1"/>
      <c r="R629" s="1"/>
      <c r="S629" s="1"/>
      <c r="T629" s="1"/>
      <c r="U629" s="1"/>
      <c r="V629" s="1"/>
    </row>
    <row r="630" spans="1:22" ht="15.75" customHeight="1">
      <c r="A630" s="1"/>
      <c r="B630" s="1"/>
      <c r="C630" s="1"/>
      <c r="D630" s="1"/>
      <c r="E630" s="1"/>
      <c r="F630" s="1"/>
      <c r="G630" s="1"/>
      <c r="H630" s="1"/>
      <c r="I630" s="68"/>
      <c r="J630" s="69"/>
      <c r="K630" s="69"/>
      <c r="L630" s="1"/>
      <c r="M630" s="1"/>
      <c r="N630" s="1"/>
      <c r="O630" s="1"/>
      <c r="P630" s="1"/>
      <c r="Q630" s="1"/>
      <c r="R630" s="1"/>
      <c r="S630" s="1"/>
      <c r="T630" s="1"/>
      <c r="U630" s="1"/>
      <c r="V630" s="1"/>
    </row>
    <row r="631" spans="1:22" ht="15.75" customHeight="1">
      <c r="A631" s="1"/>
      <c r="B631" s="1"/>
      <c r="C631" s="1"/>
      <c r="D631" s="1"/>
      <c r="E631" s="1"/>
      <c r="F631" s="1"/>
      <c r="G631" s="1"/>
      <c r="H631" s="1"/>
      <c r="I631" s="68"/>
      <c r="J631" s="69"/>
      <c r="K631" s="69"/>
      <c r="L631" s="1"/>
      <c r="M631" s="1"/>
      <c r="N631" s="1"/>
      <c r="O631" s="1"/>
      <c r="P631" s="1"/>
      <c r="Q631" s="1"/>
      <c r="R631" s="1"/>
      <c r="S631" s="1"/>
      <c r="T631" s="1"/>
      <c r="U631" s="1"/>
      <c r="V631" s="1"/>
    </row>
    <row r="632" spans="1:22" ht="15.75" customHeight="1">
      <c r="A632" s="1"/>
      <c r="B632" s="1"/>
      <c r="C632" s="1"/>
      <c r="D632" s="1"/>
      <c r="E632" s="1"/>
      <c r="F632" s="1"/>
      <c r="G632" s="1"/>
      <c r="H632" s="1"/>
      <c r="I632" s="68"/>
      <c r="J632" s="69"/>
      <c r="K632" s="69"/>
      <c r="L632" s="1"/>
      <c r="M632" s="1"/>
      <c r="N632" s="1"/>
      <c r="O632" s="1"/>
      <c r="P632" s="1"/>
      <c r="Q632" s="1"/>
      <c r="R632" s="1"/>
      <c r="S632" s="1"/>
      <c r="T632" s="1"/>
      <c r="U632" s="1"/>
      <c r="V632" s="1"/>
    </row>
    <row r="633" spans="1:22" ht="15.75" customHeight="1">
      <c r="A633" s="1"/>
      <c r="B633" s="1"/>
      <c r="C633" s="1"/>
      <c r="D633" s="1"/>
      <c r="E633" s="1"/>
      <c r="F633" s="1"/>
      <c r="G633" s="1"/>
      <c r="H633" s="1"/>
      <c r="I633" s="68"/>
      <c r="J633" s="69"/>
      <c r="K633" s="69"/>
      <c r="L633" s="1"/>
      <c r="M633" s="1"/>
      <c r="N633" s="1"/>
      <c r="O633" s="1"/>
      <c r="P633" s="1"/>
      <c r="Q633" s="1"/>
      <c r="R633" s="1"/>
      <c r="S633" s="1"/>
      <c r="T633" s="1"/>
      <c r="U633" s="1"/>
      <c r="V633" s="1"/>
    </row>
    <row r="634" spans="1:22" ht="15.75" customHeight="1">
      <c r="A634" s="1"/>
      <c r="B634" s="1"/>
      <c r="C634" s="1"/>
      <c r="D634" s="1"/>
      <c r="E634" s="1"/>
      <c r="F634" s="1"/>
      <c r="G634" s="1"/>
      <c r="H634" s="1"/>
      <c r="I634" s="68"/>
      <c r="J634" s="69"/>
      <c r="K634" s="69"/>
      <c r="L634" s="1"/>
      <c r="M634" s="1"/>
      <c r="N634" s="1"/>
      <c r="O634" s="1"/>
      <c r="P634" s="1"/>
      <c r="Q634" s="1"/>
      <c r="R634" s="1"/>
      <c r="S634" s="1"/>
      <c r="T634" s="1"/>
      <c r="U634" s="1"/>
      <c r="V634" s="1"/>
    </row>
    <row r="635" spans="1:22" ht="15.75" customHeight="1">
      <c r="A635" s="1"/>
      <c r="B635" s="1"/>
      <c r="C635" s="1"/>
      <c r="D635" s="1"/>
      <c r="E635" s="1"/>
      <c r="F635" s="1"/>
      <c r="G635" s="1"/>
      <c r="H635" s="1"/>
      <c r="I635" s="68"/>
      <c r="J635" s="69"/>
      <c r="K635" s="69"/>
      <c r="L635" s="1"/>
      <c r="M635" s="1"/>
      <c r="N635" s="1"/>
      <c r="O635" s="1"/>
      <c r="P635" s="1"/>
      <c r="Q635" s="1"/>
      <c r="R635" s="1"/>
      <c r="S635" s="1"/>
      <c r="T635" s="1"/>
      <c r="U635" s="1"/>
      <c r="V635" s="1"/>
    </row>
    <row r="636" spans="1:22" ht="15.75" customHeight="1">
      <c r="A636" s="1"/>
      <c r="B636" s="1"/>
      <c r="C636" s="1"/>
      <c r="D636" s="1"/>
      <c r="E636" s="1"/>
      <c r="F636" s="1"/>
      <c r="G636" s="1"/>
      <c r="H636" s="1"/>
      <c r="I636" s="68"/>
      <c r="J636" s="69"/>
      <c r="K636" s="69"/>
      <c r="L636" s="1"/>
      <c r="M636" s="1"/>
      <c r="N636" s="1"/>
      <c r="O636" s="1"/>
      <c r="P636" s="1"/>
      <c r="Q636" s="1"/>
      <c r="R636" s="1"/>
      <c r="S636" s="1"/>
      <c r="T636" s="1"/>
      <c r="U636" s="1"/>
      <c r="V636" s="1"/>
    </row>
    <row r="637" spans="1:22" ht="15.75" customHeight="1">
      <c r="A637" s="1"/>
      <c r="B637" s="1"/>
      <c r="C637" s="1"/>
      <c r="D637" s="1"/>
      <c r="E637" s="1"/>
      <c r="F637" s="1"/>
      <c r="G637" s="1"/>
      <c r="H637" s="1"/>
      <c r="I637" s="68"/>
      <c r="J637" s="69"/>
      <c r="K637" s="69"/>
      <c r="L637" s="1"/>
      <c r="M637" s="1"/>
      <c r="N637" s="1"/>
      <c r="O637" s="1"/>
      <c r="P637" s="1"/>
      <c r="Q637" s="1"/>
      <c r="R637" s="1"/>
      <c r="S637" s="1"/>
      <c r="T637" s="1"/>
      <c r="U637" s="1"/>
      <c r="V637" s="1"/>
    </row>
    <row r="638" spans="1:22" ht="15.75" customHeight="1">
      <c r="A638" s="1"/>
      <c r="B638" s="1"/>
      <c r="C638" s="1"/>
      <c r="D638" s="1"/>
      <c r="E638" s="1"/>
      <c r="F638" s="1"/>
      <c r="G638" s="1"/>
      <c r="H638" s="1"/>
      <c r="I638" s="68"/>
      <c r="J638" s="69"/>
      <c r="K638" s="69"/>
      <c r="L638" s="1"/>
      <c r="M638" s="1"/>
      <c r="N638" s="1"/>
      <c r="O638" s="1"/>
      <c r="P638" s="1"/>
      <c r="Q638" s="1"/>
      <c r="R638" s="1"/>
      <c r="S638" s="1"/>
      <c r="T638" s="1"/>
      <c r="U638" s="1"/>
      <c r="V638" s="1"/>
    </row>
    <row r="639" spans="1:22" ht="15.75" customHeight="1">
      <c r="A639" s="1"/>
      <c r="B639" s="1"/>
      <c r="C639" s="1"/>
      <c r="D639" s="1"/>
      <c r="E639" s="1"/>
      <c r="F639" s="1"/>
      <c r="G639" s="1"/>
      <c r="H639" s="1"/>
      <c r="I639" s="68"/>
      <c r="J639" s="69"/>
      <c r="K639" s="69"/>
      <c r="L639" s="1"/>
      <c r="M639" s="1"/>
      <c r="N639" s="1"/>
      <c r="O639" s="1"/>
      <c r="P639" s="1"/>
      <c r="Q639" s="1"/>
      <c r="R639" s="1"/>
      <c r="S639" s="1"/>
      <c r="T639" s="1"/>
      <c r="U639" s="1"/>
      <c r="V639" s="1"/>
    </row>
    <row r="640" spans="1:22" ht="15.75" customHeight="1">
      <c r="A640" s="1"/>
      <c r="B640" s="1"/>
      <c r="C640" s="1"/>
      <c r="D640" s="1"/>
      <c r="E640" s="1"/>
      <c r="F640" s="1"/>
      <c r="G640" s="1"/>
      <c r="H640" s="1"/>
      <c r="I640" s="68"/>
      <c r="J640" s="69"/>
      <c r="K640" s="69"/>
      <c r="L640" s="1"/>
      <c r="M640" s="1"/>
      <c r="N640" s="1"/>
      <c r="O640" s="1"/>
      <c r="P640" s="1"/>
      <c r="Q640" s="1"/>
      <c r="R640" s="1"/>
      <c r="S640" s="1"/>
      <c r="T640" s="1"/>
      <c r="U640" s="1"/>
      <c r="V640" s="1"/>
    </row>
    <row r="641" spans="1:22" ht="15.75" customHeight="1">
      <c r="A641" s="1"/>
      <c r="B641" s="1"/>
      <c r="C641" s="1"/>
      <c r="D641" s="1"/>
      <c r="E641" s="1"/>
      <c r="F641" s="1"/>
      <c r="G641" s="1"/>
      <c r="H641" s="1"/>
      <c r="I641" s="68"/>
      <c r="J641" s="69"/>
      <c r="K641" s="69"/>
      <c r="L641" s="1"/>
      <c r="M641" s="1"/>
      <c r="N641" s="1"/>
      <c r="O641" s="1"/>
      <c r="P641" s="1"/>
      <c r="Q641" s="1"/>
      <c r="R641" s="1"/>
      <c r="S641" s="1"/>
      <c r="T641" s="1"/>
      <c r="U641" s="1"/>
      <c r="V641" s="1"/>
    </row>
    <row r="642" spans="1:22" ht="15.75" customHeight="1">
      <c r="A642" s="1"/>
      <c r="B642" s="1"/>
      <c r="C642" s="1"/>
      <c r="D642" s="1"/>
      <c r="E642" s="1"/>
      <c r="F642" s="1"/>
      <c r="G642" s="1"/>
      <c r="H642" s="1"/>
      <c r="I642" s="68"/>
      <c r="J642" s="69"/>
      <c r="K642" s="69"/>
      <c r="L642" s="1"/>
      <c r="M642" s="1"/>
      <c r="N642" s="1"/>
      <c r="O642" s="1"/>
      <c r="P642" s="1"/>
      <c r="Q642" s="1"/>
      <c r="R642" s="1"/>
      <c r="S642" s="1"/>
      <c r="T642" s="1"/>
      <c r="U642" s="1"/>
      <c r="V642" s="1"/>
    </row>
    <row r="643" spans="1:22" ht="15.75" customHeight="1">
      <c r="A643" s="1"/>
      <c r="B643" s="1"/>
      <c r="C643" s="1"/>
      <c r="D643" s="1"/>
      <c r="E643" s="1"/>
      <c r="F643" s="1"/>
      <c r="G643" s="1"/>
      <c r="H643" s="1"/>
      <c r="I643" s="68"/>
      <c r="J643" s="69"/>
      <c r="K643" s="69"/>
      <c r="L643" s="1"/>
      <c r="M643" s="1"/>
      <c r="N643" s="1"/>
      <c r="O643" s="1"/>
      <c r="P643" s="1"/>
      <c r="Q643" s="1"/>
      <c r="R643" s="1"/>
      <c r="S643" s="1"/>
      <c r="T643" s="1"/>
      <c r="U643" s="1"/>
      <c r="V643" s="1"/>
    </row>
    <row r="644" spans="1:22" ht="15.75" customHeight="1">
      <c r="A644" s="1"/>
      <c r="B644" s="1"/>
      <c r="C644" s="1"/>
      <c r="D644" s="1"/>
      <c r="E644" s="1"/>
      <c r="F644" s="1"/>
      <c r="G644" s="1"/>
      <c r="H644" s="1"/>
      <c r="I644" s="68"/>
      <c r="J644" s="69"/>
      <c r="K644" s="69"/>
      <c r="L644" s="1"/>
      <c r="M644" s="1"/>
      <c r="N644" s="1"/>
      <c r="O644" s="1"/>
      <c r="P644" s="1"/>
      <c r="Q644" s="1"/>
      <c r="R644" s="1"/>
      <c r="S644" s="1"/>
      <c r="T644" s="1"/>
      <c r="U644" s="1"/>
      <c r="V644" s="1"/>
    </row>
    <row r="645" spans="1:22" ht="15.75" customHeight="1">
      <c r="A645" s="1"/>
      <c r="B645" s="1"/>
      <c r="C645" s="1"/>
      <c r="D645" s="1"/>
      <c r="E645" s="1"/>
      <c r="F645" s="1"/>
      <c r="G645" s="1"/>
      <c r="H645" s="1"/>
      <c r="I645" s="68"/>
      <c r="J645" s="69"/>
      <c r="K645" s="69"/>
      <c r="L645" s="1"/>
      <c r="M645" s="1"/>
      <c r="N645" s="1"/>
      <c r="O645" s="1"/>
      <c r="P645" s="1"/>
      <c r="Q645" s="1"/>
      <c r="R645" s="1"/>
      <c r="S645" s="1"/>
      <c r="T645" s="1"/>
      <c r="U645" s="1"/>
      <c r="V645" s="1"/>
    </row>
    <row r="646" spans="1:22" ht="15.75" customHeight="1">
      <c r="A646" s="1"/>
      <c r="B646" s="1"/>
      <c r="C646" s="1"/>
      <c r="D646" s="1"/>
      <c r="E646" s="1"/>
      <c r="F646" s="1"/>
      <c r="G646" s="1"/>
      <c r="H646" s="1"/>
      <c r="I646" s="68"/>
      <c r="J646" s="69"/>
      <c r="K646" s="69"/>
      <c r="L646" s="1"/>
      <c r="M646" s="1"/>
      <c r="N646" s="1"/>
      <c r="O646" s="1"/>
      <c r="P646" s="1"/>
      <c r="Q646" s="1"/>
      <c r="R646" s="1"/>
      <c r="S646" s="1"/>
      <c r="T646" s="1"/>
      <c r="U646" s="1"/>
      <c r="V646" s="1"/>
    </row>
    <row r="647" spans="1:22" ht="15.75" customHeight="1">
      <c r="A647" s="1"/>
      <c r="B647" s="1"/>
      <c r="C647" s="1"/>
      <c r="D647" s="1"/>
      <c r="E647" s="1"/>
      <c r="F647" s="1"/>
      <c r="G647" s="1"/>
      <c r="H647" s="1"/>
      <c r="I647" s="68"/>
      <c r="J647" s="69"/>
      <c r="K647" s="69"/>
      <c r="L647" s="1"/>
      <c r="M647" s="1"/>
      <c r="N647" s="1"/>
      <c r="O647" s="1"/>
      <c r="P647" s="1"/>
      <c r="Q647" s="1"/>
      <c r="R647" s="1"/>
      <c r="S647" s="1"/>
      <c r="T647" s="1"/>
      <c r="U647" s="1"/>
      <c r="V647" s="1"/>
    </row>
    <row r="648" spans="1:22" ht="15.75" customHeight="1">
      <c r="A648" s="1"/>
      <c r="B648" s="1"/>
      <c r="C648" s="1"/>
      <c r="D648" s="1"/>
      <c r="E648" s="1"/>
      <c r="F648" s="1"/>
      <c r="G648" s="1"/>
      <c r="H648" s="1"/>
      <c r="I648" s="68"/>
      <c r="J648" s="69"/>
      <c r="K648" s="69"/>
      <c r="L648" s="1"/>
      <c r="M648" s="1"/>
      <c r="N648" s="1"/>
      <c r="O648" s="1"/>
      <c r="P648" s="1"/>
      <c r="Q648" s="1"/>
      <c r="R648" s="1"/>
      <c r="S648" s="1"/>
      <c r="T648" s="1"/>
      <c r="U648" s="1"/>
      <c r="V648" s="1"/>
    </row>
    <row r="649" spans="1:22" ht="15.75" customHeight="1">
      <c r="A649" s="1"/>
      <c r="B649" s="1"/>
      <c r="C649" s="1"/>
      <c r="D649" s="1"/>
      <c r="E649" s="1"/>
      <c r="F649" s="1"/>
      <c r="G649" s="1"/>
      <c r="H649" s="1"/>
      <c r="I649" s="68"/>
      <c r="J649" s="69"/>
      <c r="K649" s="69"/>
      <c r="L649" s="1"/>
      <c r="M649" s="1"/>
      <c r="N649" s="1"/>
      <c r="O649" s="1"/>
      <c r="P649" s="1"/>
      <c r="Q649" s="1"/>
      <c r="R649" s="1"/>
      <c r="S649" s="1"/>
      <c r="T649" s="1"/>
      <c r="U649" s="1"/>
      <c r="V649" s="1"/>
    </row>
    <row r="650" spans="1:22" ht="15.75" customHeight="1">
      <c r="A650" s="1"/>
      <c r="B650" s="1"/>
      <c r="C650" s="1"/>
      <c r="D650" s="1"/>
      <c r="E650" s="1"/>
      <c r="F650" s="1"/>
      <c r="G650" s="1"/>
      <c r="H650" s="1"/>
      <c r="I650" s="68"/>
      <c r="J650" s="69"/>
      <c r="K650" s="69"/>
      <c r="L650" s="1"/>
      <c r="M650" s="1"/>
      <c r="N650" s="1"/>
      <c r="O650" s="1"/>
      <c r="P650" s="1"/>
      <c r="Q650" s="1"/>
      <c r="R650" s="1"/>
      <c r="S650" s="1"/>
      <c r="T650" s="1"/>
      <c r="U650" s="1"/>
      <c r="V650" s="1"/>
    </row>
    <row r="651" spans="1:22" ht="15.75" customHeight="1">
      <c r="A651" s="1"/>
      <c r="B651" s="1"/>
      <c r="C651" s="1"/>
      <c r="D651" s="1"/>
      <c r="E651" s="1"/>
      <c r="F651" s="1"/>
      <c r="G651" s="1"/>
      <c r="H651" s="1"/>
      <c r="I651" s="68"/>
      <c r="J651" s="69"/>
      <c r="K651" s="69"/>
      <c r="L651" s="1"/>
      <c r="M651" s="1"/>
      <c r="N651" s="1"/>
      <c r="O651" s="1"/>
      <c r="P651" s="1"/>
      <c r="Q651" s="1"/>
      <c r="R651" s="1"/>
      <c r="S651" s="1"/>
      <c r="T651" s="1"/>
      <c r="U651" s="1"/>
      <c r="V651" s="1"/>
    </row>
    <row r="652" spans="1:22" ht="15.75" customHeight="1">
      <c r="A652" s="1"/>
      <c r="B652" s="1"/>
      <c r="C652" s="1"/>
      <c r="D652" s="1"/>
      <c r="E652" s="1"/>
      <c r="F652" s="1"/>
      <c r="G652" s="1"/>
      <c r="H652" s="1"/>
      <c r="I652" s="68"/>
      <c r="J652" s="69"/>
      <c r="K652" s="69"/>
      <c r="L652" s="1"/>
      <c r="M652" s="1"/>
      <c r="N652" s="1"/>
      <c r="O652" s="1"/>
      <c r="P652" s="1"/>
      <c r="Q652" s="1"/>
      <c r="R652" s="1"/>
      <c r="S652" s="1"/>
      <c r="T652" s="1"/>
      <c r="U652" s="1"/>
      <c r="V652" s="1"/>
    </row>
    <row r="653" spans="1:22" ht="15.75" customHeight="1">
      <c r="A653" s="1"/>
      <c r="B653" s="1"/>
      <c r="C653" s="1"/>
      <c r="D653" s="1"/>
      <c r="E653" s="1"/>
      <c r="F653" s="1"/>
      <c r="G653" s="1"/>
      <c r="H653" s="1"/>
      <c r="I653" s="68"/>
      <c r="J653" s="69"/>
      <c r="K653" s="69"/>
      <c r="L653" s="1"/>
      <c r="M653" s="1"/>
      <c r="N653" s="1"/>
      <c r="O653" s="1"/>
      <c r="P653" s="1"/>
      <c r="Q653" s="1"/>
      <c r="R653" s="1"/>
      <c r="S653" s="1"/>
      <c r="T653" s="1"/>
      <c r="U653" s="1"/>
      <c r="V653" s="1"/>
    </row>
    <row r="654" spans="1:22" ht="15.75" customHeight="1">
      <c r="A654" s="1"/>
      <c r="B654" s="1"/>
      <c r="C654" s="1"/>
      <c r="D654" s="1"/>
      <c r="E654" s="1"/>
      <c r="F654" s="1"/>
      <c r="G654" s="1"/>
      <c r="H654" s="1"/>
      <c r="I654" s="68"/>
      <c r="J654" s="69"/>
      <c r="K654" s="69"/>
      <c r="L654" s="1"/>
      <c r="M654" s="1"/>
      <c r="N654" s="1"/>
      <c r="O654" s="1"/>
      <c r="P654" s="1"/>
      <c r="Q654" s="1"/>
      <c r="R654" s="1"/>
      <c r="S654" s="1"/>
      <c r="T654" s="1"/>
      <c r="U654" s="1"/>
      <c r="V654" s="1"/>
    </row>
    <row r="655" spans="1:22" ht="15.75" customHeight="1">
      <c r="A655" s="1"/>
      <c r="B655" s="1"/>
      <c r="C655" s="1"/>
      <c r="D655" s="1"/>
      <c r="E655" s="1"/>
      <c r="F655" s="1"/>
      <c r="G655" s="1"/>
      <c r="H655" s="1"/>
      <c r="I655" s="68"/>
      <c r="J655" s="69"/>
      <c r="K655" s="69"/>
      <c r="L655" s="1"/>
      <c r="M655" s="1"/>
      <c r="N655" s="1"/>
      <c r="O655" s="1"/>
      <c r="P655" s="1"/>
      <c r="Q655" s="1"/>
      <c r="R655" s="1"/>
      <c r="S655" s="1"/>
      <c r="T655" s="1"/>
      <c r="U655" s="1"/>
      <c r="V655" s="1"/>
    </row>
    <row r="656" spans="1:22" ht="15.75" customHeight="1">
      <c r="A656" s="1"/>
      <c r="B656" s="1"/>
      <c r="C656" s="1"/>
      <c r="D656" s="1"/>
      <c r="E656" s="1"/>
      <c r="F656" s="1"/>
      <c r="G656" s="1"/>
      <c r="H656" s="1"/>
      <c r="I656" s="68"/>
      <c r="J656" s="69"/>
      <c r="K656" s="69"/>
      <c r="L656" s="1"/>
      <c r="M656" s="1"/>
      <c r="N656" s="1"/>
      <c r="O656" s="1"/>
      <c r="P656" s="1"/>
      <c r="Q656" s="1"/>
      <c r="R656" s="1"/>
      <c r="S656" s="1"/>
      <c r="T656" s="1"/>
      <c r="U656" s="1"/>
      <c r="V656" s="1"/>
    </row>
    <row r="657" spans="1:22" ht="15.75" customHeight="1">
      <c r="A657" s="1"/>
      <c r="B657" s="1"/>
      <c r="C657" s="1"/>
      <c r="D657" s="1"/>
      <c r="E657" s="1"/>
      <c r="F657" s="1"/>
      <c r="G657" s="1"/>
      <c r="H657" s="1"/>
      <c r="I657" s="68"/>
      <c r="J657" s="69"/>
      <c r="K657" s="69"/>
      <c r="L657" s="1"/>
      <c r="M657" s="1"/>
      <c r="N657" s="1"/>
      <c r="O657" s="1"/>
      <c r="P657" s="1"/>
      <c r="Q657" s="1"/>
      <c r="R657" s="1"/>
      <c r="S657" s="1"/>
      <c r="T657" s="1"/>
      <c r="U657" s="1"/>
      <c r="V657" s="1"/>
    </row>
    <row r="658" spans="1:22" ht="15.75" customHeight="1">
      <c r="A658" s="1"/>
      <c r="B658" s="1"/>
      <c r="C658" s="1"/>
      <c r="D658" s="1"/>
      <c r="E658" s="1"/>
      <c r="F658" s="1"/>
      <c r="G658" s="1"/>
      <c r="H658" s="1"/>
      <c r="I658" s="68"/>
      <c r="J658" s="69"/>
      <c r="K658" s="69"/>
      <c r="L658" s="1"/>
      <c r="M658" s="1"/>
      <c r="N658" s="1"/>
      <c r="O658" s="1"/>
      <c r="P658" s="1"/>
      <c r="Q658" s="1"/>
      <c r="R658" s="1"/>
      <c r="S658" s="1"/>
      <c r="T658" s="1"/>
      <c r="U658" s="1"/>
      <c r="V658" s="1"/>
    </row>
    <row r="659" spans="1:22" ht="15.75" customHeight="1">
      <c r="A659" s="1"/>
      <c r="B659" s="1"/>
      <c r="C659" s="1"/>
      <c r="D659" s="1"/>
      <c r="E659" s="1"/>
      <c r="F659" s="1"/>
      <c r="G659" s="1"/>
      <c r="H659" s="1"/>
      <c r="I659" s="68"/>
      <c r="J659" s="69"/>
      <c r="K659" s="69"/>
      <c r="L659" s="1"/>
      <c r="M659" s="1"/>
      <c r="N659" s="1"/>
      <c r="O659" s="1"/>
      <c r="P659" s="1"/>
      <c r="Q659" s="1"/>
      <c r="R659" s="1"/>
      <c r="S659" s="1"/>
      <c r="T659" s="1"/>
      <c r="U659" s="1"/>
      <c r="V659" s="1"/>
    </row>
    <row r="660" spans="1:22" ht="15.75" customHeight="1">
      <c r="A660" s="1"/>
      <c r="B660" s="1"/>
      <c r="C660" s="1"/>
      <c r="D660" s="1"/>
      <c r="E660" s="1"/>
      <c r="F660" s="1"/>
      <c r="G660" s="1"/>
      <c r="H660" s="1"/>
      <c r="I660" s="68"/>
      <c r="J660" s="69"/>
      <c r="K660" s="69"/>
      <c r="L660" s="1"/>
      <c r="M660" s="1"/>
      <c r="N660" s="1"/>
      <c r="O660" s="1"/>
      <c r="P660" s="1"/>
      <c r="Q660" s="1"/>
      <c r="R660" s="1"/>
      <c r="S660" s="1"/>
      <c r="T660" s="1"/>
      <c r="U660" s="1"/>
      <c r="V660" s="1"/>
    </row>
    <row r="661" spans="1:22" ht="15.75" customHeight="1">
      <c r="A661" s="1"/>
      <c r="B661" s="1"/>
      <c r="C661" s="1"/>
      <c r="D661" s="1"/>
      <c r="E661" s="1"/>
      <c r="F661" s="1"/>
      <c r="G661" s="1"/>
      <c r="H661" s="1"/>
      <c r="I661" s="68"/>
      <c r="J661" s="69"/>
      <c r="K661" s="69"/>
      <c r="L661" s="1"/>
      <c r="M661" s="1"/>
      <c r="N661" s="1"/>
      <c r="O661" s="1"/>
      <c r="P661" s="1"/>
      <c r="Q661" s="1"/>
      <c r="R661" s="1"/>
      <c r="S661" s="1"/>
      <c r="T661" s="1"/>
      <c r="U661" s="1"/>
      <c r="V661" s="1"/>
    </row>
    <row r="662" spans="1:22" ht="15.75" customHeight="1">
      <c r="A662" s="1"/>
      <c r="B662" s="1"/>
      <c r="C662" s="1"/>
      <c r="D662" s="1"/>
      <c r="E662" s="1"/>
      <c r="F662" s="1"/>
      <c r="G662" s="1"/>
      <c r="H662" s="1"/>
      <c r="I662" s="68"/>
      <c r="J662" s="69"/>
      <c r="K662" s="69"/>
      <c r="L662" s="1"/>
      <c r="M662" s="1"/>
      <c r="N662" s="1"/>
      <c r="O662" s="1"/>
      <c r="P662" s="1"/>
      <c r="Q662" s="1"/>
      <c r="R662" s="1"/>
      <c r="S662" s="1"/>
      <c r="T662" s="1"/>
      <c r="U662" s="1"/>
      <c r="V662" s="1"/>
    </row>
    <row r="663" spans="1:22" ht="15.75" customHeight="1">
      <c r="A663" s="1"/>
      <c r="B663" s="1"/>
      <c r="C663" s="1"/>
      <c r="D663" s="1"/>
      <c r="E663" s="1"/>
      <c r="F663" s="1"/>
      <c r="G663" s="1"/>
      <c r="H663" s="1"/>
      <c r="I663" s="68"/>
      <c r="J663" s="69"/>
      <c r="K663" s="69"/>
      <c r="L663" s="1"/>
      <c r="M663" s="1"/>
      <c r="N663" s="1"/>
      <c r="O663" s="1"/>
      <c r="P663" s="1"/>
      <c r="Q663" s="1"/>
      <c r="R663" s="1"/>
      <c r="S663" s="1"/>
      <c r="T663" s="1"/>
      <c r="U663" s="1"/>
      <c r="V663" s="1"/>
    </row>
    <row r="664" spans="1:22" ht="15.75" customHeight="1">
      <c r="A664" s="1"/>
      <c r="B664" s="1"/>
      <c r="C664" s="1"/>
      <c r="D664" s="1"/>
      <c r="E664" s="1"/>
      <c r="F664" s="1"/>
      <c r="G664" s="1"/>
      <c r="H664" s="1"/>
      <c r="I664" s="68"/>
      <c r="J664" s="69"/>
      <c r="K664" s="69"/>
      <c r="L664" s="1"/>
      <c r="M664" s="1"/>
      <c r="N664" s="1"/>
      <c r="O664" s="1"/>
      <c r="P664" s="1"/>
      <c r="Q664" s="1"/>
      <c r="R664" s="1"/>
      <c r="S664" s="1"/>
      <c r="T664" s="1"/>
      <c r="U664" s="1"/>
      <c r="V664" s="1"/>
    </row>
    <row r="665" spans="1:22" ht="15.75" customHeight="1">
      <c r="A665" s="1"/>
      <c r="B665" s="1"/>
      <c r="C665" s="1"/>
      <c r="D665" s="1"/>
      <c r="E665" s="1"/>
      <c r="F665" s="1"/>
      <c r="G665" s="1"/>
      <c r="H665" s="1"/>
      <c r="I665" s="68"/>
      <c r="J665" s="69"/>
      <c r="K665" s="69"/>
      <c r="L665" s="1"/>
      <c r="M665" s="1"/>
      <c r="N665" s="1"/>
      <c r="O665" s="1"/>
      <c r="P665" s="1"/>
      <c r="Q665" s="1"/>
      <c r="R665" s="1"/>
      <c r="S665" s="1"/>
      <c r="T665" s="1"/>
      <c r="U665" s="1"/>
      <c r="V665" s="1"/>
    </row>
    <row r="666" spans="1:22" ht="15.75" customHeight="1">
      <c r="A666" s="1"/>
      <c r="B666" s="1"/>
      <c r="C666" s="1"/>
      <c r="D666" s="1"/>
      <c r="E666" s="1"/>
      <c r="F666" s="1"/>
      <c r="G666" s="1"/>
      <c r="H666" s="1"/>
      <c r="I666" s="68"/>
      <c r="J666" s="69"/>
      <c r="K666" s="69"/>
      <c r="L666" s="1"/>
      <c r="M666" s="1"/>
      <c r="N666" s="1"/>
      <c r="O666" s="1"/>
      <c r="P666" s="1"/>
      <c r="Q666" s="1"/>
      <c r="R666" s="1"/>
      <c r="S666" s="1"/>
      <c r="T666" s="1"/>
      <c r="U666" s="1"/>
      <c r="V666" s="1"/>
    </row>
    <row r="667" spans="1:22" ht="15.75" customHeight="1">
      <c r="A667" s="1"/>
      <c r="B667" s="1"/>
      <c r="C667" s="1"/>
      <c r="D667" s="1"/>
      <c r="E667" s="1"/>
      <c r="F667" s="1"/>
      <c r="G667" s="1"/>
      <c r="H667" s="1"/>
      <c r="I667" s="68"/>
      <c r="J667" s="69"/>
      <c r="K667" s="69"/>
      <c r="L667" s="1"/>
      <c r="M667" s="1"/>
      <c r="N667" s="1"/>
      <c r="O667" s="1"/>
      <c r="P667" s="1"/>
      <c r="Q667" s="1"/>
      <c r="R667" s="1"/>
      <c r="S667" s="1"/>
      <c r="T667" s="1"/>
      <c r="U667" s="1"/>
      <c r="V667" s="1"/>
    </row>
    <row r="668" spans="1:22" ht="15.75" customHeight="1">
      <c r="A668" s="1"/>
      <c r="B668" s="1"/>
      <c r="C668" s="1"/>
      <c r="D668" s="1"/>
      <c r="E668" s="1"/>
      <c r="F668" s="1"/>
      <c r="G668" s="1"/>
      <c r="H668" s="1"/>
      <c r="I668" s="68"/>
      <c r="J668" s="69"/>
      <c r="K668" s="69"/>
      <c r="L668" s="1"/>
      <c r="M668" s="1"/>
      <c r="N668" s="1"/>
      <c r="O668" s="1"/>
      <c r="P668" s="1"/>
      <c r="Q668" s="1"/>
      <c r="R668" s="1"/>
      <c r="S668" s="1"/>
      <c r="T668" s="1"/>
      <c r="U668" s="1"/>
      <c r="V668" s="1"/>
    </row>
    <row r="669" spans="1:22" ht="15.75" customHeight="1">
      <c r="A669" s="1"/>
      <c r="B669" s="1"/>
      <c r="C669" s="1"/>
      <c r="D669" s="1"/>
      <c r="E669" s="1"/>
      <c r="F669" s="1"/>
      <c r="G669" s="1"/>
      <c r="H669" s="1"/>
      <c r="I669" s="68"/>
      <c r="J669" s="69"/>
      <c r="K669" s="69"/>
      <c r="L669" s="1"/>
      <c r="M669" s="1"/>
      <c r="N669" s="1"/>
      <c r="O669" s="1"/>
      <c r="P669" s="1"/>
      <c r="Q669" s="1"/>
      <c r="R669" s="1"/>
      <c r="S669" s="1"/>
      <c r="T669" s="1"/>
      <c r="U669" s="1"/>
      <c r="V669" s="1"/>
    </row>
    <row r="670" spans="1:22" ht="15.75" customHeight="1">
      <c r="A670" s="1"/>
      <c r="B670" s="1"/>
      <c r="C670" s="1"/>
      <c r="D670" s="1"/>
      <c r="E670" s="1"/>
      <c r="F670" s="1"/>
      <c r="G670" s="1"/>
      <c r="H670" s="1"/>
      <c r="I670" s="68"/>
      <c r="J670" s="69"/>
      <c r="K670" s="69"/>
      <c r="L670" s="1"/>
      <c r="M670" s="1"/>
      <c r="N670" s="1"/>
      <c r="O670" s="1"/>
      <c r="P670" s="1"/>
      <c r="Q670" s="1"/>
      <c r="R670" s="1"/>
      <c r="S670" s="1"/>
      <c r="T670" s="1"/>
      <c r="U670" s="1"/>
      <c r="V670" s="1"/>
    </row>
    <row r="671" spans="1:22" ht="15.75" customHeight="1">
      <c r="A671" s="1"/>
      <c r="B671" s="1"/>
      <c r="C671" s="1"/>
      <c r="D671" s="1"/>
      <c r="E671" s="1"/>
      <c r="F671" s="1"/>
      <c r="G671" s="1"/>
      <c r="H671" s="1"/>
      <c r="I671" s="68"/>
      <c r="J671" s="69"/>
      <c r="K671" s="69"/>
      <c r="L671" s="1"/>
      <c r="M671" s="1"/>
      <c r="N671" s="1"/>
      <c r="O671" s="1"/>
      <c r="P671" s="1"/>
      <c r="Q671" s="1"/>
      <c r="R671" s="1"/>
      <c r="S671" s="1"/>
      <c r="T671" s="1"/>
      <c r="U671" s="1"/>
      <c r="V671" s="1"/>
    </row>
    <row r="672" spans="1:22" ht="15.75" customHeight="1">
      <c r="A672" s="1"/>
      <c r="B672" s="1"/>
      <c r="C672" s="1"/>
      <c r="D672" s="1"/>
      <c r="E672" s="1"/>
      <c r="F672" s="1"/>
      <c r="G672" s="1"/>
      <c r="H672" s="1"/>
      <c r="I672" s="68"/>
      <c r="J672" s="69"/>
      <c r="K672" s="69"/>
      <c r="L672" s="1"/>
      <c r="M672" s="1"/>
      <c r="N672" s="1"/>
      <c r="O672" s="1"/>
      <c r="P672" s="1"/>
      <c r="Q672" s="1"/>
      <c r="R672" s="1"/>
      <c r="S672" s="1"/>
      <c r="T672" s="1"/>
      <c r="U672" s="1"/>
      <c r="V672" s="1"/>
    </row>
    <row r="673" spans="1:22" ht="15.75" customHeight="1">
      <c r="A673" s="1"/>
      <c r="B673" s="1"/>
      <c r="C673" s="1"/>
      <c r="D673" s="1"/>
      <c r="E673" s="1"/>
      <c r="F673" s="1"/>
      <c r="G673" s="1"/>
      <c r="H673" s="1"/>
      <c r="I673" s="68"/>
      <c r="J673" s="69"/>
      <c r="K673" s="69"/>
      <c r="L673" s="1"/>
      <c r="M673" s="1"/>
      <c r="N673" s="1"/>
      <c r="O673" s="1"/>
      <c r="P673" s="1"/>
      <c r="Q673" s="1"/>
      <c r="R673" s="1"/>
      <c r="S673" s="1"/>
      <c r="T673" s="1"/>
      <c r="U673" s="1"/>
      <c r="V673" s="1"/>
    </row>
    <row r="674" spans="1:22" ht="15.75" customHeight="1">
      <c r="A674" s="1"/>
      <c r="B674" s="1"/>
      <c r="C674" s="1"/>
      <c r="D674" s="1"/>
      <c r="E674" s="1"/>
      <c r="F674" s="1"/>
      <c r="G674" s="1"/>
      <c r="H674" s="1"/>
      <c r="I674" s="68"/>
      <c r="J674" s="69"/>
      <c r="K674" s="69"/>
      <c r="L674" s="1"/>
      <c r="M674" s="1"/>
      <c r="N674" s="1"/>
      <c r="O674" s="1"/>
      <c r="P674" s="1"/>
      <c r="Q674" s="1"/>
      <c r="R674" s="1"/>
      <c r="S674" s="1"/>
      <c r="T674" s="1"/>
      <c r="U674" s="1"/>
      <c r="V674" s="1"/>
    </row>
    <row r="675" spans="1:22" ht="15.75" customHeight="1">
      <c r="A675" s="1"/>
      <c r="B675" s="1"/>
      <c r="C675" s="1"/>
      <c r="D675" s="1"/>
      <c r="E675" s="1"/>
      <c r="F675" s="1"/>
      <c r="G675" s="1"/>
      <c r="H675" s="1"/>
      <c r="I675" s="68"/>
      <c r="J675" s="69"/>
      <c r="K675" s="69"/>
      <c r="L675" s="1"/>
      <c r="M675" s="1"/>
      <c r="N675" s="1"/>
      <c r="O675" s="1"/>
      <c r="P675" s="1"/>
      <c r="Q675" s="1"/>
      <c r="R675" s="1"/>
      <c r="S675" s="1"/>
      <c r="T675" s="1"/>
      <c r="U675" s="1"/>
      <c r="V675" s="1"/>
    </row>
    <row r="676" spans="1:22" ht="15.75" customHeight="1">
      <c r="A676" s="1"/>
      <c r="B676" s="1"/>
      <c r="C676" s="1"/>
      <c r="D676" s="1"/>
      <c r="E676" s="1"/>
      <c r="F676" s="1"/>
      <c r="G676" s="1"/>
      <c r="H676" s="1"/>
      <c r="I676" s="68"/>
      <c r="J676" s="69"/>
      <c r="K676" s="69"/>
      <c r="L676" s="1"/>
      <c r="M676" s="1"/>
      <c r="N676" s="1"/>
      <c r="O676" s="1"/>
      <c r="P676" s="1"/>
      <c r="Q676" s="1"/>
      <c r="R676" s="1"/>
      <c r="S676" s="1"/>
      <c r="T676" s="1"/>
      <c r="U676" s="1"/>
      <c r="V676" s="1"/>
    </row>
    <row r="677" spans="1:22" ht="15.75" customHeight="1">
      <c r="A677" s="1"/>
      <c r="B677" s="1"/>
      <c r="C677" s="1"/>
      <c r="D677" s="1"/>
      <c r="E677" s="1"/>
      <c r="F677" s="1"/>
      <c r="G677" s="1"/>
      <c r="H677" s="1"/>
      <c r="I677" s="68"/>
      <c r="J677" s="69"/>
      <c r="K677" s="69"/>
      <c r="L677" s="1"/>
      <c r="M677" s="1"/>
      <c r="N677" s="1"/>
      <c r="O677" s="1"/>
      <c r="P677" s="1"/>
      <c r="Q677" s="1"/>
      <c r="R677" s="1"/>
      <c r="S677" s="1"/>
      <c r="T677" s="1"/>
      <c r="U677" s="1"/>
      <c r="V677" s="1"/>
    </row>
    <row r="678" spans="1:22" ht="15.75" customHeight="1">
      <c r="A678" s="1"/>
      <c r="B678" s="1"/>
      <c r="C678" s="1"/>
      <c r="D678" s="1"/>
      <c r="E678" s="1"/>
      <c r="F678" s="1"/>
      <c r="G678" s="1"/>
      <c r="H678" s="1"/>
      <c r="I678" s="68"/>
      <c r="J678" s="69"/>
      <c r="K678" s="69"/>
      <c r="L678" s="1"/>
      <c r="M678" s="1"/>
      <c r="N678" s="1"/>
      <c r="O678" s="1"/>
      <c r="P678" s="1"/>
      <c r="Q678" s="1"/>
      <c r="R678" s="1"/>
      <c r="S678" s="1"/>
      <c r="T678" s="1"/>
      <c r="U678" s="1"/>
      <c r="V678" s="1"/>
    </row>
    <row r="679" spans="1:22" ht="15.75" customHeight="1">
      <c r="A679" s="1"/>
      <c r="B679" s="1"/>
      <c r="C679" s="1"/>
      <c r="D679" s="1"/>
      <c r="E679" s="1"/>
      <c r="F679" s="1"/>
      <c r="G679" s="1"/>
      <c r="H679" s="1"/>
      <c r="I679" s="68"/>
      <c r="J679" s="69"/>
      <c r="K679" s="69"/>
      <c r="L679" s="1"/>
      <c r="M679" s="1"/>
      <c r="N679" s="1"/>
      <c r="O679" s="1"/>
      <c r="P679" s="1"/>
      <c r="Q679" s="1"/>
      <c r="R679" s="1"/>
      <c r="S679" s="1"/>
      <c r="T679" s="1"/>
      <c r="U679" s="1"/>
      <c r="V679" s="1"/>
    </row>
    <row r="680" spans="1:22" ht="15.75" customHeight="1">
      <c r="A680" s="1"/>
      <c r="B680" s="1"/>
      <c r="C680" s="1"/>
      <c r="D680" s="1"/>
      <c r="E680" s="1"/>
      <c r="F680" s="1"/>
      <c r="G680" s="1"/>
      <c r="H680" s="1"/>
      <c r="I680" s="68"/>
      <c r="J680" s="69"/>
      <c r="K680" s="69"/>
      <c r="L680" s="1"/>
      <c r="M680" s="1"/>
      <c r="N680" s="1"/>
      <c r="O680" s="1"/>
      <c r="P680" s="1"/>
      <c r="Q680" s="1"/>
      <c r="R680" s="1"/>
      <c r="S680" s="1"/>
      <c r="T680" s="1"/>
      <c r="U680" s="1"/>
      <c r="V680" s="1"/>
    </row>
    <row r="681" spans="1:22" ht="15.75" customHeight="1">
      <c r="A681" s="1"/>
      <c r="B681" s="1"/>
      <c r="C681" s="1"/>
      <c r="D681" s="1"/>
      <c r="E681" s="1"/>
      <c r="F681" s="1"/>
      <c r="G681" s="1"/>
      <c r="H681" s="1"/>
      <c r="I681" s="68"/>
      <c r="J681" s="69"/>
      <c r="K681" s="69"/>
      <c r="L681" s="1"/>
      <c r="M681" s="1"/>
      <c r="N681" s="1"/>
      <c r="O681" s="1"/>
      <c r="P681" s="1"/>
      <c r="Q681" s="1"/>
      <c r="R681" s="1"/>
      <c r="S681" s="1"/>
      <c r="T681" s="1"/>
      <c r="U681" s="1"/>
      <c r="V681" s="1"/>
    </row>
    <row r="682" spans="1:22" ht="15.75" customHeight="1">
      <c r="A682" s="1"/>
      <c r="B682" s="1"/>
      <c r="C682" s="1"/>
      <c r="D682" s="1"/>
      <c r="E682" s="1"/>
      <c r="F682" s="1"/>
      <c r="G682" s="1"/>
      <c r="H682" s="1"/>
      <c r="I682" s="68"/>
      <c r="J682" s="69"/>
      <c r="K682" s="69"/>
      <c r="L682" s="1"/>
      <c r="M682" s="1"/>
      <c r="N682" s="1"/>
      <c r="O682" s="1"/>
      <c r="P682" s="1"/>
      <c r="Q682" s="1"/>
      <c r="R682" s="1"/>
      <c r="S682" s="1"/>
      <c r="T682" s="1"/>
      <c r="U682" s="1"/>
      <c r="V682" s="1"/>
    </row>
    <row r="683" spans="1:22" ht="15.75" customHeight="1">
      <c r="A683" s="1"/>
      <c r="B683" s="1"/>
      <c r="C683" s="1"/>
      <c r="D683" s="1"/>
      <c r="E683" s="1"/>
      <c r="F683" s="1"/>
      <c r="G683" s="1"/>
      <c r="H683" s="1"/>
      <c r="I683" s="68"/>
      <c r="J683" s="69"/>
      <c r="K683" s="69"/>
      <c r="L683" s="1"/>
      <c r="M683" s="1"/>
      <c r="N683" s="1"/>
      <c r="O683" s="1"/>
      <c r="P683" s="1"/>
      <c r="Q683" s="1"/>
      <c r="R683" s="1"/>
      <c r="S683" s="1"/>
      <c r="T683" s="1"/>
      <c r="U683" s="1"/>
      <c r="V683" s="1"/>
    </row>
    <row r="684" spans="1:22" ht="15.75" customHeight="1">
      <c r="A684" s="1"/>
      <c r="B684" s="1"/>
      <c r="C684" s="1"/>
      <c r="D684" s="1"/>
      <c r="E684" s="1"/>
      <c r="F684" s="1"/>
      <c r="G684" s="1"/>
      <c r="H684" s="1"/>
      <c r="I684" s="68"/>
      <c r="J684" s="69"/>
      <c r="K684" s="69"/>
      <c r="L684" s="1"/>
      <c r="M684" s="1"/>
      <c r="N684" s="1"/>
      <c r="O684" s="1"/>
      <c r="P684" s="1"/>
      <c r="Q684" s="1"/>
      <c r="R684" s="1"/>
      <c r="S684" s="1"/>
      <c r="T684" s="1"/>
      <c r="U684" s="1"/>
      <c r="V684" s="1"/>
    </row>
    <row r="685" spans="1:22" ht="15.75" customHeight="1">
      <c r="A685" s="1"/>
      <c r="B685" s="1"/>
      <c r="C685" s="1"/>
      <c r="D685" s="1"/>
      <c r="E685" s="1"/>
      <c r="F685" s="1"/>
      <c r="G685" s="1"/>
      <c r="H685" s="1"/>
      <c r="I685" s="68"/>
      <c r="J685" s="69"/>
      <c r="K685" s="69"/>
      <c r="L685" s="1"/>
      <c r="M685" s="1"/>
      <c r="N685" s="1"/>
      <c r="O685" s="1"/>
      <c r="P685" s="1"/>
      <c r="Q685" s="1"/>
      <c r="R685" s="1"/>
      <c r="S685" s="1"/>
      <c r="T685" s="1"/>
      <c r="U685" s="1"/>
      <c r="V685" s="1"/>
    </row>
    <row r="686" spans="1:22" ht="15.75" customHeight="1">
      <c r="A686" s="1"/>
      <c r="B686" s="1"/>
      <c r="C686" s="1"/>
      <c r="D686" s="1"/>
      <c r="E686" s="1"/>
      <c r="F686" s="1"/>
      <c r="G686" s="1"/>
      <c r="H686" s="1"/>
      <c r="I686" s="68"/>
      <c r="J686" s="69"/>
      <c r="K686" s="69"/>
      <c r="L686" s="1"/>
      <c r="M686" s="1"/>
      <c r="N686" s="1"/>
      <c r="O686" s="1"/>
      <c r="P686" s="1"/>
      <c r="Q686" s="1"/>
      <c r="R686" s="1"/>
      <c r="S686" s="1"/>
      <c r="T686" s="1"/>
      <c r="U686" s="1"/>
      <c r="V686" s="1"/>
    </row>
    <row r="687" spans="1:22" ht="15.75" customHeight="1">
      <c r="A687" s="1"/>
      <c r="B687" s="1"/>
      <c r="C687" s="1"/>
      <c r="D687" s="1"/>
      <c r="E687" s="1"/>
      <c r="F687" s="1"/>
      <c r="G687" s="1"/>
      <c r="H687" s="1"/>
      <c r="I687" s="68"/>
      <c r="J687" s="69"/>
      <c r="K687" s="69"/>
      <c r="L687" s="1"/>
      <c r="M687" s="1"/>
      <c r="N687" s="1"/>
      <c r="O687" s="1"/>
      <c r="P687" s="1"/>
      <c r="Q687" s="1"/>
      <c r="R687" s="1"/>
      <c r="S687" s="1"/>
      <c r="T687" s="1"/>
      <c r="U687" s="1"/>
      <c r="V687" s="1"/>
    </row>
    <row r="688" spans="1:22" ht="15.75" customHeight="1">
      <c r="A688" s="1"/>
      <c r="B688" s="1"/>
      <c r="C688" s="1"/>
      <c r="D688" s="1"/>
      <c r="E688" s="1"/>
      <c r="F688" s="1"/>
      <c r="G688" s="1"/>
      <c r="H688" s="1"/>
      <c r="I688" s="68"/>
      <c r="J688" s="69"/>
      <c r="K688" s="69"/>
      <c r="L688" s="1"/>
      <c r="M688" s="1"/>
      <c r="N688" s="1"/>
      <c r="O688" s="1"/>
      <c r="P688" s="1"/>
      <c r="Q688" s="1"/>
      <c r="R688" s="1"/>
      <c r="S688" s="1"/>
      <c r="T688" s="1"/>
      <c r="U688" s="1"/>
      <c r="V688" s="1"/>
    </row>
    <row r="689" spans="1:22" ht="15.75" customHeight="1">
      <c r="A689" s="1"/>
      <c r="B689" s="1"/>
      <c r="C689" s="1"/>
      <c r="D689" s="1"/>
      <c r="E689" s="1"/>
      <c r="F689" s="1"/>
      <c r="G689" s="1"/>
      <c r="H689" s="1"/>
      <c r="I689" s="68"/>
      <c r="J689" s="69"/>
      <c r="K689" s="69"/>
      <c r="L689" s="1"/>
      <c r="M689" s="1"/>
      <c r="N689" s="1"/>
      <c r="O689" s="1"/>
      <c r="P689" s="1"/>
      <c r="Q689" s="1"/>
      <c r="R689" s="1"/>
      <c r="S689" s="1"/>
      <c r="T689" s="1"/>
      <c r="U689" s="1"/>
      <c r="V689" s="1"/>
    </row>
    <row r="690" spans="1:22" ht="15.75" customHeight="1">
      <c r="A690" s="1"/>
      <c r="B690" s="1"/>
      <c r="C690" s="1"/>
      <c r="D690" s="1"/>
      <c r="E690" s="1"/>
      <c r="F690" s="1"/>
      <c r="G690" s="1"/>
      <c r="H690" s="1"/>
      <c r="I690" s="68"/>
      <c r="J690" s="69"/>
      <c r="K690" s="69"/>
      <c r="L690" s="1"/>
      <c r="M690" s="1"/>
      <c r="N690" s="1"/>
      <c r="O690" s="1"/>
      <c r="P690" s="1"/>
      <c r="Q690" s="1"/>
      <c r="R690" s="1"/>
      <c r="S690" s="1"/>
      <c r="T690" s="1"/>
      <c r="U690" s="1"/>
      <c r="V690" s="1"/>
    </row>
    <row r="691" spans="1:22" ht="15.75" customHeight="1">
      <c r="A691" s="1"/>
      <c r="B691" s="1"/>
      <c r="C691" s="1"/>
      <c r="D691" s="1"/>
      <c r="E691" s="1"/>
      <c r="F691" s="1"/>
      <c r="G691" s="1"/>
      <c r="H691" s="1"/>
      <c r="I691" s="68"/>
      <c r="J691" s="69"/>
      <c r="K691" s="69"/>
      <c r="L691" s="1"/>
      <c r="M691" s="1"/>
      <c r="N691" s="1"/>
      <c r="O691" s="1"/>
      <c r="P691" s="1"/>
      <c r="Q691" s="1"/>
      <c r="R691" s="1"/>
      <c r="S691" s="1"/>
      <c r="T691" s="1"/>
      <c r="U691" s="1"/>
      <c r="V691" s="1"/>
    </row>
    <row r="692" spans="1:22" ht="15.75" customHeight="1">
      <c r="A692" s="1"/>
      <c r="B692" s="1"/>
      <c r="C692" s="1"/>
      <c r="D692" s="1"/>
      <c r="E692" s="1"/>
      <c r="F692" s="1"/>
      <c r="G692" s="1"/>
      <c r="H692" s="1"/>
      <c r="I692" s="68"/>
      <c r="J692" s="69"/>
      <c r="K692" s="69"/>
      <c r="L692" s="1"/>
      <c r="M692" s="1"/>
      <c r="N692" s="1"/>
      <c r="O692" s="1"/>
      <c r="P692" s="1"/>
      <c r="Q692" s="1"/>
      <c r="R692" s="1"/>
      <c r="S692" s="1"/>
      <c r="T692" s="1"/>
      <c r="U692" s="1"/>
      <c r="V692" s="1"/>
    </row>
    <row r="693" spans="1:22" ht="15.75" customHeight="1">
      <c r="A693" s="1"/>
      <c r="B693" s="1"/>
      <c r="C693" s="1"/>
      <c r="D693" s="1"/>
      <c r="E693" s="1"/>
      <c r="F693" s="1"/>
      <c r="G693" s="1"/>
      <c r="H693" s="1"/>
      <c r="I693" s="68"/>
      <c r="J693" s="69"/>
      <c r="K693" s="69"/>
      <c r="L693" s="1"/>
      <c r="M693" s="1"/>
      <c r="N693" s="1"/>
      <c r="O693" s="1"/>
      <c r="P693" s="1"/>
      <c r="Q693" s="1"/>
      <c r="R693" s="1"/>
      <c r="S693" s="1"/>
      <c r="T693" s="1"/>
      <c r="U693" s="1"/>
      <c r="V693" s="1"/>
    </row>
    <row r="694" spans="1:22" ht="15.75" customHeight="1">
      <c r="A694" s="1"/>
      <c r="B694" s="1"/>
      <c r="C694" s="1"/>
      <c r="D694" s="1"/>
      <c r="E694" s="1"/>
      <c r="F694" s="1"/>
      <c r="G694" s="1"/>
      <c r="H694" s="1"/>
      <c r="I694" s="68"/>
      <c r="J694" s="69"/>
      <c r="K694" s="69"/>
      <c r="L694" s="1"/>
      <c r="M694" s="1"/>
      <c r="N694" s="1"/>
      <c r="O694" s="1"/>
      <c r="P694" s="1"/>
      <c r="Q694" s="1"/>
      <c r="R694" s="1"/>
      <c r="S694" s="1"/>
      <c r="T694" s="1"/>
      <c r="U694" s="1"/>
      <c r="V694" s="1"/>
    </row>
    <row r="695" spans="1:22" ht="15.75" customHeight="1">
      <c r="A695" s="1"/>
      <c r="B695" s="1"/>
      <c r="C695" s="1"/>
      <c r="D695" s="1"/>
      <c r="E695" s="1"/>
      <c r="F695" s="1"/>
      <c r="G695" s="1"/>
      <c r="H695" s="1"/>
      <c r="I695" s="68"/>
      <c r="J695" s="69"/>
      <c r="K695" s="69"/>
      <c r="L695" s="1"/>
      <c r="M695" s="1"/>
      <c r="N695" s="1"/>
      <c r="O695" s="1"/>
      <c r="P695" s="1"/>
      <c r="Q695" s="1"/>
      <c r="R695" s="1"/>
      <c r="S695" s="1"/>
      <c r="T695" s="1"/>
      <c r="U695" s="1"/>
      <c r="V695" s="1"/>
    </row>
    <row r="696" spans="1:22" ht="15.75" customHeight="1">
      <c r="A696" s="1"/>
      <c r="B696" s="1"/>
      <c r="C696" s="1"/>
      <c r="D696" s="1"/>
      <c r="E696" s="1"/>
      <c r="F696" s="1"/>
      <c r="G696" s="1"/>
      <c r="H696" s="1"/>
      <c r="I696" s="68"/>
      <c r="J696" s="69"/>
      <c r="K696" s="69"/>
      <c r="L696" s="1"/>
      <c r="M696" s="1"/>
      <c r="N696" s="1"/>
      <c r="O696" s="1"/>
      <c r="P696" s="1"/>
      <c r="Q696" s="1"/>
      <c r="R696" s="1"/>
      <c r="S696" s="1"/>
      <c r="T696" s="1"/>
      <c r="U696" s="1"/>
      <c r="V696" s="1"/>
    </row>
    <row r="697" spans="1:22" ht="15.75" customHeight="1">
      <c r="A697" s="1"/>
      <c r="B697" s="1"/>
      <c r="C697" s="1"/>
      <c r="D697" s="1"/>
      <c r="E697" s="1"/>
      <c r="F697" s="1"/>
      <c r="G697" s="1"/>
      <c r="H697" s="1"/>
      <c r="I697" s="68"/>
      <c r="J697" s="69"/>
      <c r="K697" s="69"/>
      <c r="L697" s="1"/>
      <c r="M697" s="1"/>
      <c r="N697" s="1"/>
      <c r="O697" s="1"/>
      <c r="P697" s="1"/>
      <c r="Q697" s="1"/>
      <c r="R697" s="1"/>
      <c r="S697" s="1"/>
      <c r="T697" s="1"/>
      <c r="U697" s="1"/>
      <c r="V697" s="1"/>
    </row>
    <row r="698" spans="1:22" ht="15.75" customHeight="1">
      <c r="A698" s="1"/>
      <c r="B698" s="1"/>
      <c r="C698" s="1"/>
      <c r="D698" s="1"/>
      <c r="E698" s="1"/>
      <c r="F698" s="1"/>
      <c r="G698" s="1"/>
      <c r="H698" s="1"/>
      <c r="I698" s="68"/>
      <c r="J698" s="69"/>
      <c r="K698" s="69"/>
      <c r="L698" s="1"/>
      <c r="M698" s="1"/>
      <c r="N698" s="1"/>
      <c r="O698" s="1"/>
      <c r="P698" s="1"/>
      <c r="Q698" s="1"/>
      <c r="R698" s="1"/>
      <c r="S698" s="1"/>
      <c r="T698" s="1"/>
      <c r="U698" s="1"/>
      <c r="V698" s="1"/>
    </row>
    <row r="699" spans="1:22" ht="15.75" customHeight="1">
      <c r="A699" s="1"/>
      <c r="B699" s="1"/>
      <c r="C699" s="1"/>
      <c r="D699" s="1"/>
      <c r="E699" s="1"/>
      <c r="F699" s="1"/>
      <c r="G699" s="1"/>
      <c r="H699" s="1"/>
      <c r="I699" s="68"/>
      <c r="J699" s="69"/>
      <c r="K699" s="69"/>
      <c r="L699" s="1"/>
      <c r="M699" s="1"/>
      <c r="N699" s="1"/>
      <c r="O699" s="1"/>
      <c r="P699" s="1"/>
      <c r="Q699" s="1"/>
      <c r="R699" s="1"/>
      <c r="S699" s="1"/>
      <c r="T699" s="1"/>
      <c r="U699" s="1"/>
      <c r="V699" s="1"/>
    </row>
    <row r="700" spans="1:22" ht="15.75" customHeight="1">
      <c r="A700" s="1"/>
      <c r="B700" s="1"/>
      <c r="C700" s="1"/>
      <c r="D700" s="1"/>
      <c r="E700" s="1"/>
      <c r="F700" s="1"/>
      <c r="G700" s="1"/>
      <c r="H700" s="1"/>
      <c r="I700" s="68"/>
      <c r="J700" s="69"/>
      <c r="K700" s="69"/>
      <c r="L700" s="1"/>
      <c r="M700" s="1"/>
      <c r="N700" s="1"/>
      <c r="O700" s="1"/>
      <c r="P700" s="1"/>
      <c r="Q700" s="1"/>
      <c r="R700" s="1"/>
      <c r="S700" s="1"/>
      <c r="T700" s="1"/>
      <c r="U700" s="1"/>
      <c r="V700" s="1"/>
    </row>
    <row r="701" spans="1:22" ht="15.75" customHeight="1">
      <c r="A701" s="1"/>
      <c r="B701" s="1"/>
      <c r="C701" s="1"/>
      <c r="D701" s="1"/>
      <c r="E701" s="1"/>
      <c r="F701" s="1"/>
      <c r="G701" s="1"/>
      <c r="H701" s="1"/>
      <c r="I701" s="68"/>
      <c r="J701" s="69"/>
      <c r="K701" s="69"/>
      <c r="L701" s="1"/>
      <c r="M701" s="1"/>
      <c r="N701" s="1"/>
      <c r="O701" s="1"/>
      <c r="P701" s="1"/>
      <c r="Q701" s="1"/>
      <c r="R701" s="1"/>
      <c r="S701" s="1"/>
      <c r="T701" s="1"/>
      <c r="U701" s="1"/>
      <c r="V701" s="1"/>
    </row>
    <row r="702" spans="1:22" ht="15.75" customHeight="1">
      <c r="A702" s="1"/>
      <c r="B702" s="1"/>
      <c r="C702" s="1"/>
      <c r="D702" s="1"/>
      <c r="E702" s="1"/>
      <c r="F702" s="1"/>
      <c r="G702" s="1"/>
      <c r="H702" s="1"/>
      <c r="I702" s="68"/>
      <c r="J702" s="69"/>
      <c r="K702" s="69"/>
      <c r="L702" s="1"/>
      <c r="M702" s="1"/>
      <c r="N702" s="1"/>
      <c r="O702" s="1"/>
      <c r="P702" s="1"/>
      <c r="Q702" s="1"/>
      <c r="R702" s="1"/>
      <c r="S702" s="1"/>
      <c r="T702" s="1"/>
      <c r="U702" s="1"/>
      <c r="V702" s="1"/>
    </row>
    <row r="703" spans="1:22" ht="15.75" customHeight="1">
      <c r="A703" s="1"/>
      <c r="B703" s="1"/>
      <c r="C703" s="1"/>
      <c r="D703" s="1"/>
      <c r="E703" s="1"/>
      <c r="F703" s="1"/>
      <c r="G703" s="1"/>
      <c r="H703" s="1"/>
      <c r="I703" s="68"/>
      <c r="J703" s="69"/>
      <c r="K703" s="69"/>
      <c r="L703" s="1"/>
      <c r="M703" s="1"/>
      <c r="N703" s="1"/>
      <c r="O703" s="1"/>
      <c r="P703" s="1"/>
      <c r="Q703" s="1"/>
      <c r="R703" s="1"/>
      <c r="S703" s="1"/>
      <c r="T703" s="1"/>
      <c r="U703" s="1"/>
      <c r="V703" s="1"/>
    </row>
    <row r="704" spans="1:22" ht="15.75" customHeight="1">
      <c r="A704" s="1"/>
      <c r="B704" s="1"/>
      <c r="C704" s="1"/>
      <c r="D704" s="1"/>
      <c r="E704" s="1"/>
      <c r="F704" s="1"/>
      <c r="G704" s="1"/>
      <c r="H704" s="1"/>
      <c r="I704" s="68"/>
      <c r="J704" s="69"/>
      <c r="K704" s="69"/>
      <c r="L704" s="1"/>
      <c r="M704" s="1"/>
      <c r="N704" s="1"/>
      <c r="O704" s="1"/>
      <c r="P704" s="1"/>
      <c r="Q704" s="1"/>
      <c r="R704" s="1"/>
      <c r="S704" s="1"/>
      <c r="T704" s="1"/>
      <c r="U704" s="1"/>
      <c r="V704" s="1"/>
    </row>
    <row r="705" spans="1:22" ht="15.75" customHeight="1">
      <c r="A705" s="1"/>
      <c r="B705" s="1"/>
      <c r="C705" s="1"/>
      <c r="D705" s="1"/>
      <c r="E705" s="1"/>
      <c r="F705" s="1"/>
      <c r="G705" s="1"/>
      <c r="H705" s="1"/>
      <c r="I705" s="68"/>
      <c r="J705" s="69"/>
      <c r="K705" s="69"/>
      <c r="L705" s="1"/>
      <c r="M705" s="1"/>
      <c r="N705" s="1"/>
      <c r="O705" s="1"/>
      <c r="P705" s="1"/>
      <c r="Q705" s="1"/>
      <c r="R705" s="1"/>
      <c r="S705" s="1"/>
      <c r="T705" s="1"/>
      <c r="U705" s="1"/>
      <c r="V705" s="1"/>
    </row>
    <row r="706" spans="1:22" ht="15.75" customHeight="1">
      <c r="A706" s="1"/>
      <c r="B706" s="1"/>
      <c r="C706" s="1"/>
      <c r="D706" s="1"/>
      <c r="E706" s="1"/>
      <c r="F706" s="1"/>
      <c r="G706" s="1"/>
      <c r="H706" s="1"/>
      <c r="I706" s="68"/>
      <c r="J706" s="69"/>
      <c r="K706" s="69"/>
      <c r="L706" s="1"/>
      <c r="M706" s="1"/>
      <c r="N706" s="1"/>
      <c r="O706" s="1"/>
      <c r="P706" s="1"/>
      <c r="Q706" s="1"/>
      <c r="R706" s="1"/>
      <c r="S706" s="1"/>
      <c r="T706" s="1"/>
      <c r="U706" s="1"/>
      <c r="V706" s="1"/>
    </row>
    <row r="707" spans="1:22" ht="15.75" customHeight="1">
      <c r="A707" s="1"/>
      <c r="B707" s="1"/>
      <c r="C707" s="1"/>
      <c r="D707" s="1"/>
      <c r="E707" s="1"/>
      <c r="F707" s="1"/>
      <c r="G707" s="1"/>
      <c r="H707" s="1"/>
      <c r="I707" s="68"/>
      <c r="J707" s="69"/>
      <c r="K707" s="69"/>
      <c r="L707" s="1"/>
      <c r="M707" s="1"/>
      <c r="N707" s="1"/>
      <c r="O707" s="1"/>
      <c r="P707" s="1"/>
      <c r="Q707" s="1"/>
      <c r="R707" s="1"/>
      <c r="S707" s="1"/>
      <c r="T707" s="1"/>
      <c r="U707" s="1"/>
      <c r="V707" s="1"/>
    </row>
    <row r="708" spans="1:22" ht="15.75" customHeight="1">
      <c r="A708" s="1"/>
      <c r="B708" s="1"/>
      <c r="C708" s="1"/>
      <c r="D708" s="1"/>
      <c r="E708" s="1"/>
      <c r="F708" s="1"/>
      <c r="G708" s="1"/>
      <c r="H708" s="1"/>
      <c r="I708" s="68"/>
      <c r="J708" s="69"/>
      <c r="K708" s="69"/>
      <c r="L708" s="1"/>
      <c r="M708" s="1"/>
      <c r="N708" s="1"/>
      <c r="O708" s="1"/>
      <c r="P708" s="1"/>
      <c r="Q708" s="1"/>
      <c r="R708" s="1"/>
      <c r="S708" s="1"/>
      <c r="T708" s="1"/>
      <c r="U708" s="1"/>
      <c r="V708" s="1"/>
    </row>
    <row r="709" spans="1:22" ht="15.75" customHeight="1">
      <c r="A709" s="1"/>
      <c r="B709" s="1"/>
      <c r="C709" s="1"/>
      <c r="D709" s="1"/>
      <c r="E709" s="1"/>
      <c r="F709" s="1"/>
      <c r="G709" s="1"/>
      <c r="H709" s="1"/>
      <c r="I709" s="68"/>
      <c r="J709" s="69"/>
      <c r="K709" s="69"/>
      <c r="L709" s="1"/>
      <c r="M709" s="1"/>
      <c r="N709" s="1"/>
      <c r="O709" s="1"/>
      <c r="P709" s="1"/>
      <c r="Q709" s="1"/>
      <c r="R709" s="1"/>
      <c r="S709" s="1"/>
      <c r="T709" s="1"/>
      <c r="U709" s="1"/>
      <c r="V709" s="1"/>
    </row>
    <row r="710" spans="1:22" ht="15.75" customHeight="1">
      <c r="A710" s="1"/>
      <c r="B710" s="1"/>
      <c r="C710" s="1"/>
      <c r="D710" s="1"/>
      <c r="E710" s="1"/>
      <c r="F710" s="1"/>
      <c r="G710" s="1"/>
      <c r="H710" s="1"/>
      <c r="I710" s="68"/>
      <c r="J710" s="69"/>
      <c r="K710" s="69"/>
      <c r="L710" s="1"/>
      <c r="M710" s="1"/>
      <c r="N710" s="1"/>
      <c r="O710" s="1"/>
      <c r="P710" s="1"/>
      <c r="Q710" s="1"/>
      <c r="R710" s="1"/>
      <c r="S710" s="1"/>
      <c r="T710" s="1"/>
      <c r="U710" s="1"/>
      <c r="V710" s="1"/>
    </row>
    <row r="711" spans="1:22" ht="15.75" customHeight="1">
      <c r="A711" s="1"/>
      <c r="B711" s="1"/>
      <c r="C711" s="1"/>
      <c r="D711" s="1"/>
      <c r="E711" s="1"/>
      <c r="F711" s="1"/>
      <c r="G711" s="1"/>
      <c r="H711" s="1"/>
      <c r="I711" s="68"/>
      <c r="J711" s="69"/>
      <c r="K711" s="69"/>
      <c r="L711" s="1"/>
      <c r="M711" s="1"/>
      <c r="N711" s="1"/>
      <c r="O711" s="1"/>
      <c r="P711" s="1"/>
      <c r="Q711" s="1"/>
      <c r="R711" s="1"/>
      <c r="S711" s="1"/>
      <c r="T711" s="1"/>
      <c r="U711" s="1"/>
      <c r="V711" s="1"/>
    </row>
    <row r="712" spans="1:22" ht="15.75" customHeight="1">
      <c r="A712" s="1"/>
      <c r="B712" s="1"/>
      <c r="C712" s="1"/>
      <c r="D712" s="1"/>
      <c r="E712" s="1"/>
      <c r="F712" s="1"/>
      <c r="G712" s="1"/>
      <c r="H712" s="1"/>
      <c r="I712" s="68"/>
      <c r="J712" s="69"/>
      <c r="K712" s="69"/>
      <c r="L712" s="1"/>
      <c r="M712" s="1"/>
      <c r="N712" s="1"/>
      <c r="O712" s="1"/>
      <c r="P712" s="1"/>
      <c r="Q712" s="1"/>
      <c r="R712" s="1"/>
      <c r="S712" s="1"/>
      <c r="T712" s="1"/>
      <c r="U712" s="1"/>
      <c r="V712" s="1"/>
    </row>
    <row r="713" spans="1:22" ht="15.75" customHeight="1">
      <c r="A713" s="1"/>
      <c r="B713" s="1"/>
      <c r="C713" s="1"/>
      <c r="D713" s="1"/>
      <c r="E713" s="1"/>
      <c r="F713" s="1"/>
      <c r="G713" s="1"/>
      <c r="H713" s="1"/>
      <c r="I713" s="68"/>
      <c r="J713" s="69"/>
      <c r="K713" s="69"/>
      <c r="L713" s="1"/>
      <c r="M713" s="1"/>
      <c r="N713" s="1"/>
      <c r="O713" s="1"/>
      <c r="P713" s="1"/>
      <c r="Q713" s="1"/>
      <c r="R713" s="1"/>
      <c r="S713" s="1"/>
      <c r="T713" s="1"/>
      <c r="U713" s="1"/>
      <c r="V713" s="1"/>
    </row>
    <row r="714" spans="1:22" ht="15.75" customHeight="1">
      <c r="A714" s="1"/>
      <c r="B714" s="1"/>
      <c r="C714" s="1"/>
      <c r="D714" s="1"/>
      <c r="E714" s="1"/>
      <c r="F714" s="1"/>
      <c r="G714" s="1"/>
      <c r="H714" s="1"/>
      <c r="I714" s="68"/>
      <c r="J714" s="69"/>
      <c r="K714" s="69"/>
      <c r="L714" s="1"/>
      <c r="M714" s="1"/>
      <c r="N714" s="1"/>
      <c r="O714" s="1"/>
      <c r="P714" s="1"/>
      <c r="Q714" s="1"/>
      <c r="R714" s="1"/>
      <c r="S714" s="1"/>
      <c r="T714" s="1"/>
      <c r="U714" s="1"/>
      <c r="V714" s="1"/>
    </row>
    <row r="715" spans="1:22" ht="15.75" customHeight="1">
      <c r="A715" s="1"/>
      <c r="B715" s="1"/>
      <c r="C715" s="1"/>
      <c r="D715" s="1"/>
      <c r="E715" s="1"/>
      <c r="F715" s="1"/>
      <c r="G715" s="1"/>
      <c r="H715" s="1"/>
      <c r="I715" s="68"/>
      <c r="J715" s="69"/>
      <c r="K715" s="69"/>
      <c r="L715" s="1"/>
      <c r="M715" s="1"/>
      <c r="N715" s="1"/>
      <c r="O715" s="1"/>
      <c r="P715" s="1"/>
      <c r="Q715" s="1"/>
      <c r="R715" s="1"/>
      <c r="S715" s="1"/>
      <c r="T715" s="1"/>
      <c r="U715" s="1"/>
      <c r="V715" s="1"/>
    </row>
    <row r="716" spans="1:22" ht="15.75" customHeight="1">
      <c r="A716" s="1"/>
      <c r="B716" s="1"/>
      <c r="C716" s="1"/>
      <c r="D716" s="1"/>
      <c r="E716" s="1"/>
      <c r="F716" s="1"/>
      <c r="G716" s="1"/>
      <c r="H716" s="1"/>
      <c r="I716" s="68"/>
      <c r="J716" s="69"/>
      <c r="K716" s="69"/>
      <c r="L716" s="1"/>
      <c r="M716" s="1"/>
      <c r="N716" s="1"/>
      <c r="O716" s="1"/>
      <c r="P716" s="1"/>
      <c r="Q716" s="1"/>
      <c r="R716" s="1"/>
      <c r="S716" s="1"/>
      <c r="T716" s="1"/>
      <c r="U716" s="1"/>
      <c r="V716" s="1"/>
    </row>
    <row r="717" spans="1:22" ht="15.75" customHeight="1">
      <c r="A717" s="1"/>
      <c r="B717" s="1"/>
      <c r="C717" s="1"/>
      <c r="D717" s="1"/>
      <c r="E717" s="1"/>
      <c r="F717" s="1"/>
      <c r="G717" s="1"/>
      <c r="H717" s="1"/>
      <c r="I717" s="68"/>
      <c r="J717" s="69"/>
      <c r="K717" s="69"/>
      <c r="L717" s="1"/>
      <c r="M717" s="1"/>
      <c r="N717" s="1"/>
      <c r="O717" s="1"/>
      <c r="P717" s="1"/>
      <c r="Q717" s="1"/>
      <c r="R717" s="1"/>
      <c r="S717" s="1"/>
      <c r="T717" s="1"/>
      <c r="U717" s="1"/>
      <c r="V717" s="1"/>
    </row>
    <row r="718" spans="1:22" ht="15.75" customHeight="1">
      <c r="A718" s="1"/>
      <c r="B718" s="1"/>
      <c r="C718" s="1"/>
      <c r="D718" s="1"/>
      <c r="E718" s="1"/>
      <c r="F718" s="1"/>
      <c r="G718" s="1"/>
      <c r="H718" s="1"/>
      <c r="I718" s="68"/>
      <c r="J718" s="69"/>
      <c r="K718" s="69"/>
      <c r="L718" s="1"/>
      <c r="M718" s="1"/>
      <c r="N718" s="1"/>
      <c r="O718" s="1"/>
      <c r="P718" s="1"/>
      <c r="Q718" s="1"/>
      <c r="R718" s="1"/>
      <c r="S718" s="1"/>
      <c r="T718" s="1"/>
      <c r="U718" s="1"/>
      <c r="V718" s="1"/>
    </row>
    <row r="719" spans="1:22" ht="15.75" customHeight="1">
      <c r="A719" s="1"/>
      <c r="B719" s="1"/>
      <c r="C719" s="1"/>
      <c r="D719" s="1"/>
      <c r="E719" s="1"/>
      <c r="F719" s="1"/>
      <c r="G719" s="1"/>
      <c r="H719" s="1"/>
      <c r="I719" s="68"/>
      <c r="J719" s="69"/>
      <c r="K719" s="69"/>
      <c r="L719" s="1"/>
      <c r="M719" s="1"/>
      <c r="N719" s="1"/>
      <c r="O719" s="1"/>
      <c r="P719" s="1"/>
      <c r="Q719" s="1"/>
      <c r="R719" s="1"/>
      <c r="S719" s="1"/>
      <c r="T719" s="1"/>
      <c r="U719" s="1"/>
      <c r="V719" s="1"/>
    </row>
    <row r="720" spans="1:22" ht="15.75" customHeight="1">
      <c r="A720" s="1"/>
      <c r="B720" s="1"/>
      <c r="C720" s="1"/>
      <c r="D720" s="1"/>
      <c r="E720" s="1"/>
      <c r="F720" s="1"/>
      <c r="G720" s="1"/>
      <c r="H720" s="1"/>
      <c r="I720" s="68"/>
      <c r="J720" s="69"/>
      <c r="K720" s="69"/>
      <c r="L720" s="1"/>
      <c r="M720" s="1"/>
      <c r="N720" s="1"/>
      <c r="O720" s="1"/>
      <c r="P720" s="1"/>
      <c r="Q720" s="1"/>
      <c r="R720" s="1"/>
      <c r="S720" s="1"/>
      <c r="T720" s="1"/>
      <c r="U720" s="1"/>
      <c r="V720" s="1"/>
    </row>
    <row r="721" spans="1:22" ht="15.75" customHeight="1">
      <c r="A721" s="1"/>
      <c r="B721" s="1"/>
      <c r="C721" s="1"/>
      <c r="D721" s="1"/>
      <c r="E721" s="1"/>
      <c r="F721" s="1"/>
      <c r="G721" s="1"/>
      <c r="H721" s="1"/>
      <c r="I721" s="68"/>
      <c r="J721" s="69"/>
      <c r="K721" s="69"/>
      <c r="L721" s="1"/>
      <c r="M721" s="1"/>
      <c r="N721" s="1"/>
      <c r="O721" s="1"/>
      <c r="P721" s="1"/>
      <c r="Q721" s="1"/>
      <c r="R721" s="1"/>
      <c r="S721" s="1"/>
      <c r="T721" s="1"/>
      <c r="U721" s="1"/>
      <c r="V721" s="1"/>
    </row>
    <row r="722" spans="1:22" ht="15.75" customHeight="1">
      <c r="A722" s="1"/>
      <c r="B722" s="1"/>
      <c r="C722" s="1"/>
      <c r="D722" s="1"/>
      <c r="E722" s="1"/>
      <c r="F722" s="1"/>
      <c r="G722" s="1"/>
      <c r="H722" s="1"/>
      <c r="I722" s="68"/>
      <c r="J722" s="69"/>
      <c r="K722" s="69"/>
      <c r="L722" s="1"/>
      <c r="M722" s="1"/>
      <c r="N722" s="1"/>
      <c r="O722" s="1"/>
      <c r="P722" s="1"/>
      <c r="Q722" s="1"/>
      <c r="R722" s="1"/>
      <c r="S722" s="1"/>
      <c r="T722" s="1"/>
      <c r="U722" s="1"/>
      <c r="V722" s="1"/>
    </row>
    <row r="723" spans="1:22" ht="15.75" customHeight="1">
      <c r="A723" s="1"/>
      <c r="B723" s="1"/>
      <c r="C723" s="1"/>
      <c r="D723" s="1"/>
      <c r="E723" s="1"/>
      <c r="F723" s="1"/>
      <c r="G723" s="1"/>
      <c r="H723" s="1"/>
      <c r="I723" s="68"/>
      <c r="J723" s="69"/>
      <c r="K723" s="69"/>
      <c r="L723" s="1"/>
      <c r="M723" s="1"/>
      <c r="N723" s="1"/>
      <c r="O723" s="1"/>
      <c r="P723" s="1"/>
      <c r="Q723" s="1"/>
      <c r="R723" s="1"/>
      <c r="S723" s="1"/>
      <c r="T723" s="1"/>
      <c r="U723" s="1"/>
      <c r="V723" s="1"/>
    </row>
    <row r="724" spans="1:22" ht="15.75" customHeight="1">
      <c r="A724" s="1"/>
      <c r="B724" s="1"/>
      <c r="C724" s="1"/>
      <c r="D724" s="1"/>
      <c r="E724" s="1"/>
      <c r="F724" s="1"/>
      <c r="G724" s="1"/>
      <c r="H724" s="1"/>
      <c r="I724" s="68"/>
      <c r="J724" s="69"/>
      <c r="K724" s="69"/>
      <c r="L724" s="1"/>
      <c r="M724" s="1"/>
      <c r="N724" s="1"/>
      <c r="O724" s="1"/>
      <c r="P724" s="1"/>
      <c r="Q724" s="1"/>
      <c r="R724" s="1"/>
      <c r="S724" s="1"/>
      <c r="T724" s="1"/>
      <c r="U724" s="1"/>
      <c r="V724" s="1"/>
    </row>
    <row r="725" spans="1:22" ht="15.75" customHeight="1">
      <c r="A725" s="1"/>
      <c r="B725" s="1"/>
      <c r="C725" s="1"/>
      <c r="D725" s="1"/>
      <c r="E725" s="1"/>
      <c r="F725" s="1"/>
      <c r="G725" s="1"/>
      <c r="H725" s="1"/>
      <c r="I725" s="68"/>
      <c r="J725" s="69"/>
      <c r="K725" s="69"/>
      <c r="L725" s="1"/>
      <c r="M725" s="1"/>
      <c r="N725" s="1"/>
      <c r="O725" s="1"/>
      <c r="P725" s="1"/>
      <c r="Q725" s="1"/>
      <c r="R725" s="1"/>
      <c r="S725" s="1"/>
      <c r="T725" s="1"/>
      <c r="U725" s="1"/>
      <c r="V725" s="1"/>
    </row>
    <row r="726" spans="1:22" ht="15.75" customHeight="1">
      <c r="A726" s="1"/>
      <c r="B726" s="1"/>
      <c r="C726" s="1"/>
      <c r="D726" s="1"/>
      <c r="E726" s="1"/>
      <c r="F726" s="1"/>
      <c r="G726" s="1"/>
      <c r="H726" s="1"/>
      <c r="I726" s="68"/>
      <c r="J726" s="69"/>
      <c r="K726" s="69"/>
      <c r="L726" s="1"/>
      <c r="M726" s="1"/>
      <c r="N726" s="1"/>
      <c r="O726" s="1"/>
      <c r="P726" s="1"/>
      <c r="Q726" s="1"/>
      <c r="R726" s="1"/>
      <c r="S726" s="1"/>
      <c r="T726" s="1"/>
      <c r="U726" s="1"/>
      <c r="V726" s="1"/>
    </row>
    <row r="727" spans="1:22" ht="15.75" customHeight="1">
      <c r="A727" s="1"/>
      <c r="B727" s="1"/>
      <c r="C727" s="1"/>
      <c r="D727" s="1"/>
      <c r="E727" s="1"/>
      <c r="F727" s="1"/>
      <c r="G727" s="1"/>
      <c r="H727" s="1"/>
      <c r="I727" s="68"/>
      <c r="J727" s="69"/>
      <c r="K727" s="69"/>
      <c r="L727" s="1"/>
      <c r="M727" s="1"/>
      <c r="N727" s="1"/>
      <c r="O727" s="1"/>
      <c r="P727" s="1"/>
      <c r="Q727" s="1"/>
      <c r="R727" s="1"/>
      <c r="S727" s="1"/>
      <c r="T727" s="1"/>
      <c r="U727" s="1"/>
      <c r="V727" s="1"/>
    </row>
    <row r="728" spans="1:22" ht="15.75" customHeight="1">
      <c r="A728" s="1"/>
      <c r="B728" s="1"/>
      <c r="C728" s="1"/>
      <c r="D728" s="1"/>
      <c r="E728" s="1"/>
      <c r="F728" s="1"/>
      <c r="G728" s="1"/>
      <c r="H728" s="1"/>
      <c r="I728" s="68"/>
      <c r="J728" s="69"/>
      <c r="K728" s="69"/>
      <c r="L728" s="1"/>
      <c r="M728" s="1"/>
      <c r="N728" s="1"/>
      <c r="O728" s="1"/>
      <c r="P728" s="1"/>
      <c r="Q728" s="1"/>
      <c r="R728" s="1"/>
      <c r="S728" s="1"/>
      <c r="T728" s="1"/>
      <c r="U728" s="1"/>
      <c r="V728" s="1"/>
    </row>
    <row r="729" spans="1:22" ht="15.75" customHeight="1">
      <c r="A729" s="1"/>
      <c r="B729" s="1"/>
      <c r="C729" s="1"/>
      <c r="D729" s="1"/>
      <c r="E729" s="1"/>
      <c r="F729" s="1"/>
      <c r="G729" s="1"/>
      <c r="H729" s="1"/>
      <c r="I729" s="68"/>
      <c r="J729" s="69"/>
      <c r="K729" s="69"/>
      <c r="L729" s="1"/>
      <c r="M729" s="1"/>
      <c r="N729" s="1"/>
      <c r="O729" s="1"/>
      <c r="P729" s="1"/>
      <c r="Q729" s="1"/>
      <c r="R729" s="1"/>
      <c r="S729" s="1"/>
      <c r="T729" s="1"/>
      <c r="U729" s="1"/>
      <c r="V729" s="1"/>
    </row>
    <row r="730" spans="1:22" ht="15.75" customHeight="1">
      <c r="A730" s="1"/>
      <c r="B730" s="1"/>
      <c r="C730" s="1"/>
      <c r="D730" s="1"/>
      <c r="E730" s="1"/>
      <c r="F730" s="1"/>
      <c r="G730" s="1"/>
      <c r="H730" s="1"/>
      <c r="I730" s="68"/>
      <c r="J730" s="69"/>
      <c r="K730" s="69"/>
      <c r="L730" s="1"/>
      <c r="M730" s="1"/>
      <c r="N730" s="1"/>
      <c r="O730" s="1"/>
      <c r="P730" s="1"/>
      <c r="Q730" s="1"/>
      <c r="R730" s="1"/>
      <c r="S730" s="1"/>
      <c r="T730" s="1"/>
      <c r="U730" s="1"/>
      <c r="V730" s="1"/>
    </row>
    <row r="731" spans="1:22" ht="15.75" customHeight="1">
      <c r="A731" s="1"/>
      <c r="B731" s="1"/>
      <c r="C731" s="1"/>
      <c r="D731" s="1"/>
      <c r="E731" s="1"/>
      <c r="F731" s="1"/>
      <c r="G731" s="1"/>
      <c r="H731" s="1"/>
      <c r="I731" s="68"/>
      <c r="J731" s="69"/>
      <c r="K731" s="69"/>
      <c r="L731" s="1"/>
      <c r="M731" s="1"/>
      <c r="N731" s="1"/>
      <c r="O731" s="1"/>
      <c r="P731" s="1"/>
      <c r="Q731" s="1"/>
      <c r="R731" s="1"/>
      <c r="S731" s="1"/>
      <c r="T731" s="1"/>
      <c r="U731" s="1"/>
      <c r="V731" s="1"/>
    </row>
    <row r="732" spans="1:22" ht="15.75" customHeight="1">
      <c r="A732" s="1"/>
      <c r="B732" s="1"/>
      <c r="C732" s="1"/>
      <c r="D732" s="1"/>
      <c r="E732" s="1"/>
      <c r="F732" s="1"/>
      <c r="G732" s="1"/>
      <c r="H732" s="1"/>
      <c r="I732" s="68"/>
      <c r="J732" s="69"/>
      <c r="K732" s="69"/>
      <c r="L732" s="1"/>
      <c r="M732" s="1"/>
      <c r="N732" s="1"/>
      <c r="O732" s="1"/>
      <c r="P732" s="1"/>
      <c r="Q732" s="1"/>
      <c r="R732" s="1"/>
      <c r="S732" s="1"/>
      <c r="T732" s="1"/>
      <c r="U732" s="1"/>
      <c r="V732" s="1"/>
    </row>
    <row r="733" spans="1:22" ht="15.75" customHeight="1">
      <c r="A733" s="1"/>
      <c r="B733" s="1"/>
      <c r="C733" s="1"/>
      <c r="D733" s="1"/>
      <c r="E733" s="1"/>
      <c r="F733" s="1"/>
      <c r="G733" s="1"/>
      <c r="H733" s="1"/>
      <c r="I733" s="68"/>
      <c r="J733" s="69"/>
      <c r="K733" s="69"/>
      <c r="L733" s="1"/>
      <c r="M733" s="1"/>
      <c r="N733" s="1"/>
      <c r="O733" s="1"/>
      <c r="P733" s="1"/>
      <c r="Q733" s="1"/>
      <c r="R733" s="1"/>
      <c r="S733" s="1"/>
      <c r="T733" s="1"/>
      <c r="U733" s="1"/>
      <c r="V733" s="1"/>
    </row>
    <row r="734" spans="1:22" ht="15.75" customHeight="1">
      <c r="A734" s="1"/>
      <c r="B734" s="1"/>
      <c r="C734" s="1"/>
      <c r="D734" s="1"/>
      <c r="E734" s="1"/>
      <c r="F734" s="1"/>
      <c r="G734" s="1"/>
      <c r="H734" s="1"/>
      <c r="I734" s="68"/>
      <c r="J734" s="69"/>
      <c r="K734" s="69"/>
      <c r="L734" s="1"/>
      <c r="M734" s="1"/>
      <c r="N734" s="1"/>
      <c r="O734" s="1"/>
      <c r="P734" s="1"/>
      <c r="Q734" s="1"/>
      <c r="R734" s="1"/>
      <c r="S734" s="1"/>
      <c r="T734" s="1"/>
      <c r="U734" s="1"/>
      <c r="V734" s="1"/>
    </row>
    <row r="735" spans="1:22" ht="15.75" customHeight="1">
      <c r="A735" s="1"/>
      <c r="B735" s="1"/>
      <c r="C735" s="1"/>
      <c r="D735" s="1"/>
      <c r="E735" s="1"/>
      <c r="F735" s="1"/>
      <c r="G735" s="1"/>
      <c r="H735" s="1"/>
      <c r="I735" s="68"/>
      <c r="J735" s="69"/>
      <c r="K735" s="69"/>
      <c r="L735" s="1"/>
      <c r="M735" s="1"/>
      <c r="N735" s="1"/>
      <c r="O735" s="1"/>
      <c r="P735" s="1"/>
      <c r="Q735" s="1"/>
      <c r="R735" s="1"/>
      <c r="S735" s="1"/>
      <c r="T735" s="1"/>
      <c r="U735" s="1"/>
      <c r="V735" s="1"/>
    </row>
    <row r="736" spans="1:22" ht="15.75" customHeight="1">
      <c r="A736" s="1"/>
      <c r="B736" s="1"/>
      <c r="C736" s="1"/>
      <c r="D736" s="1"/>
      <c r="E736" s="1"/>
      <c r="F736" s="1"/>
      <c r="G736" s="1"/>
      <c r="H736" s="1"/>
      <c r="I736" s="68"/>
      <c r="J736" s="69"/>
      <c r="K736" s="69"/>
      <c r="L736" s="1"/>
      <c r="M736" s="1"/>
      <c r="N736" s="1"/>
      <c r="O736" s="1"/>
      <c r="P736" s="1"/>
      <c r="Q736" s="1"/>
      <c r="R736" s="1"/>
      <c r="S736" s="1"/>
      <c r="T736" s="1"/>
      <c r="U736" s="1"/>
      <c r="V736" s="1"/>
    </row>
    <row r="737" spans="1:22" ht="15.75" customHeight="1">
      <c r="A737" s="1"/>
      <c r="B737" s="1"/>
      <c r="C737" s="1"/>
      <c r="D737" s="1"/>
      <c r="E737" s="1"/>
      <c r="F737" s="1"/>
      <c r="G737" s="1"/>
      <c r="H737" s="1"/>
      <c r="I737" s="68"/>
      <c r="J737" s="69"/>
      <c r="K737" s="69"/>
      <c r="L737" s="1"/>
      <c r="M737" s="1"/>
      <c r="N737" s="1"/>
      <c r="O737" s="1"/>
      <c r="P737" s="1"/>
      <c r="Q737" s="1"/>
      <c r="R737" s="1"/>
      <c r="S737" s="1"/>
      <c r="T737" s="1"/>
      <c r="U737" s="1"/>
      <c r="V737" s="1"/>
    </row>
    <row r="738" spans="1:22" ht="15.75" customHeight="1">
      <c r="A738" s="1"/>
      <c r="B738" s="1"/>
      <c r="C738" s="1"/>
      <c r="D738" s="1"/>
      <c r="E738" s="1"/>
      <c r="F738" s="1"/>
      <c r="G738" s="1"/>
      <c r="H738" s="1"/>
      <c r="I738" s="68"/>
      <c r="J738" s="69"/>
      <c r="K738" s="69"/>
      <c r="L738" s="1"/>
      <c r="M738" s="1"/>
      <c r="N738" s="1"/>
      <c r="O738" s="1"/>
      <c r="P738" s="1"/>
      <c r="Q738" s="1"/>
      <c r="R738" s="1"/>
      <c r="S738" s="1"/>
      <c r="T738" s="1"/>
      <c r="U738" s="1"/>
      <c r="V738" s="1"/>
    </row>
    <row r="739" spans="1:22" ht="15.75" customHeight="1">
      <c r="A739" s="1"/>
      <c r="B739" s="1"/>
      <c r="C739" s="1"/>
      <c r="D739" s="1"/>
      <c r="E739" s="1"/>
      <c r="F739" s="1"/>
      <c r="G739" s="1"/>
      <c r="H739" s="1"/>
      <c r="I739" s="68"/>
      <c r="J739" s="69"/>
      <c r="K739" s="69"/>
      <c r="L739" s="1"/>
      <c r="M739" s="1"/>
      <c r="N739" s="1"/>
      <c r="O739" s="1"/>
      <c r="P739" s="1"/>
      <c r="Q739" s="1"/>
      <c r="R739" s="1"/>
      <c r="S739" s="1"/>
      <c r="T739" s="1"/>
      <c r="U739" s="1"/>
      <c r="V739" s="1"/>
    </row>
    <row r="740" spans="1:22" ht="15.75" customHeight="1">
      <c r="A740" s="1"/>
      <c r="B740" s="1"/>
      <c r="C740" s="1"/>
      <c r="D740" s="1"/>
      <c r="E740" s="1"/>
      <c r="F740" s="1"/>
      <c r="G740" s="1"/>
      <c r="H740" s="1"/>
      <c r="I740" s="68"/>
      <c r="J740" s="69"/>
      <c r="K740" s="69"/>
      <c r="L740" s="1"/>
      <c r="M740" s="1"/>
      <c r="N740" s="1"/>
      <c r="O740" s="1"/>
      <c r="P740" s="1"/>
      <c r="Q740" s="1"/>
      <c r="R740" s="1"/>
      <c r="S740" s="1"/>
      <c r="T740" s="1"/>
      <c r="U740" s="1"/>
      <c r="V740" s="1"/>
    </row>
    <row r="741" spans="1:22" ht="15.75" customHeight="1">
      <c r="A741" s="1"/>
      <c r="B741" s="1"/>
      <c r="C741" s="1"/>
      <c r="D741" s="1"/>
      <c r="E741" s="1"/>
      <c r="F741" s="1"/>
      <c r="G741" s="1"/>
      <c r="H741" s="1"/>
      <c r="I741" s="68"/>
      <c r="J741" s="69"/>
      <c r="K741" s="69"/>
      <c r="L741" s="1"/>
      <c r="M741" s="1"/>
      <c r="N741" s="1"/>
      <c r="O741" s="1"/>
      <c r="P741" s="1"/>
      <c r="Q741" s="1"/>
      <c r="R741" s="1"/>
      <c r="S741" s="1"/>
      <c r="T741" s="1"/>
      <c r="U741" s="1"/>
      <c r="V741" s="1"/>
    </row>
    <row r="742" spans="1:22" ht="15.75" customHeight="1">
      <c r="A742" s="1"/>
      <c r="B742" s="1"/>
      <c r="C742" s="1"/>
      <c r="D742" s="1"/>
      <c r="E742" s="1"/>
      <c r="F742" s="1"/>
      <c r="G742" s="1"/>
      <c r="H742" s="1"/>
      <c r="I742" s="68"/>
      <c r="J742" s="69"/>
      <c r="K742" s="69"/>
      <c r="L742" s="1"/>
      <c r="M742" s="1"/>
      <c r="N742" s="1"/>
      <c r="O742" s="1"/>
      <c r="P742" s="1"/>
      <c r="Q742" s="1"/>
      <c r="R742" s="1"/>
      <c r="S742" s="1"/>
      <c r="T742" s="1"/>
      <c r="U742" s="1"/>
      <c r="V742" s="1"/>
    </row>
    <row r="743" spans="1:22" ht="15.75" customHeight="1">
      <c r="A743" s="1"/>
      <c r="B743" s="1"/>
      <c r="C743" s="1"/>
      <c r="D743" s="1"/>
      <c r="E743" s="1"/>
      <c r="F743" s="1"/>
      <c r="G743" s="1"/>
      <c r="H743" s="1"/>
      <c r="I743" s="68"/>
      <c r="J743" s="69"/>
      <c r="K743" s="69"/>
      <c r="L743" s="1"/>
      <c r="M743" s="1"/>
      <c r="N743" s="1"/>
      <c r="O743" s="1"/>
      <c r="P743" s="1"/>
      <c r="Q743" s="1"/>
      <c r="R743" s="1"/>
      <c r="S743" s="1"/>
      <c r="T743" s="1"/>
      <c r="U743" s="1"/>
      <c r="V743" s="1"/>
    </row>
    <row r="744" spans="1:22" ht="15.75" customHeight="1">
      <c r="A744" s="1"/>
      <c r="B744" s="1"/>
      <c r="C744" s="1"/>
      <c r="D744" s="1"/>
      <c r="E744" s="1"/>
      <c r="F744" s="1"/>
      <c r="G744" s="1"/>
      <c r="H744" s="1"/>
      <c r="I744" s="68"/>
      <c r="J744" s="69"/>
      <c r="K744" s="69"/>
      <c r="L744" s="1"/>
      <c r="M744" s="1"/>
      <c r="N744" s="1"/>
      <c r="O744" s="1"/>
      <c r="P744" s="1"/>
      <c r="Q744" s="1"/>
      <c r="R744" s="1"/>
      <c r="S744" s="1"/>
      <c r="T744" s="1"/>
      <c r="U744" s="1"/>
      <c r="V744" s="1"/>
    </row>
    <row r="745" spans="1:22" ht="15.75" customHeight="1">
      <c r="A745" s="1"/>
      <c r="B745" s="1"/>
      <c r="C745" s="1"/>
      <c r="D745" s="1"/>
      <c r="E745" s="1"/>
      <c r="F745" s="1"/>
      <c r="G745" s="1"/>
      <c r="H745" s="1"/>
      <c r="I745" s="68"/>
      <c r="J745" s="69"/>
      <c r="K745" s="69"/>
      <c r="L745" s="1"/>
      <c r="M745" s="1"/>
      <c r="N745" s="1"/>
      <c r="O745" s="1"/>
      <c r="P745" s="1"/>
      <c r="Q745" s="1"/>
      <c r="R745" s="1"/>
      <c r="S745" s="1"/>
      <c r="T745" s="1"/>
      <c r="U745" s="1"/>
      <c r="V745" s="1"/>
    </row>
    <row r="746" spans="1:22" ht="15.75" customHeight="1">
      <c r="A746" s="1"/>
      <c r="B746" s="1"/>
      <c r="C746" s="1"/>
      <c r="D746" s="1"/>
      <c r="E746" s="1"/>
      <c r="F746" s="1"/>
      <c r="G746" s="1"/>
      <c r="H746" s="1"/>
      <c r="I746" s="68"/>
      <c r="J746" s="69"/>
      <c r="K746" s="69"/>
      <c r="L746" s="1"/>
      <c r="M746" s="1"/>
      <c r="N746" s="1"/>
      <c r="O746" s="1"/>
      <c r="P746" s="1"/>
      <c r="Q746" s="1"/>
      <c r="R746" s="1"/>
      <c r="S746" s="1"/>
      <c r="T746" s="1"/>
      <c r="U746" s="1"/>
      <c r="V746" s="1"/>
    </row>
    <row r="747" spans="1:22" ht="15.75" customHeight="1">
      <c r="A747" s="1"/>
      <c r="B747" s="1"/>
      <c r="C747" s="1"/>
      <c r="D747" s="1"/>
      <c r="E747" s="1"/>
      <c r="F747" s="1"/>
      <c r="G747" s="1"/>
      <c r="H747" s="1"/>
      <c r="I747" s="68"/>
      <c r="J747" s="69"/>
      <c r="K747" s="69"/>
      <c r="L747" s="1"/>
      <c r="M747" s="1"/>
      <c r="N747" s="1"/>
      <c r="O747" s="1"/>
      <c r="P747" s="1"/>
      <c r="Q747" s="1"/>
      <c r="R747" s="1"/>
      <c r="S747" s="1"/>
      <c r="T747" s="1"/>
      <c r="U747" s="1"/>
      <c r="V747" s="1"/>
    </row>
    <row r="748" spans="1:22" ht="15.75" customHeight="1">
      <c r="A748" s="1"/>
      <c r="B748" s="1"/>
      <c r="C748" s="1"/>
      <c r="D748" s="1"/>
      <c r="E748" s="1"/>
      <c r="F748" s="1"/>
      <c r="G748" s="1"/>
      <c r="H748" s="1"/>
      <c r="I748" s="68"/>
      <c r="J748" s="69"/>
      <c r="K748" s="69"/>
      <c r="L748" s="1"/>
      <c r="M748" s="1"/>
      <c r="N748" s="1"/>
      <c r="O748" s="1"/>
      <c r="P748" s="1"/>
      <c r="Q748" s="1"/>
      <c r="R748" s="1"/>
      <c r="S748" s="1"/>
      <c r="T748" s="1"/>
      <c r="U748" s="1"/>
      <c r="V748" s="1"/>
    </row>
    <row r="749" spans="1:22" ht="15.75" customHeight="1">
      <c r="A749" s="1"/>
      <c r="B749" s="1"/>
      <c r="C749" s="1"/>
      <c r="D749" s="1"/>
      <c r="E749" s="1"/>
      <c r="F749" s="1"/>
      <c r="G749" s="1"/>
      <c r="H749" s="1"/>
      <c r="I749" s="68"/>
      <c r="J749" s="69"/>
      <c r="K749" s="69"/>
      <c r="L749" s="1"/>
      <c r="M749" s="1"/>
      <c r="N749" s="1"/>
      <c r="O749" s="1"/>
      <c r="P749" s="1"/>
      <c r="Q749" s="1"/>
      <c r="R749" s="1"/>
      <c r="S749" s="1"/>
      <c r="T749" s="1"/>
      <c r="U749" s="1"/>
      <c r="V749" s="1"/>
    </row>
    <row r="750" spans="1:22" ht="15.75" customHeight="1">
      <c r="A750" s="1"/>
      <c r="B750" s="1"/>
      <c r="C750" s="1"/>
      <c r="D750" s="1"/>
      <c r="E750" s="1"/>
      <c r="F750" s="1"/>
      <c r="G750" s="1"/>
      <c r="H750" s="1"/>
      <c r="I750" s="68"/>
      <c r="J750" s="69"/>
      <c r="K750" s="69"/>
      <c r="L750" s="1"/>
      <c r="M750" s="1"/>
      <c r="N750" s="1"/>
      <c r="O750" s="1"/>
      <c r="P750" s="1"/>
      <c r="Q750" s="1"/>
      <c r="R750" s="1"/>
      <c r="S750" s="1"/>
      <c r="T750" s="1"/>
      <c r="U750" s="1"/>
      <c r="V750" s="1"/>
    </row>
    <row r="751" spans="1:22" ht="15.75" customHeight="1">
      <c r="A751" s="1"/>
      <c r="B751" s="1"/>
      <c r="C751" s="1"/>
      <c r="D751" s="1"/>
      <c r="E751" s="1"/>
      <c r="F751" s="1"/>
      <c r="G751" s="1"/>
      <c r="H751" s="1"/>
      <c r="I751" s="68"/>
      <c r="J751" s="69"/>
      <c r="K751" s="69"/>
      <c r="L751" s="1"/>
      <c r="M751" s="1"/>
      <c r="N751" s="1"/>
      <c r="O751" s="1"/>
      <c r="P751" s="1"/>
      <c r="Q751" s="1"/>
      <c r="R751" s="1"/>
      <c r="S751" s="1"/>
      <c r="T751" s="1"/>
      <c r="U751" s="1"/>
      <c r="V751" s="1"/>
    </row>
    <row r="752" spans="1:22" ht="15.75" customHeight="1">
      <c r="A752" s="1"/>
      <c r="B752" s="1"/>
      <c r="C752" s="1"/>
      <c r="D752" s="1"/>
      <c r="E752" s="1"/>
      <c r="F752" s="1"/>
      <c r="G752" s="1"/>
      <c r="H752" s="1"/>
      <c r="I752" s="68"/>
      <c r="J752" s="69"/>
      <c r="K752" s="69"/>
      <c r="L752" s="1"/>
      <c r="M752" s="1"/>
      <c r="N752" s="1"/>
      <c r="O752" s="1"/>
      <c r="P752" s="1"/>
      <c r="Q752" s="1"/>
      <c r="R752" s="1"/>
      <c r="S752" s="1"/>
      <c r="T752" s="1"/>
      <c r="U752" s="1"/>
      <c r="V752" s="1"/>
    </row>
    <row r="753" spans="1:22" ht="15.75" customHeight="1">
      <c r="A753" s="1"/>
      <c r="B753" s="1"/>
      <c r="C753" s="1"/>
      <c r="D753" s="1"/>
      <c r="E753" s="1"/>
      <c r="F753" s="1"/>
      <c r="G753" s="1"/>
      <c r="H753" s="1"/>
      <c r="I753" s="68"/>
      <c r="J753" s="69"/>
      <c r="K753" s="69"/>
      <c r="L753" s="1"/>
      <c r="M753" s="1"/>
      <c r="N753" s="1"/>
      <c r="O753" s="1"/>
      <c r="P753" s="1"/>
      <c r="Q753" s="1"/>
      <c r="R753" s="1"/>
      <c r="S753" s="1"/>
      <c r="T753" s="1"/>
      <c r="U753" s="1"/>
      <c r="V753" s="1"/>
    </row>
    <row r="754" spans="1:22" ht="15.75" customHeight="1">
      <c r="A754" s="1"/>
      <c r="B754" s="1"/>
      <c r="C754" s="1"/>
      <c r="D754" s="1"/>
      <c r="E754" s="1"/>
      <c r="F754" s="1"/>
      <c r="G754" s="1"/>
      <c r="H754" s="1"/>
      <c r="I754" s="68"/>
      <c r="J754" s="69"/>
      <c r="K754" s="69"/>
      <c r="L754" s="1"/>
      <c r="M754" s="1"/>
      <c r="N754" s="1"/>
      <c r="O754" s="1"/>
      <c r="P754" s="1"/>
      <c r="Q754" s="1"/>
      <c r="R754" s="1"/>
      <c r="S754" s="1"/>
      <c r="T754" s="1"/>
      <c r="U754" s="1"/>
      <c r="V754" s="1"/>
    </row>
    <row r="755" spans="1:22" ht="15.75" customHeight="1">
      <c r="A755" s="1"/>
      <c r="B755" s="1"/>
      <c r="C755" s="1"/>
      <c r="D755" s="1"/>
      <c r="E755" s="1"/>
      <c r="F755" s="1"/>
      <c r="G755" s="1"/>
      <c r="H755" s="1"/>
      <c r="I755" s="68"/>
      <c r="J755" s="69"/>
      <c r="K755" s="69"/>
      <c r="L755" s="1"/>
      <c r="M755" s="1"/>
      <c r="N755" s="1"/>
      <c r="O755" s="1"/>
      <c r="P755" s="1"/>
      <c r="Q755" s="1"/>
      <c r="R755" s="1"/>
      <c r="S755" s="1"/>
      <c r="T755" s="1"/>
      <c r="U755" s="1"/>
      <c r="V755" s="1"/>
    </row>
    <row r="756" spans="1:22" ht="15.75" customHeight="1">
      <c r="A756" s="1"/>
      <c r="B756" s="1"/>
      <c r="C756" s="1"/>
      <c r="D756" s="1"/>
      <c r="E756" s="1"/>
      <c r="F756" s="1"/>
      <c r="G756" s="1"/>
      <c r="H756" s="1"/>
      <c r="I756" s="68"/>
      <c r="J756" s="69"/>
      <c r="K756" s="69"/>
      <c r="L756" s="1"/>
      <c r="M756" s="1"/>
      <c r="N756" s="1"/>
      <c r="O756" s="1"/>
      <c r="P756" s="1"/>
      <c r="Q756" s="1"/>
      <c r="R756" s="1"/>
      <c r="S756" s="1"/>
      <c r="T756" s="1"/>
      <c r="U756" s="1"/>
      <c r="V756" s="1"/>
    </row>
    <row r="757" spans="1:22" ht="15.75" customHeight="1">
      <c r="A757" s="1"/>
      <c r="B757" s="1"/>
      <c r="C757" s="1"/>
      <c r="D757" s="1"/>
      <c r="E757" s="1"/>
      <c r="F757" s="1"/>
      <c r="G757" s="1"/>
      <c r="H757" s="1"/>
      <c r="I757" s="68"/>
      <c r="J757" s="69"/>
      <c r="K757" s="69"/>
      <c r="L757" s="1"/>
      <c r="M757" s="1"/>
      <c r="N757" s="1"/>
      <c r="O757" s="1"/>
      <c r="P757" s="1"/>
      <c r="Q757" s="1"/>
      <c r="R757" s="1"/>
      <c r="S757" s="1"/>
      <c r="T757" s="1"/>
      <c r="U757" s="1"/>
      <c r="V757" s="1"/>
    </row>
    <row r="758" spans="1:22" ht="15.75" customHeight="1">
      <c r="A758" s="1"/>
      <c r="B758" s="1"/>
      <c r="C758" s="1"/>
      <c r="D758" s="1"/>
      <c r="E758" s="1"/>
      <c r="F758" s="1"/>
      <c r="G758" s="1"/>
      <c r="H758" s="1"/>
      <c r="I758" s="68"/>
      <c r="J758" s="69"/>
      <c r="K758" s="69"/>
      <c r="L758" s="1"/>
      <c r="M758" s="1"/>
      <c r="N758" s="1"/>
      <c r="O758" s="1"/>
      <c r="P758" s="1"/>
      <c r="Q758" s="1"/>
      <c r="R758" s="1"/>
      <c r="S758" s="1"/>
      <c r="T758" s="1"/>
      <c r="U758" s="1"/>
      <c r="V758" s="1"/>
    </row>
    <row r="759" spans="1:22" ht="15.75" customHeight="1">
      <c r="A759" s="1"/>
      <c r="B759" s="1"/>
      <c r="C759" s="1"/>
      <c r="D759" s="1"/>
      <c r="E759" s="1"/>
      <c r="F759" s="1"/>
      <c r="G759" s="1"/>
      <c r="H759" s="1"/>
      <c r="I759" s="68"/>
      <c r="J759" s="69"/>
      <c r="K759" s="69"/>
      <c r="L759" s="1"/>
      <c r="M759" s="1"/>
      <c r="N759" s="1"/>
      <c r="O759" s="1"/>
      <c r="P759" s="1"/>
      <c r="Q759" s="1"/>
      <c r="R759" s="1"/>
      <c r="S759" s="1"/>
      <c r="T759" s="1"/>
      <c r="U759" s="1"/>
      <c r="V759" s="1"/>
    </row>
    <row r="760" spans="1:22" ht="15.75" customHeight="1">
      <c r="A760" s="1"/>
      <c r="B760" s="1"/>
      <c r="C760" s="1"/>
      <c r="D760" s="1"/>
      <c r="E760" s="1"/>
      <c r="F760" s="1"/>
      <c r="G760" s="1"/>
      <c r="H760" s="1"/>
      <c r="I760" s="68"/>
      <c r="J760" s="69"/>
      <c r="K760" s="69"/>
      <c r="L760" s="1"/>
      <c r="M760" s="1"/>
      <c r="N760" s="1"/>
      <c r="O760" s="1"/>
      <c r="P760" s="1"/>
      <c r="Q760" s="1"/>
      <c r="R760" s="1"/>
      <c r="S760" s="1"/>
      <c r="T760" s="1"/>
      <c r="U760" s="1"/>
      <c r="V760" s="1"/>
    </row>
    <row r="761" spans="1:22" ht="15.75" customHeight="1">
      <c r="A761" s="1"/>
      <c r="B761" s="1"/>
      <c r="C761" s="1"/>
      <c r="D761" s="1"/>
      <c r="E761" s="1"/>
      <c r="F761" s="1"/>
      <c r="G761" s="1"/>
      <c r="H761" s="1"/>
      <c r="I761" s="68"/>
      <c r="J761" s="69"/>
      <c r="K761" s="69"/>
      <c r="L761" s="1"/>
      <c r="M761" s="1"/>
      <c r="N761" s="1"/>
      <c r="O761" s="1"/>
      <c r="P761" s="1"/>
      <c r="Q761" s="1"/>
      <c r="R761" s="1"/>
      <c r="S761" s="1"/>
      <c r="T761" s="1"/>
      <c r="U761" s="1"/>
      <c r="V761" s="1"/>
    </row>
    <row r="762" spans="1:22" ht="15.75" customHeight="1">
      <c r="A762" s="1"/>
      <c r="B762" s="1"/>
      <c r="C762" s="1"/>
      <c r="D762" s="1"/>
      <c r="E762" s="1"/>
      <c r="F762" s="1"/>
      <c r="G762" s="1"/>
      <c r="H762" s="1"/>
      <c r="I762" s="68"/>
      <c r="J762" s="69"/>
      <c r="K762" s="69"/>
      <c r="L762" s="1"/>
      <c r="M762" s="1"/>
      <c r="N762" s="1"/>
      <c r="O762" s="1"/>
      <c r="P762" s="1"/>
      <c r="Q762" s="1"/>
      <c r="R762" s="1"/>
      <c r="S762" s="1"/>
      <c r="T762" s="1"/>
      <c r="U762" s="1"/>
      <c r="V762" s="1"/>
    </row>
    <row r="763" spans="1:22" ht="15.75" customHeight="1">
      <c r="A763" s="1"/>
      <c r="B763" s="1"/>
      <c r="C763" s="1"/>
      <c r="D763" s="1"/>
      <c r="E763" s="1"/>
      <c r="F763" s="1"/>
      <c r="G763" s="1"/>
      <c r="H763" s="1"/>
      <c r="I763" s="68"/>
      <c r="J763" s="69"/>
      <c r="K763" s="69"/>
      <c r="L763" s="1"/>
      <c r="M763" s="1"/>
      <c r="N763" s="1"/>
      <c r="O763" s="1"/>
      <c r="P763" s="1"/>
      <c r="Q763" s="1"/>
      <c r="R763" s="1"/>
      <c r="S763" s="1"/>
      <c r="T763" s="1"/>
      <c r="U763" s="1"/>
      <c r="V763" s="1"/>
    </row>
    <row r="764" spans="1:22" ht="15.75" customHeight="1">
      <c r="A764" s="1"/>
      <c r="B764" s="1"/>
      <c r="C764" s="1"/>
      <c r="D764" s="1"/>
      <c r="E764" s="1"/>
      <c r="F764" s="1"/>
      <c r="G764" s="1"/>
      <c r="H764" s="1"/>
      <c r="I764" s="68"/>
      <c r="J764" s="69"/>
      <c r="K764" s="69"/>
      <c r="L764" s="1"/>
      <c r="M764" s="1"/>
      <c r="N764" s="1"/>
      <c r="O764" s="1"/>
      <c r="P764" s="1"/>
      <c r="Q764" s="1"/>
      <c r="R764" s="1"/>
      <c r="S764" s="1"/>
      <c r="T764" s="1"/>
      <c r="U764" s="1"/>
      <c r="V764" s="1"/>
    </row>
    <row r="765" spans="1:22" ht="15.75" customHeight="1">
      <c r="A765" s="1"/>
      <c r="B765" s="1"/>
      <c r="C765" s="1"/>
      <c r="D765" s="1"/>
      <c r="E765" s="1"/>
      <c r="F765" s="1"/>
      <c r="G765" s="1"/>
      <c r="H765" s="1"/>
      <c r="I765" s="68"/>
      <c r="J765" s="69"/>
      <c r="K765" s="69"/>
      <c r="L765" s="1"/>
      <c r="M765" s="1"/>
      <c r="N765" s="1"/>
      <c r="O765" s="1"/>
      <c r="P765" s="1"/>
      <c r="Q765" s="1"/>
      <c r="R765" s="1"/>
      <c r="S765" s="1"/>
      <c r="T765" s="1"/>
      <c r="U765" s="1"/>
      <c r="V765" s="1"/>
    </row>
    <row r="766" spans="1:22" ht="15.75" customHeight="1">
      <c r="A766" s="1"/>
      <c r="B766" s="1"/>
      <c r="C766" s="1"/>
      <c r="D766" s="1"/>
      <c r="E766" s="1"/>
      <c r="F766" s="1"/>
      <c r="G766" s="1"/>
      <c r="H766" s="1"/>
      <c r="I766" s="68"/>
      <c r="J766" s="69"/>
      <c r="K766" s="69"/>
      <c r="L766" s="1"/>
      <c r="M766" s="1"/>
      <c r="N766" s="1"/>
      <c r="O766" s="1"/>
      <c r="P766" s="1"/>
      <c r="Q766" s="1"/>
      <c r="R766" s="1"/>
      <c r="S766" s="1"/>
      <c r="T766" s="1"/>
      <c r="U766" s="1"/>
      <c r="V766" s="1"/>
    </row>
    <row r="767" spans="1:22" ht="15.75" customHeight="1">
      <c r="A767" s="1"/>
      <c r="B767" s="1"/>
      <c r="C767" s="1"/>
      <c r="D767" s="1"/>
      <c r="E767" s="1"/>
      <c r="F767" s="1"/>
      <c r="G767" s="1"/>
      <c r="H767" s="1"/>
      <c r="I767" s="68"/>
      <c r="J767" s="69"/>
      <c r="K767" s="69"/>
      <c r="L767" s="1"/>
      <c r="M767" s="1"/>
      <c r="N767" s="1"/>
      <c r="O767" s="1"/>
      <c r="P767" s="1"/>
      <c r="Q767" s="1"/>
      <c r="R767" s="1"/>
      <c r="S767" s="1"/>
      <c r="T767" s="1"/>
      <c r="U767" s="1"/>
      <c r="V767" s="1"/>
    </row>
    <row r="768" spans="1:22" ht="15.75" customHeight="1">
      <c r="A768" s="1"/>
      <c r="B768" s="1"/>
      <c r="C768" s="1"/>
      <c r="D768" s="1"/>
      <c r="E768" s="1"/>
      <c r="F768" s="1"/>
      <c r="G768" s="1"/>
      <c r="H768" s="1"/>
      <c r="I768" s="68"/>
      <c r="J768" s="69"/>
      <c r="K768" s="69"/>
      <c r="L768" s="1"/>
      <c r="M768" s="1"/>
      <c r="N768" s="1"/>
      <c r="O768" s="1"/>
      <c r="P768" s="1"/>
      <c r="Q768" s="1"/>
      <c r="R768" s="1"/>
      <c r="S768" s="1"/>
      <c r="T768" s="1"/>
      <c r="U768" s="1"/>
      <c r="V768" s="1"/>
    </row>
    <row r="769" spans="1:22" ht="15.75" customHeight="1">
      <c r="A769" s="1"/>
      <c r="B769" s="1"/>
      <c r="C769" s="1"/>
      <c r="D769" s="1"/>
      <c r="E769" s="1"/>
      <c r="F769" s="1"/>
      <c r="G769" s="1"/>
      <c r="H769" s="1"/>
      <c r="I769" s="68"/>
      <c r="J769" s="69"/>
      <c r="K769" s="69"/>
      <c r="L769" s="1"/>
      <c r="M769" s="1"/>
      <c r="N769" s="1"/>
      <c r="O769" s="1"/>
      <c r="P769" s="1"/>
      <c r="Q769" s="1"/>
      <c r="R769" s="1"/>
      <c r="S769" s="1"/>
      <c r="T769" s="1"/>
      <c r="U769" s="1"/>
      <c r="V769" s="1"/>
    </row>
    <row r="770" spans="1:22" ht="15.75" customHeight="1">
      <c r="A770" s="1"/>
      <c r="B770" s="1"/>
      <c r="C770" s="1"/>
      <c r="D770" s="1"/>
      <c r="E770" s="1"/>
      <c r="F770" s="1"/>
      <c r="G770" s="1"/>
      <c r="H770" s="1"/>
      <c r="I770" s="68"/>
      <c r="J770" s="69"/>
      <c r="K770" s="69"/>
      <c r="L770" s="1"/>
      <c r="M770" s="1"/>
      <c r="N770" s="1"/>
      <c r="O770" s="1"/>
      <c r="P770" s="1"/>
      <c r="Q770" s="1"/>
      <c r="R770" s="1"/>
      <c r="S770" s="1"/>
      <c r="T770" s="1"/>
      <c r="U770" s="1"/>
      <c r="V770" s="1"/>
    </row>
    <row r="771" spans="1:22" ht="15.75" customHeight="1">
      <c r="A771" s="1"/>
      <c r="B771" s="1"/>
      <c r="C771" s="1"/>
      <c r="D771" s="1"/>
      <c r="E771" s="1"/>
      <c r="F771" s="1"/>
      <c r="G771" s="1"/>
      <c r="H771" s="1"/>
      <c r="I771" s="68"/>
      <c r="J771" s="69"/>
      <c r="K771" s="69"/>
      <c r="L771" s="1"/>
      <c r="M771" s="1"/>
      <c r="N771" s="1"/>
      <c r="O771" s="1"/>
      <c r="P771" s="1"/>
      <c r="Q771" s="1"/>
      <c r="R771" s="1"/>
      <c r="S771" s="1"/>
      <c r="T771" s="1"/>
      <c r="U771" s="1"/>
      <c r="V771" s="1"/>
    </row>
    <row r="772" spans="1:22" ht="15.75" customHeight="1">
      <c r="A772" s="1"/>
      <c r="B772" s="1"/>
      <c r="C772" s="1"/>
      <c r="D772" s="1"/>
      <c r="E772" s="1"/>
      <c r="F772" s="1"/>
      <c r="G772" s="1"/>
      <c r="H772" s="1"/>
      <c r="I772" s="68"/>
      <c r="J772" s="69"/>
      <c r="K772" s="69"/>
      <c r="L772" s="1"/>
      <c r="M772" s="1"/>
      <c r="N772" s="1"/>
      <c r="O772" s="1"/>
      <c r="P772" s="1"/>
      <c r="Q772" s="1"/>
      <c r="R772" s="1"/>
      <c r="S772" s="1"/>
      <c r="T772" s="1"/>
      <c r="U772" s="1"/>
      <c r="V772" s="1"/>
    </row>
    <row r="773" spans="1:22" ht="15.75" customHeight="1">
      <c r="A773" s="1"/>
      <c r="B773" s="1"/>
      <c r="C773" s="1"/>
      <c r="D773" s="1"/>
      <c r="E773" s="1"/>
      <c r="F773" s="1"/>
      <c r="G773" s="1"/>
      <c r="H773" s="1"/>
      <c r="I773" s="68"/>
      <c r="J773" s="69"/>
      <c r="K773" s="69"/>
      <c r="L773" s="1"/>
      <c r="M773" s="1"/>
      <c r="N773" s="1"/>
      <c r="O773" s="1"/>
      <c r="P773" s="1"/>
      <c r="Q773" s="1"/>
      <c r="R773" s="1"/>
      <c r="S773" s="1"/>
      <c r="T773" s="1"/>
      <c r="U773" s="1"/>
      <c r="V773" s="1"/>
    </row>
    <row r="774" spans="1:22" ht="15.75" customHeight="1">
      <c r="A774" s="1"/>
      <c r="B774" s="1"/>
      <c r="C774" s="1"/>
      <c r="D774" s="1"/>
      <c r="E774" s="1"/>
      <c r="F774" s="1"/>
      <c r="G774" s="1"/>
      <c r="H774" s="1"/>
      <c r="I774" s="68"/>
      <c r="J774" s="69"/>
      <c r="K774" s="69"/>
      <c r="L774" s="1"/>
      <c r="M774" s="1"/>
      <c r="N774" s="1"/>
      <c r="O774" s="1"/>
      <c r="P774" s="1"/>
      <c r="Q774" s="1"/>
      <c r="R774" s="1"/>
      <c r="S774" s="1"/>
      <c r="T774" s="1"/>
      <c r="U774" s="1"/>
      <c r="V774" s="1"/>
    </row>
    <row r="775" spans="1:22" ht="15.75" customHeight="1">
      <c r="A775" s="1"/>
      <c r="B775" s="1"/>
      <c r="C775" s="1"/>
      <c r="D775" s="1"/>
      <c r="E775" s="1"/>
      <c r="F775" s="1"/>
      <c r="G775" s="1"/>
      <c r="H775" s="1"/>
      <c r="I775" s="68"/>
      <c r="J775" s="69"/>
      <c r="K775" s="69"/>
      <c r="L775" s="1"/>
      <c r="M775" s="1"/>
      <c r="N775" s="1"/>
      <c r="O775" s="1"/>
      <c r="P775" s="1"/>
      <c r="Q775" s="1"/>
      <c r="R775" s="1"/>
      <c r="S775" s="1"/>
      <c r="T775" s="1"/>
      <c r="U775" s="1"/>
      <c r="V775" s="1"/>
    </row>
    <row r="776" spans="1:22" ht="15.75" customHeight="1">
      <c r="A776" s="1"/>
      <c r="B776" s="1"/>
      <c r="C776" s="1"/>
      <c r="D776" s="1"/>
      <c r="E776" s="1"/>
      <c r="F776" s="1"/>
      <c r="G776" s="1"/>
      <c r="H776" s="1"/>
      <c r="I776" s="68"/>
      <c r="J776" s="69"/>
      <c r="K776" s="69"/>
      <c r="L776" s="1"/>
      <c r="M776" s="1"/>
      <c r="N776" s="1"/>
      <c r="O776" s="1"/>
      <c r="P776" s="1"/>
      <c r="Q776" s="1"/>
      <c r="R776" s="1"/>
      <c r="S776" s="1"/>
      <c r="T776" s="1"/>
      <c r="U776" s="1"/>
      <c r="V776" s="1"/>
    </row>
    <row r="777" spans="1:22" ht="15.75" customHeight="1">
      <c r="A777" s="1"/>
      <c r="B777" s="1"/>
      <c r="C777" s="1"/>
      <c r="D777" s="1"/>
      <c r="E777" s="1"/>
      <c r="F777" s="1"/>
      <c r="G777" s="1"/>
      <c r="H777" s="1"/>
      <c r="I777" s="68"/>
      <c r="J777" s="69"/>
      <c r="K777" s="69"/>
      <c r="L777" s="1"/>
      <c r="M777" s="1"/>
      <c r="N777" s="1"/>
      <c r="O777" s="1"/>
      <c r="P777" s="1"/>
      <c r="Q777" s="1"/>
      <c r="R777" s="1"/>
      <c r="S777" s="1"/>
      <c r="T777" s="1"/>
      <c r="U777" s="1"/>
      <c r="V777" s="1"/>
    </row>
    <row r="778" spans="1:22" ht="15.75" customHeight="1">
      <c r="A778" s="1"/>
      <c r="B778" s="1"/>
      <c r="C778" s="1"/>
      <c r="D778" s="1"/>
      <c r="E778" s="1"/>
      <c r="F778" s="1"/>
      <c r="G778" s="1"/>
      <c r="H778" s="1"/>
      <c r="I778" s="68"/>
      <c r="J778" s="69"/>
      <c r="K778" s="69"/>
      <c r="L778" s="1"/>
      <c r="M778" s="1"/>
      <c r="N778" s="1"/>
      <c r="O778" s="1"/>
      <c r="P778" s="1"/>
      <c r="Q778" s="1"/>
      <c r="R778" s="1"/>
      <c r="S778" s="1"/>
      <c r="T778" s="1"/>
      <c r="U778" s="1"/>
      <c r="V778" s="1"/>
    </row>
    <row r="779" spans="1:22" ht="15.75" customHeight="1">
      <c r="A779" s="1"/>
      <c r="B779" s="1"/>
      <c r="C779" s="1"/>
      <c r="D779" s="1"/>
      <c r="E779" s="1"/>
      <c r="F779" s="1"/>
      <c r="G779" s="1"/>
      <c r="H779" s="1"/>
      <c r="I779" s="68"/>
      <c r="J779" s="69"/>
      <c r="K779" s="69"/>
      <c r="L779" s="1"/>
      <c r="M779" s="1"/>
      <c r="N779" s="1"/>
      <c r="O779" s="1"/>
      <c r="P779" s="1"/>
      <c r="Q779" s="1"/>
      <c r="R779" s="1"/>
      <c r="S779" s="1"/>
      <c r="T779" s="1"/>
      <c r="U779" s="1"/>
      <c r="V779" s="1"/>
    </row>
    <row r="780" spans="1:22" ht="15.75" customHeight="1">
      <c r="A780" s="1"/>
      <c r="B780" s="1"/>
      <c r="C780" s="1"/>
      <c r="D780" s="1"/>
      <c r="E780" s="1"/>
      <c r="F780" s="1"/>
      <c r="G780" s="1"/>
      <c r="H780" s="1"/>
      <c r="I780" s="68"/>
      <c r="J780" s="69"/>
      <c r="K780" s="69"/>
      <c r="L780" s="1"/>
      <c r="M780" s="1"/>
      <c r="N780" s="1"/>
      <c r="O780" s="1"/>
      <c r="P780" s="1"/>
      <c r="Q780" s="1"/>
      <c r="R780" s="1"/>
      <c r="S780" s="1"/>
      <c r="T780" s="1"/>
      <c r="U780" s="1"/>
      <c r="V780" s="1"/>
    </row>
    <row r="781" spans="1:22" ht="15.75" customHeight="1">
      <c r="A781" s="1"/>
      <c r="B781" s="1"/>
      <c r="C781" s="1"/>
      <c r="D781" s="1"/>
      <c r="E781" s="1"/>
      <c r="F781" s="1"/>
      <c r="G781" s="1"/>
      <c r="H781" s="1"/>
      <c r="I781" s="68"/>
      <c r="J781" s="69"/>
      <c r="K781" s="69"/>
      <c r="L781" s="1"/>
      <c r="M781" s="1"/>
      <c r="N781" s="1"/>
      <c r="O781" s="1"/>
      <c r="P781" s="1"/>
      <c r="Q781" s="1"/>
      <c r="R781" s="1"/>
      <c r="S781" s="1"/>
      <c r="T781" s="1"/>
      <c r="U781" s="1"/>
      <c r="V781" s="1"/>
    </row>
    <row r="782" spans="1:22" ht="15.75" customHeight="1">
      <c r="A782" s="1"/>
      <c r="B782" s="1"/>
      <c r="C782" s="1"/>
      <c r="D782" s="1"/>
      <c r="E782" s="1"/>
      <c r="F782" s="1"/>
      <c r="G782" s="1"/>
      <c r="H782" s="1"/>
      <c r="I782" s="68"/>
      <c r="J782" s="69"/>
      <c r="K782" s="69"/>
      <c r="L782" s="1"/>
      <c r="M782" s="1"/>
      <c r="N782" s="1"/>
      <c r="O782" s="1"/>
      <c r="P782" s="1"/>
      <c r="Q782" s="1"/>
      <c r="R782" s="1"/>
      <c r="S782" s="1"/>
      <c r="T782" s="1"/>
      <c r="U782" s="1"/>
      <c r="V782" s="1"/>
    </row>
    <row r="783" spans="1:22" ht="15.75" customHeight="1">
      <c r="A783" s="1"/>
      <c r="B783" s="1"/>
      <c r="C783" s="1"/>
      <c r="D783" s="1"/>
      <c r="E783" s="1"/>
      <c r="F783" s="1"/>
      <c r="G783" s="1"/>
      <c r="H783" s="1"/>
      <c r="I783" s="68"/>
      <c r="J783" s="69"/>
      <c r="K783" s="69"/>
      <c r="L783" s="1"/>
      <c r="M783" s="1"/>
      <c r="N783" s="1"/>
      <c r="O783" s="1"/>
      <c r="P783" s="1"/>
      <c r="Q783" s="1"/>
      <c r="R783" s="1"/>
      <c r="S783" s="1"/>
      <c r="T783" s="1"/>
      <c r="U783" s="1"/>
      <c r="V783" s="1"/>
    </row>
    <row r="784" spans="1:22" ht="15.75" customHeight="1">
      <c r="A784" s="1"/>
      <c r="B784" s="1"/>
      <c r="C784" s="1"/>
      <c r="D784" s="1"/>
      <c r="E784" s="1"/>
      <c r="F784" s="1"/>
      <c r="G784" s="1"/>
      <c r="H784" s="1"/>
      <c r="I784" s="68"/>
      <c r="J784" s="69"/>
      <c r="K784" s="69"/>
      <c r="L784" s="1"/>
      <c r="M784" s="1"/>
      <c r="N784" s="1"/>
      <c r="O784" s="1"/>
      <c r="P784" s="1"/>
      <c r="Q784" s="1"/>
      <c r="R784" s="1"/>
      <c r="S784" s="1"/>
      <c r="T784" s="1"/>
      <c r="U784" s="1"/>
      <c r="V784" s="1"/>
    </row>
    <row r="785" spans="1:22" ht="15.75" customHeight="1">
      <c r="A785" s="1"/>
      <c r="B785" s="1"/>
      <c r="C785" s="1"/>
      <c r="D785" s="1"/>
      <c r="E785" s="1"/>
      <c r="F785" s="1"/>
      <c r="G785" s="1"/>
      <c r="H785" s="1"/>
      <c r="I785" s="68"/>
      <c r="J785" s="69"/>
      <c r="K785" s="69"/>
      <c r="L785" s="1"/>
      <c r="M785" s="1"/>
      <c r="N785" s="1"/>
      <c r="O785" s="1"/>
      <c r="P785" s="1"/>
      <c r="Q785" s="1"/>
      <c r="R785" s="1"/>
      <c r="S785" s="1"/>
      <c r="T785" s="1"/>
      <c r="U785" s="1"/>
      <c r="V785" s="1"/>
    </row>
    <row r="786" spans="1:22" ht="15.75" customHeight="1">
      <c r="A786" s="1"/>
      <c r="B786" s="1"/>
      <c r="C786" s="1"/>
      <c r="D786" s="1"/>
      <c r="E786" s="1"/>
      <c r="F786" s="1"/>
      <c r="G786" s="1"/>
      <c r="H786" s="1"/>
      <c r="I786" s="68"/>
      <c r="J786" s="69"/>
      <c r="K786" s="69"/>
      <c r="L786" s="1"/>
      <c r="M786" s="1"/>
      <c r="N786" s="1"/>
      <c r="O786" s="1"/>
      <c r="P786" s="1"/>
      <c r="Q786" s="1"/>
      <c r="R786" s="1"/>
      <c r="S786" s="1"/>
      <c r="T786" s="1"/>
      <c r="U786" s="1"/>
      <c r="V786" s="1"/>
    </row>
    <row r="787" spans="1:22" ht="15.75" customHeight="1">
      <c r="A787" s="1"/>
      <c r="B787" s="1"/>
      <c r="C787" s="1"/>
      <c r="D787" s="1"/>
      <c r="E787" s="1"/>
      <c r="F787" s="1"/>
      <c r="G787" s="1"/>
      <c r="H787" s="1"/>
      <c r="I787" s="68"/>
      <c r="J787" s="69"/>
      <c r="K787" s="69"/>
      <c r="L787" s="1"/>
      <c r="M787" s="1"/>
      <c r="N787" s="1"/>
      <c r="O787" s="1"/>
      <c r="P787" s="1"/>
      <c r="Q787" s="1"/>
      <c r="R787" s="1"/>
      <c r="S787" s="1"/>
      <c r="T787" s="1"/>
      <c r="U787" s="1"/>
      <c r="V787" s="1"/>
    </row>
    <row r="788" spans="1:22" ht="15.75" customHeight="1">
      <c r="A788" s="1"/>
      <c r="B788" s="1"/>
      <c r="C788" s="1"/>
      <c r="D788" s="1"/>
      <c r="E788" s="1"/>
      <c r="F788" s="1"/>
      <c r="G788" s="1"/>
      <c r="H788" s="1"/>
      <c r="I788" s="68"/>
      <c r="J788" s="69"/>
      <c r="K788" s="69"/>
      <c r="L788" s="1"/>
      <c r="M788" s="1"/>
      <c r="N788" s="1"/>
      <c r="O788" s="1"/>
      <c r="P788" s="1"/>
      <c r="Q788" s="1"/>
      <c r="R788" s="1"/>
      <c r="S788" s="1"/>
      <c r="T788" s="1"/>
      <c r="U788" s="1"/>
      <c r="V788" s="1"/>
    </row>
    <row r="789" spans="1:22" ht="15.75" customHeight="1">
      <c r="A789" s="1"/>
      <c r="B789" s="1"/>
      <c r="C789" s="1"/>
      <c r="D789" s="1"/>
      <c r="E789" s="1"/>
      <c r="F789" s="1"/>
      <c r="G789" s="1"/>
      <c r="H789" s="1"/>
      <c r="I789" s="68"/>
      <c r="J789" s="69"/>
      <c r="K789" s="69"/>
      <c r="L789" s="1"/>
      <c r="M789" s="1"/>
      <c r="N789" s="1"/>
      <c r="O789" s="1"/>
      <c r="P789" s="1"/>
      <c r="Q789" s="1"/>
      <c r="R789" s="1"/>
      <c r="S789" s="1"/>
      <c r="T789" s="1"/>
      <c r="U789" s="1"/>
      <c r="V789" s="1"/>
    </row>
    <row r="790" spans="1:22" ht="15.75" customHeight="1">
      <c r="A790" s="1"/>
      <c r="B790" s="1"/>
      <c r="C790" s="1"/>
      <c r="D790" s="1"/>
      <c r="E790" s="1"/>
      <c r="F790" s="1"/>
      <c r="G790" s="1"/>
      <c r="H790" s="1"/>
      <c r="I790" s="68"/>
      <c r="J790" s="69"/>
      <c r="K790" s="69"/>
      <c r="L790" s="1"/>
      <c r="M790" s="1"/>
      <c r="N790" s="1"/>
      <c r="O790" s="1"/>
      <c r="P790" s="1"/>
      <c r="Q790" s="1"/>
      <c r="R790" s="1"/>
      <c r="S790" s="1"/>
      <c r="T790" s="1"/>
      <c r="U790" s="1"/>
      <c r="V790" s="1"/>
    </row>
    <row r="791" spans="1:22" ht="15.75" customHeight="1">
      <c r="A791" s="1"/>
      <c r="B791" s="1"/>
      <c r="C791" s="1"/>
      <c r="D791" s="1"/>
      <c r="E791" s="1"/>
      <c r="F791" s="1"/>
      <c r="G791" s="1"/>
      <c r="H791" s="1"/>
      <c r="I791" s="68"/>
      <c r="J791" s="69"/>
      <c r="K791" s="69"/>
      <c r="L791" s="1"/>
      <c r="M791" s="1"/>
      <c r="N791" s="1"/>
      <c r="O791" s="1"/>
      <c r="P791" s="1"/>
      <c r="Q791" s="1"/>
      <c r="R791" s="1"/>
      <c r="S791" s="1"/>
      <c r="T791" s="1"/>
      <c r="U791" s="1"/>
      <c r="V791" s="1"/>
    </row>
    <row r="792" spans="1:22" ht="15.75" customHeight="1">
      <c r="A792" s="1"/>
      <c r="B792" s="1"/>
      <c r="C792" s="1"/>
      <c r="D792" s="1"/>
      <c r="E792" s="1"/>
      <c r="F792" s="1"/>
      <c r="G792" s="1"/>
      <c r="H792" s="1"/>
      <c r="I792" s="68"/>
      <c r="J792" s="69"/>
      <c r="K792" s="69"/>
      <c r="L792" s="1"/>
      <c r="M792" s="1"/>
      <c r="N792" s="1"/>
      <c r="O792" s="1"/>
      <c r="P792" s="1"/>
      <c r="Q792" s="1"/>
      <c r="R792" s="1"/>
      <c r="S792" s="1"/>
      <c r="T792" s="1"/>
      <c r="U792" s="1"/>
      <c r="V792" s="1"/>
    </row>
    <row r="793" spans="1:22" ht="15.75" customHeight="1">
      <c r="A793" s="1"/>
      <c r="B793" s="1"/>
      <c r="C793" s="1"/>
      <c r="D793" s="1"/>
      <c r="E793" s="1"/>
      <c r="F793" s="1"/>
      <c r="G793" s="1"/>
      <c r="H793" s="1"/>
      <c r="I793" s="68"/>
      <c r="J793" s="69"/>
      <c r="K793" s="69"/>
      <c r="L793" s="1"/>
      <c r="M793" s="1"/>
      <c r="N793" s="1"/>
      <c r="O793" s="1"/>
      <c r="P793" s="1"/>
      <c r="Q793" s="1"/>
      <c r="R793" s="1"/>
      <c r="S793" s="1"/>
      <c r="T793" s="1"/>
      <c r="U793" s="1"/>
      <c r="V793" s="1"/>
    </row>
    <row r="794" spans="1:22" ht="15.75" customHeight="1">
      <c r="A794" s="1"/>
      <c r="B794" s="1"/>
      <c r="C794" s="1"/>
      <c r="D794" s="1"/>
      <c r="E794" s="1"/>
      <c r="F794" s="1"/>
      <c r="G794" s="1"/>
      <c r="H794" s="1"/>
      <c r="I794" s="68"/>
      <c r="J794" s="69"/>
      <c r="K794" s="69"/>
      <c r="L794" s="1"/>
      <c r="M794" s="1"/>
      <c r="N794" s="1"/>
      <c r="O794" s="1"/>
      <c r="P794" s="1"/>
      <c r="Q794" s="1"/>
      <c r="R794" s="1"/>
      <c r="S794" s="1"/>
      <c r="T794" s="1"/>
      <c r="U794" s="1"/>
      <c r="V794" s="1"/>
    </row>
    <row r="795" spans="1:22" ht="15.75" customHeight="1">
      <c r="A795" s="1"/>
      <c r="B795" s="1"/>
      <c r="C795" s="1"/>
      <c r="D795" s="1"/>
      <c r="E795" s="1"/>
      <c r="F795" s="1"/>
      <c r="G795" s="1"/>
      <c r="H795" s="1"/>
      <c r="I795" s="68"/>
      <c r="J795" s="69"/>
      <c r="K795" s="69"/>
      <c r="L795" s="1"/>
      <c r="M795" s="1"/>
      <c r="N795" s="1"/>
      <c r="O795" s="1"/>
      <c r="P795" s="1"/>
      <c r="Q795" s="1"/>
      <c r="R795" s="1"/>
      <c r="S795" s="1"/>
      <c r="T795" s="1"/>
      <c r="U795" s="1"/>
      <c r="V795" s="1"/>
    </row>
    <row r="796" spans="1:22" ht="15.75" customHeight="1">
      <c r="A796" s="1"/>
      <c r="B796" s="1"/>
      <c r="C796" s="1"/>
      <c r="D796" s="1"/>
      <c r="E796" s="1"/>
      <c r="F796" s="1"/>
      <c r="G796" s="1"/>
      <c r="H796" s="1"/>
      <c r="I796" s="68"/>
      <c r="J796" s="69"/>
      <c r="K796" s="69"/>
      <c r="L796" s="1"/>
      <c r="M796" s="1"/>
      <c r="N796" s="1"/>
      <c r="O796" s="1"/>
      <c r="P796" s="1"/>
      <c r="Q796" s="1"/>
      <c r="R796" s="1"/>
      <c r="S796" s="1"/>
      <c r="T796" s="1"/>
      <c r="U796" s="1"/>
      <c r="V796" s="1"/>
    </row>
    <row r="797" spans="1:22" ht="15.75" customHeight="1">
      <c r="A797" s="1"/>
      <c r="B797" s="1"/>
      <c r="C797" s="1"/>
      <c r="D797" s="1"/>
      <c r="E797" s="1"/>
      <c r="F797" s="1"/>
      <c r="G797" s="1"/>
      <c r="H797" s="1"/>
      <c r="I797" s="68"/>
      <c r="J797" s="69"/>
      <c r="K797" s="69"/>
      <c r="L797" s="1"/>
      <c r="M797" s="1"/>
      <c r="N797" s="1"/>
      <c r="O797" s="1"/>
      <c r="P797" s="1"/>
      <c r="Q797" s="1"/>
      <c r="R797" s="1"/>
      <c r="S797" s="1"/>
      <c r="T797" s="1"/>
      <c r="U797" s="1"/>
      <c r="V797" s="1"/>
    </row>
    <row r="798" spans="1:22" ht="15.75" customHeight="1">
      <c r="A798" s="1"/>
      <c r="B798" s="1"/>
      <c r="C798" s="1"/>
      <c r="D798" s="1"/>
      <c r="E798" s="1"/>
      <c r="F798" s="1"/>
      <c r="G798" s="1"/>
      <c r="H798" s="1"/>
      <c r="I798" s="68"/>
      <c r="J798" s="69"/>
      <c r="K798" s="69"/>
      <c r="L798" s="1"/>
      <c r="M798" s="1"/>
      <c r="N798" s="1"/>
      <c r="O798" s="1"/>
      <c r="P798" s="1"/>
      <c r="Q798" s="1"/>
      <c r="R798" s="1"/>
      <c r="S798" s="1"/>
      <c r="T798" s="1"/>
      <c r="U798" s="1"/>
      <c r="V798" s="1"/>
    </row>
    <row r="799" spans="1:22" ht="15.75" customHeight="1">
      <c r="A799" s="1"/>
      <c r="B799" s="1"/>
      <c r="C799" s="1"/>
      <c r="D799" s="1"/>
      <c r="E799" s="1"/>
      <c r="F799" s="1"/>
      <c r="G799" s="1"/>
      <c r="H799" s="1"/>
      <c r="I799" s="68"/>
      <c r="J799" s="69"/>
      <c r="K799" s="69"/>
      <c r="L799" s="1"/>
      <c r="M799" s="1"/>
      <c r="N799" s="1"/>
      <c r="O799" s="1"/>
      <c r="P799" s="1"/>
      <c r="Q799" s="1"/>
      <c r="R799" s="1"/>
      <c r="S799" s="1"/>
      <c r="T799" s="1"/>
      <c r="U799" s="1"/>
      <c r="V799" s="1"/>
    </row>
    <row r="800" spans="1:22" ht="15.75" customHeight="1">
      <c r="A800" s="1"/>
      <c r="B800" s="1"/>
      <c r="C800" s="1"/>
      <c r="D800" s="1"/>
      <c r="E800" s="1"/>
      <c r="F800" s="1"/>
      <c r="G800" s="1"/>
      <c r="H800" s="1"/>
      <c r="I800" s="68"/>
      <c r="J800" s="69"/>
      <c r="K800" s="69"/>
      <c r="L800" s="1"/>
      <c r="M800" s="1"/>
      <c r="N800" s="1"/>
      <c r="O800" s="1"/>
      <c r="P800" s="1"/>
      <c r="Q800" s="1"/>
      <c r="R800" s="1"/>
      <c r="S800" s="1"/>
      <c r="T800" s="1"/>
      <c r="U800" s="1"/>
      <c r="V800" s="1"/>
    </row>
    <row r="801" spans="1:22" ht="15.75" customHeight="1">
      <c r="A801" s="1"/>
      <c r="B801" s="1"/>
      <c r="C801" s="1"/>
      <c r="D801" s="1"/>
      <c r="E801" s="1"/>
      <c r="F801" s="1"/>
      <c r="G801" s="1"/>
      <c r="H801" s="1"/>
      <c r="I801" s="68"/>
      <c r="J801" s="69"/>
      <c r="K801" s="69"/>
      <c r="L801" s="1"/>
      <c r="M801" s="1"/>
      <c r="N801" s="1"/>
      <c r="O801" s="1"/>
      <c r="P801" s="1"/>
      <c r="Q801" s="1"/>
      <c r="R801" s="1"/>
      <c r="S801" s="1"/>
      <c r="T801" s="1"/>
      <c r="U801" s="1"/>
      <c r="V801" s="1"/>
    </row>
    <row r="802" spans="1:22" ht="15.75" customHeight="1">
      <c r="A802" s="1"/>
      <c r="B802" s="1"/>
      <c r="C802" s="1"/>
      <c r="D802" s="1"/>
      <c r="E802" s="1"/>
      <c r="F802" s="1"/>
      <c r="G802" s="1"/>
      <c r="H802" s="1"/>
      <c r="I802" s="68"/>
      <c r="J802" s="69"/>
      <c r="K802" s="69"/>
      <c r="L802" s="1"/>
      <c r="M802" s="1"/>
      <c r="N802" s="1"/>
      <c r="O802" s="1"/>
      <c r="P802" s="1"/>
      <c r="Q802" s="1"/>
      <c r="R802" s="1"/>
      <c r="S802" s="1"/>
      <c r="T802" s="1"/>
      <c r="U802" s="1"/>
      <c r="V802" s="1"/>
    </row>
    <row r="803" spans="1:22" ht="15.75" customHeight="1">
      <c r="A803" s="1"/>
      <c r="B803" s="1"/>
      <c r="C803" s="1"/>
      <c r="D803" s="1"/>
      <c r="E803" s="1"/>
      <c r="F803" s="1"/>
      <c r="G803" s="1"/>
      <c r="H803" s="1"/>
      <c r="I803" s="68"/>
      <c r="J803" s="69"/>
      <c r="K803" s="69"/>
      <c r="L803" s="1"/>
      <c r="M803" s="1"/>
      <c r="N803" s="1"/>
      <c r="O803" s="1"/>
      <c r="P803" s="1"/>
      <c r="Q803" s="1"/>
      <c r="R803" s="1"/>
      <c r="S803" s="1"/>
      <c r="T803" s="1"/>
      <c r="U803" s="1"/>
      <c r="V803" s="1"/>
    </row>
    <row r="804" spans="1:22" ht="15.75" customHeight="1">
      <c r="A804" s="1"/>
      <c r="B804" s="1"/>
      <c r="C804" s="1"/>
      <c r="D804" s="1"/>
      <c r="E804" s="1"/>
      <c r="F804" s="1"/>
      <c r="G804" s="1"/>
      <c r="H804" s="1"/>
      <c r="I804" s="68"/>
      <c r="J804" s="69"/>
      <c r="K804" s="69"/>
      <c r="L804" s="1"/>
      <c r="M804" s="1"/>
      <c r="N804" s="1"/>
      <c r="O804" s="1"/>
      <c r="P804" s="1"/>
      <c r="Q804" s="1"/>
      <c r="R804" s="1"/>
      <c r="S804" s="1"/>
      <c r="T804" s="1"/>
      <c r="U804" s="1"/>
      <c r="V804" s="1"/>
    </row>
    <row r="805" spans="1:22" ht="15.75" customHeight="1">
      <c r="A805" s="1"/>
      <c r="B805" s="1"/>
      <c r="C805" s="1"/>
      <c r="D805" s="1"/>
      <c r="E805" s="1"/>
      <c r="F805" s="1"/>
      <c r="G805" s="1"/>
      <c r="H805" s="1"/>
      <c r="I805" s="68"/>
      <c r="J805" s="69"/>
      <c r="K805" s="69"/>
      <c r="L805" s="1"/>
      <c r="M805" s="1"/>
      <c r="N805" s="1"/>
      <c r="O805" s="1"/>
      <c r="P805" s="1"/>
      <c r="Q805" s="1"/>
      <c r="R805" s="1"/>
      <c r="S805" s="1"/>
      <c r="T805" s="1"/>
      <c r="U805" s="1"/>
      <c r="V805" s="1"/>
    </row>
    <row r="806" spans="1:22" ht="15.75" customHeight="1">
      <c r="A806" s="1"/>
      <c r="B806" s="1"/>
      <c r="C806" s="1"/>
      <c r="D806" s="1"/>
      <c r="E806" s="1"/>
      <c r="F806" s="1"/>
      <c r="G806" s="1"/>
      <c r="H806" s="1"/>
      <c r="I806" s="68"/>
      <c r="J806" s="69"/>
      <c r="K806" s="69"/>
      <c r="L806" s="1"/>
      <c r="M806" s="1"/>
      <c r="N806" s="1"/>
      <c r="O806" s="1"/>
      <c r="P806" s="1"/>
      <c r="Q806" s="1"/>
      <c r="R806" s="1"/>
      <c r="S806" s="1"/>
      <c r="T806" s="1"/>
      <c r="U806" s="1"/>
      <c r="V806" s="1"/>
    </row>
    <row r="807" spans="1:22" ht="15.75" customHeight="1">
      <c r="A807" s="1"/>
      <c r="B807" s="1"/>
      <c r="C807" s="1"/>
      <c r="D807" s="1"/>
      <c r="E807" s="1"/>
      <c r="F807" s="1"/>
      <c r="G807" s="1"/>
      <c r="H807" s="1"/>
      <c r="I807" s="68"/>
      <c r="J807" s="69"/>
      <c r="K807" s="69"/>
      <c r="L807" s="1"/>
      <c r="M807" s="1"/>
      <c r="N807" s="1"/>
      <c r="O807" s="1"/>
      <c r="P807" s="1"/>
      <c r="Q807" s="1"/>
      <c r="R807" s="1"/>
      <c r="S807" s="1"/>
      <c r="T807" s="1"/>
      <c r="U807" s="1"/>
      <c r="V807" s="1"/>
    </row>
    <row r="808" spans="1:22" ht="15.75" customHeight="1">
      <c r="A808" s="1"/>
      <c r="B808" s="1"/>
      <c r="C808" s="1"/>
      <c r="D808" s="1"/>
      <c r="E808" s="1"/>
      <c r="F808" s="1"/>
      <c r="G808" s="1"/>
      <c r="H808" s="1"/>
      <c r="I808" s="68"/>
      <c r="J808" s="69"/>
      <c r="K808" s="69"/>
      <c r="L808" s="1"/>
      <c r="M808" s="1"/>
      <c r="N808" s="1"/>
      <c r="O808" s="1"/>
      <c r="P808" s="1"/>
      <c r="Q808" s="1"/>
      <c r="R808" s="1"/>
      <c r="S808" s="1"/>
      <c r="T808" s="1"/>
      <c r="U808" s="1"/>
      <c r="V808" s="1"/>
    </row>
    <row r="809" spans="1:22" ht="15.75" customHeight="1">
      <c r="A809" s="1"/>
      <c r="B809" s="1"/>
      <c r="C809" s="1"/>
      <c r="D809" s="1"/>
      <c r="E809" s="1"/>
      <c r="F809" s="1"/>
      <c r="G809" s="1"/>
      <c r="H809" s="1"/>
      <c r="I809" s="68"/>
      <c r="J809" s="69"/>
      <c r="K809" s="69"/>
      <c r="L809" s="1"/>
      <c r="M809" s="1"/>
      <c r="N809" s="1"/>
      <c r="O809" s="1"/>
      <c r="P809" s="1"/>
      <c r="Q809" s="1"/>
      <c r="R809" s="1"/>
      <c r="S809" s="1"/>
      <c r="T809" s="1"/>
      <c r="U809" s="1"/>
      <c r="V809" s="1"/>
    </row>
    <row r="810" spans="1:22" ht="15.75" customHeight="1">
      <c r="A810" s="1"/>
      <c r="B810" s="1"/>
      <c r="C810" s="1"/>
      <c r="D810" s="1"/>
      <c r="E810" s="1"/>
      <c r="F810" s="1"/>
      <c r="G810" s="1"/>
      <c r="H810" s="1"/>
      <c r="I810" s="68"/>
      <c r="J810" s="69"/>
      <c r="K810" s="69"/>
      <c r="L810" s="1"/>
      <c r="M810" s="1"/>
      <c r="N810" s="1"/>
      <c r="O810" s="1"/>
      <c r="P810" s="1"/>
      <c r="Q810" s="1"/>
      <c r="R810" s="1"/>
      <c r="S810" s="1"/>
      <c r="T810" s="1"/>
      <c r="U810" s="1"/>
      <c r="V810" s="1"/>
    </row>
    <row r="811" spans="1:22" ht="15.75" customHeight="1">
      <c r="A811" s="1"/>
      <c r="B811" s="1"/>
      <c r="C811" s="1"/>
      <c r="D811" s="1"/>
      <c r="E811" s="1"/>
      <c r="F811" s="1"/>
      <c r="G811" s="1"/>
      <c r="H811" s="1"/>
      <c r="I811" s="68"/>
      <c r="J811" s="69"/>
      <c r="K811" s="69"/>
      <c r="L811" s="1"/>
      <c r="M811" s="1"/>
      <c r="N811" s="1"/>
      <c r="O811" s="1"/>
      <c r="P811" s="1"/>
      <c r="Q811" s="1"/>
      <c r="R811" s="1"/>
      <c r="S811" s="1"/>
      <c r="T811" s="1"/>
      <c r="U811" s="1"/>
      <c r="V811" s="1"/>
    </row>
    <row r="812" spans="1:22" ht="15.75" customHeight="1">
      <c r="A812" s="1"/>
      <c r="B812" s="1"/>
      <c r="C812" s="1"/>
      <c r="D812" s="1"/>
      <c r="E812" s="1"/>
      <c r="F812" s="1"/>
      <c r="G812" s="1"/>
      <c r="H812" s="1"/>
      <c r="I812" s="68"/>
      <c r="J812" s="69"/>
      <c r="K812" s="69"/>
      <c r="L812" s="1"/>
      <c r="M812" s="1"/>
      <c r="N812" s="1"/>
      <c r="O812" s="1"/>
      <c r="P812" s="1"/>
      <c r="Q812" s="1"/>
      <c r="R812" s="1"/>
      <c r="S812" s="1"/>
      <c r="T812" s="1"/>
      <c r="U812" s="1"/>
      <c r="V812" s="1"/>
    </row>
    <row r="813" spans="1:22" ht="15.75" customHeight="1">
      <c r="A813" s="1"/>
      <c r="B813" s="1"/>
      <c r="C813" s="1"/>
      <c r="D813" s="1"/>
      <c r="E813" s="1"/>
      <c r="F813" s="1"/>
      <c r="G813" s="1"/>
      <c r="H813" s="1"/>
      <c r="I813" s="68"/>
      <c r="J813" s="69"/>
      <c r="K813" s="69"/>
      <c r="L813" s="1"/>
      <c r="M813" s="1"/>
      <c r="N813" s="1"/>
      <c r="O813" s="1"/>
      <c r="P813" s="1"/>
      <c r="Q813" s="1"/>
      <c r="R813" s="1"/>
      <c r="S813" s="1"/>
      <c r="T813" s="1"/>
      <c r="U813" s="1"/>
      <c r="V813" s="1"/>
    </row>
    <row r="814" spans="1:22" ht="15.75" customHeight="1">
      <c r="A814" s="1"/>
      <c r="B814" s="1"/>
      <c r="C814" s="1"/>
      <c r="D814" s="1"/>
      <c r="E814" s="1"/>
      <c r="F814" s="1"/>
      <c r="G814" s="1"/>
      <c r="H814" s="1"/>
      <c r="I814" s="68"/>
      <c r="J814" s="69"/>
      <c r="K814" s="69"/>
      <c r="L814" s="1"/>
      <c r="M814" s="1"/>
      <c r="N814" s="1"/>
      <c r="O814" s="1"/>
      <c r="P814" s="1"/>
      <c r="Q814" s="1"/>
      <c r="R814" s="1"/>
      <c r="S814" s="1"/>
      <c r="T814" s="1"/>
      <c r="U814" s="1"/>
      <c r="V814" s="1"/>
    </row>
    <row r="815" spans="1:22" ht="15.75" customHeight="1">
      <c r="A815" s="1"/>
      <c r="B815" s="1"/>
      <c r="C815" s="1"/>
      <c r="D815" s="1"/>
      <c r="E815" s="1"/>
      <c r="F815" s="1"/>
      <c r="G815" s="1"/>
      <c r="H815" s="1"/>
      <c r="I815" s="68"/>
      <c r="J815" s="69"/>
      <c r="K815" s="69"/>
      <c r="L815" s="1"/>
      <c r="M815" s="1"/>
      <c r="N815" s="1"/>
      <c r="O815" s="1"/>
      <c r="P815" s="1"/>
      <c r="Q815" s="1"/>
      <c r="R815" s="1"/>
      <c r="S815" s="1"/>
      <c r="T815" s="1"/>
      <c r="U815" s="1"/>
      <c r="V815" s="1"/>
    </row>
    <row r="816" spans="1:22" ht="15.75" customHeight="1">
      <c r="A816" s="1"/>
      <c r="B816" s="1"/>
      <c r="C816" s="1"/>
      <c r="D816" s="1"/>
      <c r="E816" s="1"/>
      <c r="F816" s="1"/>
      <c r="G816" s="1"/>
      <c r="H816" s="1"/>
      <c r="I816" s="68"/>
      <c r="J816" s="69"/>
      <c r="K816" s="69"/>
      <c r="L816" s="1"/>
      <c r="M816" s="1"/>
      <c r="N816" s="1"/>
      <c r="O816" s="1"/>
      <c r="P816" s="1"/>
      <c r="Q816" s="1"/>
      <c r="R816" s="1"/>
      <c r="S816" s="1"/>
      <c r="T816" s="1"/>
      <c r="U816" s="1"/>
      <c r="V816" s="1"/>
    </row>
    <row r="817" spans="1:22" ht="15.75" customHeight="1">
      <c r="A817" s="1"/>
      <c r="B817" s="1"/>
      <c r="C817" s="1"/>
      <c r="D817" s="1"/>
      <c r="E817" s="1"/>
      <c r="F817" s="1"/>
      <c r="G817" s="1"/>
      <c r="H817" s="1"/>
      <c r="I817" s="68"/>
      <c r="J817" s="69"/>
      <c r="K817" s="69"/>
      <c r="L817" s="1"/>
      <c r="M817" s="1"/>
      <c r="N817" s="1"/>
      <c r="O817" s="1"/>
      <c r="P817" s="1"/>
      <c r="Q817" s="1"/>
      <c r="R817" s="1"/>
      <c r="S817" s="1"/>
      <c r="T817" s="1"/>
      <c r="U817" s="1"/>
      <c r="V817" s="1"/>
    </row>
    <row r="818" spans="1:22" ht="15.75" customHeight="1">
      <c r="A818" s="1"/>
      <c r="B818" s="1"/>
      <c r="C818" s="1"/>
      <c r="D818" s="1"/>
      <c r="E818" s="1"/>
      <c r="F818" s="1"/>
      <c r="G818" s="1"/>
      <c r="H818" s="1"/>
      <c r="I818" s="68"/>
      <c r="J818" s="69"/>
      <c r="K818" s="69"/>
      <c r="L818" s="1"/>
      <c r="M818" s="1"/>
      <c r="N818" s="1"/>
      <c r="O818" s="1"/>
      <c r="P818" s="1"/>
      <c r="Q818" s="1"/>
      <c r="R818" s="1"/>
      <c r="S818" s="1"/>
      <c r="T818" s="1"/>
      <c r="U818" s="1"/>
      <c r="V818" s="1"/>
    </row>
    <row r="819" spans="1:22" ht="15.75" customHeight="1">
      <c r="A819" s="1"/>
      <c r="B819" s="1"/>
      <c r="C819" s="1"/>
      <c r="D819" s="1"/>
      <c r="E819" s="1"/>
      <c r="F819" s="1"/>
      <c r="G819" s="1"/>
      <c r="H819" s="1"/>
      <c r="I819" s="68"/>
      <c r="J819" s="69"/>
      <c r="K819" s="69"/>
      <c r="L819" s="1"/>
      <c r="M819" s="1"/>
      <c r="N819" s="1"/>
      <c r="O819" s="1"/>
      <c r="P819" s="1"/>
      <c r="Q819" s="1"/>
      <c r="R819" s="1"/>
      <c r="S819" s="1"/>
      <c r="T819" s="1"/>
      <c r="U819" s="1"/>
      <c r="V819" s="1"/>
    </row>
    <row r="820" spans="1:22" ht="15.75" customHeight="1">
      <c r="A820" s="1"/>
      <c r="B820" s="1"/>
      <c r="C820" s="1"/>
      <c r="D820" s="1"/>
      <c r="E820" s="1"/>
      <c r="F820" s="1"/>
      <c r="G820" s="1"/>
      <c r="H820" s="1"/>
      <c r="I820" s="68"/>
      <c r="J820" s="69"/>
      <c r="K820" s="69"/>
      <c r="L820" s="1"/>
      <c r="M820" s="1"/>
      <c r="N820" s="1"/>
      <c r="O820" s="1"/>
      <c r="P820" s="1"/>
      <c r="Q820" s="1"/>
      <c r="R820" s="1"/>
      <c r="S820" s="1"/>
      <c r="T820" s="1"/>
      <c r="U820" s="1"/>
      <c r="V820" s="1"/>
    </row>
    <row r="821" spans="1:22" ht="15.75" customHeight="1">
      <c r="A821" s="1"/>
      <c r="B821" s="1"/>
      <c r="C821" s="1"/>
      <c r="D821" s="1"/>
      <c r="E821" s="1"/>
      <c r="F821" s="1"/>
      <c r="G821" s="1"/>
      <c r="H821" s="1"/>
      <c r="I821" s="68"/>
      <c r="J821" s="69"/>
      <c r="K821" s="69"/>
      <c r="L821" s="1"/>
      <c r="M821" s="1"/>
      <c r="N821" s="1"/>
      <c r="O821" s="1"/>
      <c r="P821" s="1"/>
      <c r="Q821" s="1"/>
      <c r="R821" s="1"/>
      <c r="S821" s="1"/>
      <c r="T821" s="1"/>
      <c r="U821" s="1"/>
      <c r="V821" s="1"/>
    </row>
    <row r="822" spans="1:22" ht="15.75" customHeight="1">
      <c r="A822" s="1"/>
      <c r="B822" s="1"/>
      <c r="C822" s="1"/>
      <c r="D822" s="1"/>
      <c r="E822" s="1"/>
      <c r="F822" s="1"/>
      <c r="G822" s="1"/>
      <c r="H822" s="1"/>
      <c r="I822" s="68"/>
      <c r="J822" s="69"/>
      <c r="K822" s="69"/>
      <c r="L822" s="1"/>
      <c r="M822" s="1"/>
      <c r="N822" s="1"/>
      <c r="O822" s="1"/>
      <c r="P822" s="1"/>
      <c r="Q822" s="1"/>
      <c r="R822" s="1"/>
      <c r="S822" s="1"/>
      <c r="T822" s="1"/>
      <c r="U822" s="1"/>
      <c r="V822" s="1"/>
    </row>
    <row r="823" spans="1:22" ht="15.75" customHeight="1">
      <c r="A823" s="1"/>
      <c r="B823" s="1"/>
      <c r="C823" s="1"/>
      <c r="D823" s="1"/>
      <c r="E823" s="1"/>
      <c r="F823" s="1"/>
      <c r="G823" s="1"/>
      <c r="H823" s="1"/>
      <c r="I823" s="68"/>
      <c r="J823" s="69"/>
      <c r="K823" s="69"/>
      <c r="L823" s="1"/>
      <c r="M823" s="1"/>
      <c r="N823" s="1"/>
      <c r="O823" s="1"/>
      <c r="P823" s="1"/>
      <c r="Q823" s="1"/>
      <c r="R823" s="1"/>
      <c r="S823" s="1"/>
      <c r="T823" s="1"/>
      <c r="U823" s="1"/>
      <c r="V823" s="1"/>
    </row>
    <row r="824" spans="1:22" ht="15.75" customHeight="1">
      <c r="A824" s="1"/>
      <c r="B824" s="1"/>
      <c r="C824" s="1"/>
      <c r="D824" s="1"/>
      <c r="E824" s="1"/>
      <c r="F824" s="1"/>
      <c r="G824" s="1"/>
      <c r="H824" s="1"/>
      <c r="I824" s="68"/>
      <c r="J824" s="69"/>
      <c r="K824" s="69"/>
      <c r="L824" s="1"/>
      <c r="M824" s="1"/>
      <c r="N824" s="1"/>
      <c r="O824" s="1"/>
      <c r="P824" s="1"/>
      <c r="Q824" s="1"/>
      <c r="R824" s="1"/>
      <c r="S824" s="1"/>
      <c r="T824" s="1"/>
      <c r="U824" s="1"/>
      <c r="V824" s="1"/>
    </row>
    <row r="825" spans="1:22" ht="15.75" customHeight="1">
      <c r="A825" s="1"/>
      <c r="B825" s="1"/>
      <c r="C825" s="1"/>
      <c r="D825" s="1"/>
      <c r="E825" s="1"/>
      <c r="F825" s="1"/>
      <c r="G825" s="1"/>
      <c r="H825" s="1"/>
      <c r="I825" s="68"/>
      <c r="J825" s="69"/>
      <c r="K825" s="69"/>
      <c r="L825" s="1"/>
      <c r="M825" s="1"/>
      <c r="N825" s="1"/>
      <c r="O825" s="1"/>
      <c r="P825" s="1"/>
      <c r="Q825" s="1"/>
      <c r="R825" s="1"/>
      <c r="S825" s="1"/>
      <c r="T825" s="1"/>
      <c r="U825" s="1"/>
      <c r="V825" s="1"/>
    </row>
    <row r="826" spans="1:22" ht="15.75" customHeight="1">
      <c r="A826" s="1"/>
      <c r="B826" s="1"/>
      <c r="C826" s="1"/>
      <c r="D826" s="1"/>
      <c r="E826" s="1"/>
      <c r="F826" s="1"/>
      <c r="G826" s="1"/>
      <c r="H826" s="1"/>
      <c r="I826" s="68"/>
      <c r="J826" s="69"/>
      <c r="K826" s="69"/>
      <c r="L826" s="1"/>
      <c r="M826" s="1"/>
      <c r="N826" s="1"/>
      <c r="O826" s="1"/>
      <c r="P826" s="1"/>
      <c r="Q826" s="1"/>
      <c r="R826" s="1"/>
      <c r="S826" s="1"/>
      <c r="T826" s="1"/>
      <c r="U826" s="1"/>
      <c r="V826" s="1"/>
    </row>
    <row r="827" spans="1:22" ht="15.75" customHeight="1">
      <c r="A827" s="1"/>
      <c r="B827" s="1"/>
      <c r="C827" s="1"/>
      <c r="D827" s="1"/>
      <c r="E827" s="1"/>
      <c r="F827" s="1"/>
      <c r="G827" s="1"/>
      <c r="H827" s="1"/>
      <c r="I827" s="68"/>
      <c r="J827" s="69"/>
      <c r="K827" s="69"/>
      <c r="L827" s="1"/>
      <c r="M827" s="1"/>
      <c r="N827" s="1"/>
      <c r="O827" s="1"/>
      <c r="P827" s="1"/>
      <c r="Q827" s="1"/>
      <c r="R827" s="1"/>
      <c r="S827" s="1"/>
      <c r="T827" s="1"/>
      <c r="U827" s="1"/>
      <c r="V827" s="1"/>
    </row>
    <row r="828" spans="1:22" ht="15.75" customHeight="1">
      <c r="A828" s="1"/>
      <c r="B828" s="1"/>
      <c r="C828" s="1"/>
      <c r="D828" s="1"/>
      <c r="E828" s="1"/>
      <c r="F828" s="1"/>
      <c r="G828" s="1"/>
      <c r="H828" s="1"/>
      <c r="I828" s="68"/>
      <c r="J828" s="69"/>
      <c r="K828" s="69"/>
      <c r="L828" s="1"/>
      <c r="M828" s="1"/>
      <c r="N828" s="1"/>
      <c r="O828" s="1"/>
      <c r="P828" s="1"/>
      <c r="Q828" s="1"/>
      <c r="R828" s="1"/>
      <c r="S828" s="1"/>
      <c r="T828" s="1"/>
      <c r="U828" s="1"/>
      <c r="V828" s="1"/>
    </row>
    <row r="829" spans="1:22" ht="15.75" customHeight="1">
      <c r="A829" s="1"/>
      <c r="B829" s="1"/>
      <c r="C829" s="1"/>
      <c r="D829" s="1"/>
      <c r="E829" s="1"/>
      <c r="F829" s="1"/>
      <c r="G829" s="1"/>
      <c r="H829" s="1"/>
      <c r="I829" s="68"/>
      <c r="J829" s="69"/>
      <c r="K829" s="69"/>
      <c r="L829" s="1"/>
      <c r="M829" s="1"/>
      <c r="N829" s="1"/>
      <c r="O829" s="1"/>
      <c r="P829" s="1"/>
      <c r="Q829" s="1"/>
      <c r="R829" s="1"/>
      <c r="S829" s="1"/>
      <c r="T829" s="1"/>
      <c r="U829" s="1"/>
      <c r="V829" s="1"/>
    </row>
    <row r="830" spans="1:22" ht="15.75" customHeight="1">
      <c r="A830" s="1"/>
      <c r="B830" s="1"/>
      <c r="C830" s="1"/>
      <c r="D830" s="1"/>
      <c r="E830" s="1"/>
      <c r="F830" s="1"/>
      <c r="G830" s="1"/>
      <c r="H830" s="1"/>
      <c r="I830" s="68"/>
      <c r="J830" s="69"/>
      <c r="K830" s="69"/>
      <c r="L830" s="1"/>
      <c r="M830" s="1"/>
      <c r="N830" s="1"/>
      <c r="O830" s="1"/>
      <c r="P830" s="1"/>
      <c r="Q830" s="1"/>
      <c r="R830" s="1"/>
      <c r="S830" s="1"/>
      <c r="T830" s="1"/>
      <c r="U830" s="1"/>
      <c r="V830" s="1"/>
    </row>
    <row r="831" spans="1:22" ht="15.75" customHeight="1">
      <c r="A831" s="1"/>
      <c r="B831" s="1"/>
      <c r="C831" s="1"/>
      <c r="D831" s="1"/>
      <c r="E831" s="1"/>
      <c r="F831" s="1"/>
      <c r="G831" s="1"/>
      <c r="H831" s="1"/>
      <c r="I831" s="68"/>
      <c r="J831" s="69"/>
      <c r="K831" s="69"/>
      <c r="L831" s="1"/>
      <c r="M831" s="1"/>
      <c r="N831" s="1"/>
      <c r="O831" s="1"/>
      <c r="P831" s="1"/>
      <c r="Q831" s="1"/>
      <c r="R831" s="1"/>
      <c r="S831" s="1"/>
      <c r="T831" s="1"/>
      <c r="U831" s="1"/>
      <c r="V831" s="1"/>
    </row>
    <row r="832" spans="1:22" ht="15.75" customHeight="1">
      <c r="A832" s="1"/>
      <c r="B832" s="1"/>
      <c r="C832" s="1"/>
      <c r="D832" s="1"/>
      <c r="E832" s="1"/>
      <c r="F832" s="1"/>
      <c r="G832" s="1"/>
      <c r="H832" s="1"/>
      <c r="I832" s="68"/>
      <c r="J832" s="69"/>
      <c r="K832" s="69"/>
      <c r="L832" s="1"/>
      <c r="M832" s="1"/>
      <c r="N832" s="1"/>
      <c r="O832" s="1"/>
      <c r="P832" s="1"/>
      <c r="Q832" s="1"/>
      <c r="R832" s="1"/>
      <c r="S832" s="1"/>
      <c r="T832" s="1"/>
      <c r="U832" s="1"/>
      <c r="V832" s="1"/>
    </row>
    <row r="833" spans="1:22" ht="15.75" customHeight="1">
      <c r="A833" s="1"/>
      <c r="B833" s="1"/>
      <c r="C833" s="1"/>
      <c r="D833" s="1"/>
      <c r="E833" s="1"/>
      <c r="F833" s="1"/>
      <c r="G833" s="1"/>
      <c r="H833" s="1"/>
      <c r="I833" s="68"/>
      <c r="J833" s="69"/>
      <c r="K833" s="69"/>
      <c r="L833" s="1"/>
      <c r="M833" s="1"/>
      <c r="N833" s="1"/>
      <c r="O833" s="1"/>
      <c r="P833" s="1"/>
      <c r="Q833" s="1"/>
      <c r="R833" s="1"/>
      <c r="S833" s="1"/>
      <c r="T833" s="1"/>
      <c r="U833" s="1"/>
      <c r="V833" s="1"/>
    </row>
    <row r="834" spans="1:22" ht="15.75" customHeight="1">
      <c r="A834" s="1"/>
      <c r="B834" s="1"/>
      <c r="C834" s="1"/>
      <c r="D834" s="1"/>
      <c r="E834" s="1"/>
      <c r="F834" s="1"/>
      <c r="G834" s="1"/>
      <c r="H834" s="1"/>
      <c r="I834" s="68"/>
      <c r="J834" s="69"/>
      <c r="K834" s="69"/>
      <c r="L834" s="1"/>
      <c r="M834" s="1"/>
      <c r="N834" s="1"/>
      <c r="O834" s="1"/>
      <c r="P834" s="1"/>
      <c r="Q834" s="1"/>
      <c r="R834" s="1"/>
      <c r="S834" s="1"/>
      <c r="T834" s="1"/>
      <c r="U834" s="1"/>
      <c r="V834" s="1"/>
    </row>
    <row r="835" spans="1:22" ht="15.75" customHeight="1">
      <c r="A835" s="1"/>
      <c r="B835" s="1"/>
      <c r="C835" s="1"/>
      <c r="D835" s="1"/>
      <c r="E835" s="1"/>
      <c r="F835" s="1"/>
      <c r="G835" s="1"/>
      <c r="H835" s="1"/>
      <c r="I835" s="68"/>
      <c r="J835" s="69"/>
      <c r="K835" s="69"/>
      <c r="L835" s="1"/>
      <c r="M835" s="1"/>
      <c r="N835" s="1"/>
      <c r="O835" s="1"/>
      <c r="P835" s="1"/>
      <c r="Q835" s="1"/>
      <c r="R835" s="1"/>
      <c r="S835" s="1"/>
      <c r="T835" s="1"/>
      <c r="U835" s="1"/>
      <c r="V835" s="1"/>
    </row>
    <row r="836" spans="1:22" ht="15.75" customHeight="1">
      <c r="A836" s="1"/>
      <c r="B836" s="1"/>
      <c r="C836" s="1"/>
      <c r="D836" s="1"/>
      <c r="E836" s="1"/>
      <c r="F836" s="1"/>
      <c r="G836" s="1"/>
      <c r="H836" s="1"/>
      <c r="I836" s="68"/>
      <c r="J836" s="69"/>
      <c r="K836" s="69"/>
      <c r="L836" s="1"/>
      <c r="M836" s="1"/>
      <c r="N836" s="1"/>
      <c r="O836" s="1"/>
      <c r="P836" s="1"/>
      <c r="Q836" s="1"/>
      <c r="R836" s="1"/>
      <c r="S836" s="1"/>
      <c r="T836" s="1"/>
      <c r="U836" s="1"/>
      <c r="V836" s="1"/>
    </row>
    <row r="837" spans="1:22" ht="15.75" customHeight="1">
      <c r="A837" s="1"/>
      <c r="B837" s="1"/>
      <c r="C837" s="1"/>
      <c r="D837" s="1"/>
      <c r="E837" s="1"/>
      <c r="F837" s="1"/>
      <c r="G837" s="1"/>
      <c r="H837" s="1"/>
      <c r="I837" s="68"/>
      <c r="J837" s="69"/>
      <c r="K837" s="69"/>
      <c r="L837" s="1"/>
      <c r="M837" s="1"/>
      <c r="N837" s="1"/>
      <c r="O837" s="1"/>
      <c r="P837" s="1"/>
      <c r="Q837" s="1"/>
      <c r="R837" s="1"/>
      <c r="S837" s="1"/>
      <c r="T837" s="1"/>
      <c r="U837" s="1"/>
      <c r="V837" s="1"/>
    </row>
    <row r="838" spans="1:22" ht="15.75" customHeight="1">
      <c r="A838" s="1"/>
      <c r="B838" s="1"/>
      <c r="C838" s="1"/>
      <c r="D838" s="1"/>
      <c r="E838" s="1"/>
      <c r="F838" s="1"/>
      <c r="G838" s="1"/>
      <c r="H838" s="1"/>
      <c r="I838" s="68"/>
      <c r="J838" s="69"/>
      <c r="K838" s="69"/>
      <c r="L838" s="1"/>
      <c r="M838" s="1"/>
      <c r="N838" s="1"/>
      <c r="O838" s="1"/>
      <c r="P838" s="1"/>
      <c r="Q838" s="1"/>
      <c r="R838" s="1"/>
      <c r="S838" s="1"/>
      <c r="T838" s="1"/>
      <c r="U838" s="1"/>
      <c r="V838" s="1"/>
    </row>
    <row r="839" spans="1:22" ht="15.75" customHeight="1">
      <c r="A839" s="1"/>
      <c r="B839" s="1"/>
      <c r="C839" s="1"/>
      <c r="D839" s="1"/>
      <c r="E839" s="1"/>
      <c r="F839" s="1"/>
      <c r="G839" s="1"/>
      <c r="H839" s="1"/>
      <c r="I839" s="68"/>
      <c r="J839" s="69"/>
      <c r="K839" s="69"/>
      <c r="L839" s="1"/>
      <c r="M839" s="1"/>
      <c r="N839" s="1"/>
      <c r="O839" s="1"/>
      <c r="P839" s="1"/>
      <c r="Q839" s="1"/>
      <c r="R839" s="1"/>
      <c r="S839" s="1"/>
      <c r="T839" s="1"/>
      <c r="U839" s="1"/>
      <c r="V839" s="1"/>
    </row>
    <row r="840" spans="1:22" ht="15.75" customHeight="1">
      <c r="A840" s="1"/>
      <c r="B840" s="1"/>
      <c r="C840" s="1"/>
      <c r="D840" s="1"/>
      <c r="E840" s="1"/>
      <c r="F840" s="1"/>
      <c r="G840" s="1"/>
      <c r="H840" s="1"/>
      <c r="I840" s="68"/>
      <c r="J840" s="69"/>
      <c r="K840" s="69"/>
      <c r="L840" s="1"/>
      <c r="M840" s="1"/>
      <c r="N840" s="1"/>
      <c r="O840" s="1"/>
      <c r="P840" s="1"/>
      <c r="Q840" s="1"/>
      <c r="R840" s="1"/>
      <c r="S840" s="1"/>
      <c r="T840" s="1"/>
      <c r="U840" s="1"/>
      <c r="V840" s="1"/>
    </row>
    <row r="841" spans="1:22" ht="15.75" customHeight="1">
      <c r="A841" s="1"/>
      <c r="B841" s="1"/>
      <c r="C841" s="1"/>
      <c r="D841" s="1"/>
      <c r="E841" s="1"/>
      <c r="F841" s="1"/>
      <c r="G841" s="1"/>
      <c r="H841" s="1"/>
      <c r="I841" s="68"/>
      <c r="J841" s="69"/>
      <c r="K841" s="69"/>
      <c r="L841" s="1"/>
      <c r="M841" s="1"/>
      <c r="N841" s="1"/>
      <c r="O841" s="1"/>
      <c r="P841" s="1"/>
      <c r="Q841" s="1"/>
      <c r="R841" s="1"/>
      <c r="S841" s="1"/>
      <c r="T841" s="1"/>
      <c r="U841" s="1"/>
      <c r="V841" s="1"/>
    </row>
    <row r="842" spans="1:22" ht="15.75" customHeight="1">
      <c r="A842" s="1"/>
      <c r="B842" s="1"/>
      <c r="C842" s="1"/>
      <c r="D842" s="1"/>
      <c r="E842" s="1"/>
      <c r="F842" s="1"/>
      <c r="G842" s="1"/>
      <c r="H842" s="1"/>
      <c r="I842" s="68"/>
      <c r="J842" s="69"/>
      <c r="K842" s="69"/>
      <c r="L842" s="1"/>
      <c r="M842" s="1"/>
      <c r="N842" s="1"/>
      <c r="O842" s="1"/>
      <c r="P842" s="1"/>
      <c r="Q842" s="1"/>
      <c r="R842" s="1"/>
      <c r="S842" s="1"/>
      <c r="T842" s="1"/>
      <c r="U842" s="1"/>
      <c r="V842" s="1"/>
    </row>
    <row r="843" spans="1:22" ht="15.75" customHeight="1">
      <c r="A843" s="1"/>
      <c r="B843" s="1"/>
      <c r="C843" s="1"/>
      <c r="D843" s="1"/>
      <c r="E843" s="1"/>
      <c r="F843" s="1"/>
      <c r="G843" s="1"/>
      <c r="H843" s="1"/>
      <c r="I843" s="68"/>
      <c r="J843" s="69"/>
      <c r="K843" s="69"/>
      <c r="L843" s="1"/>
      <c r="M843" s="1"/>
      <c r="N843" s="1"/>
      <c r="O843" s="1"/>
      <c r="P843" s="1"/>
      <c r="Q843" s="1"/>
      <c r="R843" s="1"/>
      <c r="S843" s="1"/>
      <c r="T843" s="1"/>
      <c r="U843" s="1"/>
      <c r="V843" s="1"/>
    </row>
    <row r="844" spans="1:22" ht="15.75" customHeight="1">
      <c r="A844" s="1"/>
      <c r="B844" s="1"/>
      <c r="C844" s="1"/>
      <c r="D844" s="1"/>
      <c r="E844" s="1"/>
      <c r="F844" s="1"/>
      <c r="G844" s="1"/>
      <c r="H844" s="1"/>
      <c r="I844" s="68"/>
      <c r="J844" s="69"/>
      <c r="K844" s="69"/>
      <c r="L844" s="1"/>
      <c r="M844" s="1"/>
      <c r="N844" s="1"/>
      <c r="O844" s="1"/>
      <c r="P844" s="1"/>
      <c r="Q844" s="1"/>
      <c r="R844" s="1"/>
      <c r="S844" s="1"/>
      <c r="T844" s="1"/>
      <c r="U844" s="1"/>
      <c r="V844" s="1"/>
    </row>
    <row r="845" spans="1:22" ht="15.75" customHeight="1">
      <c r="A845" s="1"/>
      <c r="B845" s="1"/>
      <c r="C845" s="1"/>
      <c r="D845" s="1"/>
      <c r="E845" s="1"/>
      <c r="F845" s="1"/>
      <c r="G845" s="1"/>
      <c r="H845" s="1"/>
      <c r="I845" s="68"/>
      <c r="J845" s="69"/>
      <c r="K845" s="69"/>
      <c r="L845" s="1"/>
      <c r="M845" s="1"/>
      <c r="N845" s="1"/>
      <c r="O845" s="1"/>
      <c r="P845" s="1"/>
      <c r="Q845" s="1"/>
      <c r="R845" s="1"/>
      <c r="S845" s="1"/>
      <c r="T845" s="1"/>
      <c r="U845" s="1"/>
      <c r="V845" s="1"/>
    </row>
    <row r="846" spans="1:22" ht="15.75" customHeight="1">
      <c r="A846" s="1"/>
      <c r="B846" s="1"/>
      <c r="C846" s="1"/>
      <c r="D846" s="1"/>
      <c r="E846" s="1"/>
      <c r="F846" s="1"/>
      <c r="G846" s="1"/>
      <c r="H846" s="1"/>
      <c r="I846" s="68"/>
      <c r="J846" s="69"/>
      <c r="K846" s="69"/>
      <c r="L846" s="1"/>
      <c r="M846" s="1"/>
      <c r="N846" s="1"/>
      <c r="O846" s="1"/>
      <c r="P846" s="1"/>
      <c r="Q846" s="1"/>
      <c r="R846" s="1"/>
      <c r="S846" s="1"/>
      <c r="T846" s="1"/>
      <c r="U846" s="1"/>
      <c r="V846" s="1"/>
    </row>
    <row r="847" spans="1:22" ht="15.75" customHeight="1">
      <c r="A847" s="1"/>
      <c r="B847" s="1"/>
      <c r="C847" s="1"/>
      <c r="D847" s="1"/>
      <c r="E847" s="1"/>
      <c r="F847" s="1"/>
      <c r="G847" s="1"/>
      <c r="H847" s="1"/>
      <c r="I847" s="68"/>
      <c r="J847" s="69"/>
      <c r="K847" s="69"/>
      <c r="L847" s="1"/>
      <c r="M847" s="1"/>
      <c r="N847" s="1"/>
      <c r="O847" s="1"/>
      <c r="P847" s="1"/>
      <c r="Q847" s="1"/>
      <c r="R847" s="1"/>
      <c r="S847" s="1"/>
      <c r="T847" s="1"/>
      <c r="U847" s="1"/>
      <c r="V847" s="1"/>
    </row>
    <row r="848" spans="1:22" ht="15.75" customHeight="1">
      <c r="A848" s="1"/>
      <c r="B848" s="1"/>
      <c r="C848" s="1"/>
      <c r="D848" s="1"/>
      <c r="E848" s="1"/>
      <c r="F848" s="1"/>
      <c r="G848" s="1"/>
      <c r="H848" s="1"/>
      <c r="I848" s="68"/>
      <c r="J848" s="69"/>
      <c r="K848" s="69"/>
      <c r="L848" s="1"/>
      <c r="M848" s="1"/>
      <c r="N848" s="1"/>
      <c r="O848" s="1"/>
      <c r="P848" s="1"/>
      <c r="Q848" s="1"/>
      <c r="R848" s="1"/>
      <c r="S848" s="1"/>
      <c r="T848" s="1"/>
      <c r="U848" s="1"/>
      <c r="V848" s="1"/>
    </row>
    <row r="849" spans="1:22" ht="15.75" customHeight="1">
      <c r="A849" s="1"/>
      <c r="B849" s="1"/>
      <c r="C849" s="1"/>
      <c r="D849" s="1"/>
      <c r="E849" s="1"/>
      <c r="F849" s="1"/>
      <c r="G849" s="1"/>
      <c r="H849" s="1"/>
      <c r="I849" s="68"/>
      <c r="J849" s="69"/>
      <c r="K849" s="69"/>
      <c r="L849" s="1"/>
      <c r="M849" s="1"/>
      <c r="N849" s="1"/>
      <c r="O849" s="1"/>
      <c r="P849" s="1"/>
      <c r="Q849" s="1"/>
      <c r="R849" s="1"/>
      <c r="S849" s="1"/>
      <c r="T849" s="1"/>
      <c r="U849" s="1"/>
      <c r="V849" s="1"/>
    </row>
    <row r="850" spans="1:22" ht="15.75" customHeight="1">
      <c r="A850" s="1"/>
      <c r="B850" s="1"/>
      <c r="C850" s="1"/>
      <c r="D850" s="1"/>
      <c r="E850" s="1"/>
      <c r="F850" s="1"/>
      <c r="G850" s="1"/>
      <c r="H850" s="1"/>
      <c r="I850" s="68"/>
      <c r="J850" s="69"/>
      <c r="K850" s="69"/>
      <c r="L850" s="1"/>
      <c r="M850" s="1"/>
      <c r="N850" s="1"/>
      <c r="O850" s="1"/>
      <c r="P850" s="1"/>
      <c r="Q850" s="1"/>
      <c r="R850" s="1"/>
      <c r="S850" s="1"/>
      <c r="T850" s="1"/>
      <c r="U850" s="1"/>
      <c r="V850" s="1"/>
    </row>
    <row r="851" spans="1:22" ht="15.75" customHeight="1">
      <c r="A851" s="1"/>
      <c r="B851" s="1"/>
      <c r="C851" s="1"/>
      <c r="D851" s="1"/>
      <c r="E851" s="1"/>
      <c r="F851" s="1"/>
      <c r="G851" s="1"/>
      <c r="H851" s="1"/>
      <c r="I851" s="68"/>
      <c r="J851" s="69"/>
      <c r="K851" s="69"/>
      <c r="L851" s="1"/>
      <c r="M851" s="1"/>
      <c r="N851" s="1"/>
      <c r="O851" s="1"/>
      <c r="P851" s="1"/>
      <c r="Q851" s="1"/>
      <c r="R851" s="1"/>
      <c r="S851" s="1"/>
      <c r="T851" s="1"/>
      <c r="U851" s="1"/>
      <c r="V851" s="1"/>
    </row>
    <row r="852" spans="1:22" ht="15.75" customHeight="1">
      <c r="A852" s="1"/>
      <c r="B852" s="1"/>
      <c r="C852" s="1"/>
      <c r="D852" s="1"/>
      <c r="E852" s="1"/>
      <c r="F852" s="1"/>
      <c r="G852" s="1"/>
      <c r="H852" s="1"/>
      <c r="I852" s="68"/>
      <c r="J852" s="69"/>
      <c r="K852" s="69"/>
      <c r="L852" s="1"/>
      <c r="M852" s="1"/>
      <c r="N852" s="1"/>
      <c r="O852" s="1"/>
      <c r="P852" s="1"/>
      <c r="Q852" s="1"/>
      <c r="R852" s="1"/>
      <c r="S852" s="1"/>
      <c r="T852" s="1"/>
      <c r="U852" s="1"/>
      <c r="V852" s="1"/>
    </row>
    <row r="853" spans="1:22" ht="15.75" customHeight="1">
      <c r="A853" s="1"/>
      <c r="B853" s="1"/>
      <c r="C853" s="1"/>
      <c r="D853" s="1"/>
      <c r="E853" s="1"/>
      <c r="F853" s="1"/>
      <c r="G853" s="1"/>
      <c r="H853" s="1"/>
      <c r="I853" s="68"/>
      <c r="J853" s="69"/>
      <c r="K853" s="69"/>
      <c r="L853" s="1"/>
      <c r="M853" s="1"/>
      <c r="N853" s="1"/>
      <c r="O853" s="1"/>
      <c r="P853" s="1"/>
      <c r="Q853" s="1"/>
      <c r="R853" s="1"/>
      <c r="S853" s="1"/>
      <c r="T853" s="1"/>
      <c r="U853" s="1"/>
      <c r="V853" s="1"/>
    </row>
    <row r="854" spans="1:22" ht="15.75" customHeight="1">
      <c r="A854" s="1"/>
      <c r="B854" s="1"/>
      <c r="C854" s="1"/>
      <c r="D854" s="1"/>
      <c r="E854" s="1"/>
      <c r="F854" s="1"/>
      <c r="G854" s="1"/>
      <c r="H854" s="1"/>
      <c r="I854" s="68"/>
      <c r="J854" s="69"/>
      <c r="K854" s="69"/>
      <c r="L854" s="1"/>
      <c r="M854" s="1"/>
      <c r="N854" s="1"/>
      <c r="O854" s="1"/>
      <c r="P854" s="1"/>
      <c r="Q854" s="1"/>
      <c r="R854" s="1"/>
      <c r="S854" s="1"/>
      <c r="T854" s="1"/>
      <c r="U854" s="1"/>
      <c r="V854" s="1"/>
    </row>
    <row r="855" spans="1:22" ht="15.75" customHeight="1">
      <c r="A855" s="1"/>
      <c r="B855" s="1"/>
      <c r="C855" s="1"/>
      <c r="D855" s="1"/>
      <c r="E855" s="1"/>
      <c r="F855" s="1"/>
      <c r="G855" s="1"/>
      <c r="H855" s="1"/>
      <c r="I855" s="68"/>
      <c r="J855" s="69"/>
      <c r="K855" s="69"/>
      <c r="L855" s="1"/>
      <c r="M855" s="1"/>
      <c r="N855" s="1"/>
      <c r="O855" s="1"/>
      <c r="P855" s="1"/>
      <c r="Q855" s="1"/>
      <c r="R855" s="1"/>
      <c r="S855" s="1"/>
      <c r="T855" s="1"/>
      <c r="U855" s="1"/>
      <c r="V855" s="1"/>
    </row>
    <row r="856" spans="1:22" ht="15.75" customHeight="1">
      <c r="A856" s="1"/>
      <c r="B856" s="1"/>
      <c r="C856" s="1"/>
      <c r="D856" s="1"/>
      <c r="E856" s="1"/>
      <c r="F856" s="1"/>
      <c r="G856" s="1"/>
      <c r="H856" s="1"/>
      <c r="I856" s="68"/>
      <c r="J856" s="69"/>
      <c r="K856" s="69"/>
      <c r="L856" s="1"/>
      <c r="M856" s="1"/>
      <c r="N856" s="1"/>
      <c r="O856" s="1"/>
      <c r="P856" s="1"/>
      <c r="Q856" s="1"/>
      <c r="R856" s="1"/>
      <c r="S856" s="1"/>
      <c r="T856" s="1"/>
      <c r="U856" s="1"/>
      <c r="V856" s="1"/>
    </row>
    <row r="857" spans="1:22" ht="15.75" customHeight="1">
      <c r="A857" s="1"/>
      <c r="B857" s="1"/>
      <c r="C857" s="1"/>
      <c r="D857" s="1"/>
      <c r="E857" s="1"/>
      <c r="F857" s="1"/>
      <c r="G857" s="1"/>
      <c r="H857" s="1"/>
      <c r="I857" s="68"/>
      <c r="J857" s="69"/>
      <c r="K857" s="69"/>
      <c r="L857" s="1"/>
      <c r="M857" s="1"/>
      <c r="N857" s="1"/>
      <c r="O857" s="1"/>
      <c r="P857" s="1"/>
      <c r="Q857" s="1"/>
      <c r="R857" s="1"/>
      <c r="S857" s="1"/>
      <c r="T857" s="1"/>
      <c r="U857" s="1"/>
      <c r="V857" s="1"/>
    </row>
    <row r="858" spans="1:22" ht="15.75" customHeight="1">
      <c r="A858" s="1"/>
      <c r="B858" s="1"/>
      <c r="C858" s="1"/>
      <c r="D858" s="1"/>
      <c r="E858" s="1"/>
      <c r="F858" s="1"/>
      <c r="G858" s="1"/>
      <c r="H858" s="1"/>
      <c r="I858" s="68"/>
      <c r="J858" s="69"/>
      <c r="K858" s="69"/>
      <c r="L858" s="1"/>
      <c r="M858" s="1"/>
      <c r="N858" s="1"/>
      <c r="O858" s="1"/>
      <c r="P858" s="1"/>
      <c r="Q858" s="1"/>
      <c r="R858" s="1"/>
      <c r="S858" s="1"/>
      <c r="T858" s="1"/>
      <c r="U858" s="1"/>
      <c r="V858" s="1"/>
    </row>
    <row r="859" spans="1:22" ht="15.75" customHeight="1">
      <c r="A859" s="1"/>
      <c r="B859" s="1"/>
      <c r="C859" s="1"/>
      <c r="D859" s="1"/>
      <c r="E859" s="1"/>
      <c r="F859" s="1"/>
      <c r="G859" s="1"/>
      <c r="H859" s="1"/>
      <c r="I859" s="68"/>
      <c r="J859" s="69"/>
      <c r="K859" s="69"/>
      <c r="L859" s="1"/>
      <c r="M859" s="1"/>
      <c r="N859" s="1"/>
      <c r="O859" s="1"/>
      <c r="P859" s="1"/>
      <c r="Q859" s="1"/>
      <c r="R859" s="1"/>
      <c r="S859" s="1"/>
      <c r="T859" s="1"/>
      <c r="U859" s="1"/>
      <c r="V859" s="1"/>
    </row>
    <row r="860" spans="1:22" ht="15.75" customHeight="1">
      <c r="A860" s="1"/>
      <c r="B860" s="1"/>
      <c r="C860" s="1"/>
      <c r="D860" s="1"/>
      <c r="E860" s="1"/>
      <c r="F860" s="1"/>
      <c r="G860" s="1"/>
      <c r="H860" s="1"/>
      <c r="I860" s="68"/>
      <c r="J860" s="69"/>
      <c r="K860" s="69"/>
      <c r="L860" s="1"/>
      <c r="M860" s="1"/>
      <c r="N860" s="1"/>
      <c r="O860" s="1"/>
      <c r="P860" s="1"/>
      <c r="Q860" s="1"/>
      <c r="R860" s="1"/>
      <c r="S860" s="1"/>
      <c r="T860" s="1"/>
      <c r="U860" s="1"/>
      <c r="V860" s="1"/>
    </row>
    <row r="861" spans="1:22" ht="15.75" customHeight="1">
      <c r="A861" s="1"/>
      <c r="B861" s="1"/>
      <c r="C861" s="1"/>
      <c r="D861" s="1"/>
      <c r="E861" s="1"/>
      <c r="F861" s="1"/>
      <c r="G861" s="1"/>
      <c r="H861" s="1"/>
      <c r="I861" s="68"/>
      <c r="J861" s="69"/>
      <c r="K861" s="69"/>
      <c r="L861" s="1"/>
      <c r="M861" s="1"/>
      <c r="N861" s="1"/>
      <c r="O861" s="1"/>
      <c r="P861" s="1"/>
      <c r="Q861" s="1"/>
      <c r="R861" s="1"/>
      <c r="S861" s="1"/>
      <c r="T861" s="1"/>
      <c r="U861" s="1"/>
      <c r="V861" s="1"/>
    </row>
    <row r="862" spans="1:22" ht="15.75" customHeight="1">
      <c r="A862" s="1"/>
      <c r="B862" s="1"/>
      <c r="C862" s="1"/>
      <c r="D862" s="1"/>
      <c r="E862" s="1"/>
      <c r="F862" s="1"/>
      <c r="G862" s="1"/>
      <c r="H862" s="1"/>
      <c r="I862" s="68"/>
      <c r="J862" s="69"/>
      <c r="K862" s="69"/>
      <c r="L862" s="1"/>
      <c r="M862" s="1"/>
      <c r="N862" s="1"/>
      <c r="O862" s="1"/>
      <c r="P862" s="1"/>
      <c r="Q862" s="1"/>
      <c r="R862" s="1"/>
      <c r="S862" s="1"/>
      <c r="T862" s="1"/>
      <c r="U862" s="1"/>
      <c r="V862" s="1"/>
    </row>
    <row r="863" spans="1:22" ht="15.75" customHeight="1">
      <c r="A863" s="1"/>
      <c r="B863" s="1"/>
      <c r="C863" s="1"/>
      <c r="D863" s="1"/>
      <c r="E863" s="1"/>
      <c r="F863" s="1"/>
      <c r="G863" s="1"/>
      <c r="H863" s="1"/>
      <c r="I863" s="68"/>
      <c r="J863" s="69"/>
      <c r="K863" s="69"/>
      <c r="L863" s="1"/>
      <c r="M863" s="1"/>
      <c r="N863" s="1"/>
      <c r="O863" s="1"/>
      <c r="P863" s="1"/>
      <c r="Q863" s="1"/>
      <c r="R863" s="1"/>
      <c r="S863" s="1"/>
      <c r="T863" s="1"/>
      <c r="U863" s="1"/>
      <c r="V863" s="1"/>
    </row>
    <row r="864" spans="1:22" ht="15.75" customHeight="1">
      <c r="A864" s="1"/>
      <c r="B864" s="1"/>
      <c r="C864" s="1"/>
      <c r="D864" s="1"/>
      <c r="E864" s="1"/>
      <c r="F864" s="1"/>
      <c r="G864" s="1"/>
      <c r="H864" s="1"/>
      <c r="I864" s="68"/>
      <c r="J864" s="69"/>
      <c r="K864" s="69"/>
      <c r="L864" s="1"/>
      <c r="M864" s="1"/>
      <c r="N864" s="1"/>
      <c r="O864" s="1"/>
      <c r="P864" s="1"/>
      <c r="Q864" s="1"/>
      <c r="R864" s="1"/>
      <c r="S864" s="1"/>
      <c r="T864" s="1"/>
      <c r="U864" s="1"/>
      <c r="V864" s="1"/>
    </row>
    <row r="865" spans="1:22" ht="15.75" customHeight="1">
      <c r="A865" s="1"/>
      <c r="B865" s="1"/>
      <c r="C865" s="1"/>
      <c r="D865" s="1"/>
      <c r="E865" s="1"/>
      <c r="F865" s="1"/>
      <c r="G865" s="1"/>
      <c r="H865" s="1"/>
      <c r="I865" s="68"/>
      <c r="J865" s="69"/>
      <c r="K865" s="69"/>
      <c r="L865" s="1"/>
      <c r="M865" s="1"/>
      <c r="N865" s="1"/>
      <c r="O865" s="1"/>
      <c r="P865" s="1"/>
      <c r="Q865" s="1"/>
      <c r="R865" s="1"/>
      <c r="S865" s="1"/>
      <c r="T865" s="1"/>
      <c r="U865" s="1"/>
      <c r="V865" s="1"/>
    </row>
    <row r="866" spans="1:22" ht="15.75" customHeight="1">
      <c r="A866" s="1"/>
      <c r="B866" s="1"/>
      <c r="C866" s="1"/>
      <c r="D866" s="1"/>
      <c r="E866" s="1"/>
      <c r="F866" s="1"/>
      <c r="G866" s="1"/>
      <c r="H866" s="1"/>
      <c r="I866" s="68"/>
      <c r="J866" s="69"/>
      <c r="K866" s="69"/>
      <c r="L866" s="1"/>
      <c r="M866" s="1"/>
      <c r="N866" s="1"/>
      <c r="O866" s="1"/>
      <c r="P866" s="1"/>
      <c r="Q866" s="1"/>
      <c r="R866" s="1"/>
      <c r="S866" s="1"/>
      <c r="T866" s="1"/>
      <c r="U866" s="1"/>
      <c r="V866" s="1"/>
    </row>
    <row r="867" spans="1:22" ht="15.75" customHeight="1">
      <c r="A867" s="1"/>
      <c r="B867" s="1"/>
      <c r="C867" s="1"/>
      <c r="D867" s="1"/>
      <c r="E867" s="1"/>
      <c r="F867" s="1"/>
      <c r="G867" s="1"/>
      <c r="H867" s="1"/>
      <c r="I867" s="68"/>
      <c r="J867" s="69"/>
      <c r="K867" s="69"/>
      <c r="L867" s="1"/>
      <c r="M867" s="1"/>
      <c r="N867" s="1"/>
      <c r="O867" s="1"/>
      <c r="P867" s="1"/>
      <c r="Q867" s="1"/>
      <c r="R867" s="1"/>
      <c r="S867" s="1"/>
      <c r="T867" s="1"/>
      <c r="U867" s="1"/>
      <c r="V867" s="1"/>
    </row>
    <row r="868" spans="1:22" ht="15.75" customHeight="1">
      <c r="A868" s="1"/>
      <c r="B868" s="1"/>
      <c r="C868" s="1"/>
      <c r="D868" s="1"/>
      <c r="E868" s="1"/>
      <c r="F868" s="1"/>
      <c r="G868" s="1"/>
      <c r="H868" s="1"/>
      <c r="I868" s="68"/>
      <c r="J868" s="69"/>
      <c r="K868" s="69"/>
      <c r="L868" s="1"/>
      <c r="M868" s="1"/>
      <c r="N868" s="1"/>
      <c r="O868" s="1"/>
      <c r="P868" s="1"/>
      <c r="Q868" s="1"/>
      <c r="R868" s="1"/>
      <c r="S868" s="1"/>
      <c r="T868" s="1"/>
      <c r="U868" s="1"/>
      <c r="V868" s="1"/>
    </row>
    <row r="869" spans="1:22" ht="15.75" customHeight="1">
      <c r="A869" s="1"/>
      <c r="B869" s="1"/>
      <c r="C869" s="1"/>
      <c r="D869" s="1"/>
      <c r="E869" s="1"/>
      <c r="F869" s="1"/>
      <c r="G869" s="1"/>
      <c r="H869" s="1"/>
      <c r="I869" s="68"/>
      <c r="J869" s="69"/>
      <c r="K869" s="69"/>
      <c r="L869" s="1"/>
      <c r="M869" s="1"/>
      <c r="N869" s="1"/>
      <c r="O869" s="1"/>
      <c r="P869" s="1"/>
      <c r="Q869" s="1"/>
      <c r="R869" s="1"/>
      <c r="S869" s="1"/>
      <c r="T869" s="1"/>
      <c r="U869" s="1"/>
      <c r="V869" s="1"/>
    </row>
    <row r="870" spans="1:22" ht="15.75" customHeight="1">
      <c r="A870" s="1"/>
      <c r="B870" s="1"/>
      <c r="C870" s="1"/>
      <c r="D870" s="1"/>
      <c r="E870" s="1"/>
      <c r="F870" s="1"/>
      <c r="G870" s="1"/>
      <c r="H870" s="1"/>
      <c r="I870" s="68"/>
      <c r="J870" s="69"/>
      <c r="K870" s="69"/>
      <c r="L870" s="1"/>
      <c r="M870" s="1"/>
      <c r="N870" s="1"/>
      <c r="O870" s="1"/>
      <c r="P870" s="1"/>
      <c r="Q870" s="1"/>
      <c r="R870" s="1"/>
      <c r="S870" s="1"/>
      <c r="T870" s="1"/>
      <c r="U870" s="1"/>
      <c r="V870" s="1"/>
    </row>
    <row r="871" spans="1:22" ht="15.75" customHeight="1">
      <c r="A871" s="1"/>
      <c r="B871" s="1"/>
      <c r="C871" s="1"/>
      <c r="D871" s="1"/>
      <c r="E871" s="1"/>
      <c r="F871" s="1"/>
      <c r="G871" s="1"/>
      <c r="H871" s="1"/>
      <c r="I871" s="68"/>
      <c r="J871" s="69"/>
      <c r="K871" s="69"/>
      <c r="L871" s="1"/>
      <c r="M871" s="1"/>
      <c r="N871" s="1"/>
      <c r="O871" s="1"/>
      <c r="P871" s="1"/>
      <c r="Q871" s="1"/>
      <c r="R871" s="1"/>
      <c r="S871" s="1"/>
      <c r="T871" s="1"/>
      <c r="U871" s="1"/>
      <c r="V871" s="1"/>
    </row>
    <row r="872" spans="1:22" ht="15.75" customHeight="1">
      <c r="A872" s="1"/>
      <c r="B872" s="1"/>
      <c r="C872" s="1"/>
      <c r="D872" s="1"/>
      <c r="E872" s="1"/>
      <c r="F872" s="1"/>
      <c r="G872" s="1"/>
      <c r="H872" s="1"/>
      <c r="I872" s="68"/>
      <c r="J872" s="69"/>
      <c r="K872" s="69"/>
      <c r="L872" s="1"/>
      <c r="M872" s="1"/>
      <c r="N872" s="1"/>
      <c r="O872" s="1"/>
      <c r="P872" s="1"/>
      <c r="Q872" s="1"/>
      <c r="R872" s="1"/>
      <c r="S872" s="1"/>
      <c r="T872" s="1"/>
      <c r="U872" s="1"/>
      <c r="V872" s="1"/>
    </row>
    <row r="873" spans="1:22" ht="15.75" customHeight="1">
      <c r="A873" s="1"/>
      <c r="B873" s="1"/>
      <c r="C873" s="1"/>
      <c r="D873" s="1"/>
      <c r="E873" s="1"/>
      <c r="F873" s="1"/>
      <c r="G873" s="1"/>
      <c r="H873" s="1"/>
      <c r="I873" s="68"/>
      <c r="J873" s="69"/>
      <c r="K873" s="69"/>
      <c r="L873" s="1"/>
      <c r="M873" s="1"/>
      <c r="N873" s="1"/>
      <c r="O873" s="1"/>
      <c r="P873" s="1"/>
      <c r="Q873" s="1"/>
      <c r="R873" s="1"/>
      <c r="S873" s="1"/>
      <c r="T873" s="1"/>
      <c r="U873" s="1"/>
      <c r="V873" s="1"/>
    </row>
    <row r="874" spans="1:22" ht="15.75" customHeight="1">
      <c r="A874" s="1"/>
      <c r="B874" s="1"/>
      <c r="C874" s="1"/>
      <c r="D874" s="1"/>
      <c r="E874" s="1"/>
      <c r="F874" s="1"/>
      <c r="G874" s="1"/>
      <c r="H874" s="1"/>
      <c r="I874" s="68"/>
      <c r="J874" s="69"/>
      <c r="K874" s="69"/>
      <c r="L874" s="1"/>
      <c r="M874" s="1"/>
      <c r="N874" s="1"/>
      <c r="O874" s="1"/>
      <c r="P874" s="1"/>
      <c r="Q874" s="1"/>
      <c r="R874" s="1"/>
      <c r="S874" s="1"/>
      <c r="T874" s="1"/>
      <c r="U874" s="1"/>
      <c r="V874" s="1"/>
    </row>
    <row r="875" spans="1:22" ht="15.75" customHeight="1">
      <c r="A875" s="1"/>
      <c r="B875" s="1"/>
      <c r="C875" s="1"/>
      <c r="D875" s="1"/>
      <c r="E875" s="1"/>
      <c r="F875" s="1"/>
      <c r="G875" s="1"/>
      <c r="H875" s="1"/>
      <c r="I875" s="68"/>
      <c r="J875" s="69"/>
      <c r="K875" s="69"/>
      <c r="L875" s="1"/>
      <c r="M875" s="1"/>
      <c r="N875" s="1"/>
      <c r="O875" s="1"/>
      <c r="P875" s="1"/>
      <c r="Q875" s="1"/>
      <c r="R875" s="1"/>
      <c r="S875" s="1"/>
      <c r="T875" s="1"/>
      <c r="U875" s="1"/>
      <c r="V875" s="1"/>
    </row>
    <row r="876" spans="1:22" ht="15.75" customHeight="1">
      <c r="A876" s="1"/>
      <c r="B876" s="1"/>
      <c r="C876" s="1"/>
      <c r="D876" s="1"/>
      <c r="E876" s="1"/>
      <c r="F876" s="1"/>
      <c r="G876" s="1"/>
      <c r="H876" s="1"/>
      <c r="I876" s="68"/>
      <c r="J876" s="69"/>
      <c r="K876" s="69"/>
      <c r="L876" s="1"/>
      <c r="M876" s="1"/>
      <c r="N876" s="1"/>
      <c r="O876" s="1"/>
      <c r="P876" s="1"/>
      <c r="Q876" s="1"/>
      <c r="R876" s="1"/>
      <c r="S876" s="1"/>
      <c r="T876" s="1"/>
      <c r="U876" s="1"/>
      <c r="V876" s="1"/>
    </row>
    <row r="877" spans="1:22" ht="15.75" customHeight="1">
      <c r="A877" s="1"/>
      <c r="B877" s="1"/>
      <c r="C877" s="1"/>
      <c r="D877" s="1"/>
      <c r="E877" s="1"/>
      <c r="F877" s="1"/>
      <c r="G877" s="1"/>
      <c r="H877" s="1"/>
      <c r="I877" s="68"/>
      <c r="J877" s="69"/>
      <c r="K877" s="69"/>
      <c r="L877" s="1"/>
      <c r="M877" s="1"/>
      <c r="N877" s="1"/>
      <c r="O877" s="1"/>
      <c r="P877" s="1"/>
      <c r="Q877" s="1"/>
      <c r="R877" s="1"/>
      <c r="S877" s="1"/>
      <c r="T877" s="1"/>
      <c r="U877" s="1"/>
      <c r="V877" s="1"/>
    </row>
    <row r="878" spans="1:22" ht="15.75" customHeight="1">
      <c r="A878" s="1"/>
      <c r="B878" s="1"/>
      <c r="C878" s="1"/>
      <c r="D878" s="1"/>
      <c r="E878" s="1"/>
      <c r="F878" s="1"/>
      <c r="G878" s="1"/>
      <c r="H878" s="1"/>
      <c r="I878" s="68"/>
      <c r="J878" s="69"/>
      <c r="K878" s="69"/>
      <c r="L878" s="1"/>
      <c r="M878" s="1"/>
      <c r="N878" s="1"/>
      <c r="O878" s="1"/>
      <c r="P878" s="1"/>
      <c r="Q878" s="1"/>
      <c r="R878" s="1"/>
      <c r="S878" s="1"/>
      <c r="T878" s="1"/>
      <c r="U878" s="1"/>
      <c r="V878" s="1"/>
    </row>
    <row r="879" spans="1:22" ht="15.75" customHeight="1">
      <c r="A879" s="1"/>
      <c r="B879" s="1"/>
      <c r="C879" s="1"/>
      <c r="D879" s="1"/>
      <c r="E879" s="1"/>
      <c r="F879" s="1"/>
      <c r="G879" s="1"/>
      <c r="H879" s="1"/>
      <c r="I879" s="68"/>
      <c r="J879" s="69"/>
      <c r="K879" s="69"/>
      <c r="L879" s="1"/>
      <c r="M879" s="1"/>
      <c r="N879" s="1"/>
      <c r="O879" s="1"/>
      <c r="P879" s="1"/>
      <c r="Q879" s="1"/>
      <c r="R879" s="1"/>
      <c r="S879" s="1"/>
      <c r="T879" s="1"/>
      <c r="U879" s="1"/>
      <c r="V879" s="1"/>
    </row>
    <row r="880" spans="1:22" ht="15.75" customHeight="1">
      <c r="A880" s="1"/>
      <c r="B880" s="1"/>
      <c r="C880" s="1"/>
      <c r="D880" s="1"/>
      <c r="E880" s="1"/>
      <c r="F880" s="1"/>
      <c r="G880" s="1"/>
      <c r="H880" s="1"/>
      <c r="I880" s="68"/>
      <c r="J880" s="69"/>
      <c r="K880" s="69"/>
      <c r="L880" s="1"/>
      <c r="M880" s="1"/>
      <c r="N880" s="1"/>
      <c r="O880" s="1"/>
      <c r="P880" s="1"/>
      <c r="Q880" s="1"/>
      <c r="R880" s="1"/>
      <c r="S880" s="1"/>
      <c r="T880" s="1"/>
      <c r="U880" s="1"/>
      <c r="V880" s="1"/>
    </row>
    <row r="881" spans="1:22" ht="15.75" customHeight="1">
      <c r="A881" s="1"/>
      <c r="B881" s="1"/>
      <c r="C881" s="1"/>
      <c r="D881" s="1"/>
      <c r="E881" s="1"/>
      <c r="F881" s="1"/>
      <c r="G881" s="1"/>
      <c r="H881" s="1"/>
      <c r="I881" s="68"/>
      <c r="J881" s="69"/>
      <c r="K881" s="69"/>
      <c r="L881" s="1"/>
      <c r="M881" s="1"/>
      <c r="N881" s="1"/>
      <c r="O881" s="1"/>
      <c r="P881" s="1"/>
      <c r="Q881" s="1"/>
      <c r="R881" s="1"/>
      <c r="S881" s="1"/>
      <c r="T881" s="1"/>
      <c r="U881" s="1"/>
      <c r="V881" s="1"/>
    </row>
    <row r="882" spans="1:22" ht="15.75" customHeight="1">
      <c r="A882" s="1"/>
      <c r="B882" s="1"/>
      <c r="C882" s="1"/>
      <c r="D882" s="1"/>
      <c r="E882" s="1"/>
      <c r="F882" s="1"/>
      <c r="G882" s="1"/>
      <c r="H882" s="1"/>
      <c r="I882" s="68"/>
      <c r="J882" s="69"/>
      <c r="K882" s="69"/>
      <c r="L882" s="1"/>
      <c r="M882" s="1"/>
      <c r="N882" s="1"/>
      <c r="O882" s="1"/>
      <c r="P882" s="1"/>
      <c r="Q882" s="1"/>
      <c r="R882" s="1"/>
      <c r="S882" s="1"/>
      <c r="T882" s="1"/>
      <c r="U882" s="1"/>
      <c r="V882" s="1"/>
    </row>
    <row r="883" spans="1:22" ht="15.75" customHeight="1">
      <c r="A883" s="1"/>
      <c r="B883" s="1"/>
      <c r="C883" s="1"/>
      <c r="D883" s="1"/>
      <c r="E883" s="1"/>
      <c r="F883" s="1"/>
      <c r="G883" s="1"/>
      <c r="H883" s="1"/>
      <c r="I883" s="68"/>
      <c r="J883" s="69"/>
      <c r="K883" s="69"/>
      <c r="L883" s="1"/>
      <c r="M883" s="1"/>
      <c r="N883" s="1"/>
      <c r="O883" s="1"/>
      <c r="P883" s="1"/>
      <c r="Q883" s="1"/>
      <c r="R883" s="1"/>
      <c r="S883" s="1"/>
      <c r="T883" s="1"/>
      <c r="U883" s="1"/>
      <c r="V883" s="1"/>
    </row>
    <row r="884" spans="1:22" ht="15.75" customHeight="1">
      <c r="A884" s="1"/>
      <c r="B884" s="1"/>
      <c r="C884" s="1"/>
      <c r="D884" s="1"/>
      <c r="E884" s="1"/>
      <c r="F884" s="1"/>
      <c r="G884" s="1"/>
      <c r="H884" s="1"/>
      <c r="I884" s="68"/>
      <c r="J884" s="69"/>
      <c r="K884" s="69"/>
      <c r="L884" s="1"/>
      <c r="M884" s="1"/>
      <c r="N884" s="1"/>
      <c r="O884" s="1"/>
      <c r="P884" s="1"/>
      <c r="Q884" s="1"/>
      <c r="R884" s="1"/>
      <c r="S884" s="1"/>
      <c r="T884" s="1"/>
      <c r="U884" s="1"/>
      <c r="V884" s="1"/>
    </row>
    <row r="885" spans="1:22" ht="15.75" customHeight="1">
      <c r="A885" s="1"/>
      <c r="B885" s="1"/>
      <c r="C885" s="1"/>
      <c r="D885" s="1"/>
      <c r="E885" s="1"/>
      <c r="F885" s="1"/>
      <c r="G885" s="1"/>
      <c r="H885" s="1"/>
      <c r="I885" s="68"/>
      <c r="J885" s="69"/>
      <c r="K885" s="69"/>
      <c r="L885" s="1"/>
      <c r="M885" s="1"/>
      <c r="N885" s="1"/>
      <c r="O885" s="1"/>
      <c r="P885" s="1"/>
      <c r="Q885" s="1"/>
      <c r="R885" s="1"/>
      <c r="S885" s="1"/>
      <c r="T885" s="1"/>
      <c r="U885" s="1"/>
      <c r="V885" s="1"/>
    </row>
    <row r="886" spans="1:22" ht="15.75" customHeight="1">
      <c r="A886" s="1"/>
      <c r="B886" s="1"/>
      <c r="C886" s="1"/>
      <c r="D886" s="1"/>
      <c r="E886" s="1"/>
      <c r="F886" s="1"/>
      <c r="G886" s="1"/>
      <c r="H886" s="1"/>
      <c r="I886" s="68"/>
      <c r="J886" s="69"/>
      <c r="K886" s="69"/>
      <c r="L886" s="1"/>
      <c r="M886" s="1"/>
      <c r="N886" s="1"/>
      <c r="O886" s="1"/>
      <c r="P886" s="1"/>
      <c r="Q886" s="1"/>
      <c r="R886" s="1"/>
      <c r="S886" s="1"/>
      <c r="T886" s="1"/>
      <c r="U886" s="1"/>
      <c r="V886" s="1"/>
    </row>
    <row r="887" spans="1:22" ht="15.75" customHeight="1">
      <c r="A887" s="1"/>
      <c r="B887" s="1"/>
      <c r="C887" s="1"/>
      <c r="D887" s="1"/>
      <c r="E887" s="1"/>
      <c r="F887" s="1"/>
      <c r="G887" s="1"/>
      <c r="H887" s="1"/>
      <c r="I887" s="68"/>
      <c r="J887" s="69"/>
      <c r="K887" s="69"/>
      <c r="L887" s="1"/>
      <c r="M887" s="1"/>
      <c r="N887" s="1"/>
      <c r="O887" s="1"/>
      <c r="P887" s="1"/>
      <c r="Q887" s="1"/>
      <c r="R887" s="1"/>
      <c r="S887" s="1"/>
      <c r="T887" s="1"/>
      <c r="U887" s="1"/>
      <c r="V887" s="1"/>
    </row>
    <row r="888" spans="1:22" ht="15.75" customHeight="1">
      <c r="A888" s="1"/>
      <c r="B888" s="1"/>
      <c r="C888" s="1"/>
      <c r="D888" s="1"/>
      <c r="E888" s="1"/>
      <c r="F888" s="1"/>
      <c r="G888" s="1"/>
      <c r="H888" s="1"/>
      <c r="I888" s="68"/>
      <c r="J888" s="69"/>
      <c r="K888" s="69"/>
      <c r="L888" s="1"/>
      <c r="M888" s="1"/>
      <c r="N888" s="1"/>
      <c r="O888" s="1"/>
      <c r="P888" s="1"/>
      <c r="Q888" s="1"/>
      <c r="R888" s="1"/>
      <c r="S888" s="1"/>
      <c r="T888" s="1"/>
      <c r="U888" s="1"/>
      <c r="V888" s="1"/>
    </row>
    <row r="889" spans="1:22" ht="15.75" customHeight="1">
      <c r="A889" s="1"/>
      <c r="B889" s="1"/>
      <c r="C889" s="1"/>
      <c r="D889" s="1"/>
      <c r="E889" s="1"/>
      <c r="F889" s="1"/>
      <c r="G889" s="1"/>
      <c r="H889" s="1"/>
      <c r="I889" s="68"/>
      <c r="J889" s="69"/>
      <c r="K889" s="69"/>
      <c r="L889" s="1"/>
      <c r="M889" s="1"/>
      <c r="N889" s="1"/>
      <c r="O889" s="1"/>
      <c r="P889" s="1"/>
      <c r="Q889" s="1"/>
      <c r="R889" s="1"/>
      <c r="S889" s="1"/>
      <c r="T889" s="1"/>
      <c r="U889" s="1"/>
      <c r="V889" s="1"/>
    </row>
    <row r="890" spans="1:22" ht="15.75" customHeight="1">
      <c r="A890" s="1"/>
      <c r="B890" s="1"/>
      <c r="C890" s="1"/>
      <c r="D890" s="1"/>
      <c r="E890" s="1"/>
      <c r="F890" s="1"/>
      <c r="G890" s="1"/>
      <c r="H890" s="1"/>
      <c r="I890" s="68"/>
      <c r="J890" s="69"/>
      <c r="K890" s="69"/>
      <c r="L890" s="1"/>
      <c r="M890" s="1"/>
      <c r="N890" s="1"/>
      <c r="O890" s="1"/>
      <c r="P890" s="1"/>
      <c r="Q890" s="1"/>
      <c r="R890" s="1"/>
      <c r="S890" s="1"/>
      <c r="T890" s="1"/>
      <c r="U890" s="1"/>
      <c r="V890" s="1"/>
    </row>
    <row r="891" spans="1:22" ht="15.75" customHeight="1">
      <c r="A891" s="1"/>
      <c r="B891" s="1"/>
      <c r="C891" s="1"/>
      <c r="D891" s="1"/>
      <c r="E891" s="1"/>
      <c r="F891" s="1"/>
      <c r="G891" s="1"/>
      <c r="H891" s="1"/>
      <c r="I891" s="68"/>
      <c r="J891" s="69"/>
      <c r="K891" s="69"/>
      <c r="L891" s="1"/>
      <c r="M891" s="1"/>
      <c r="N891" s="1"/>
      <c r="O891" s="1"/>
      <c r="P891" s="1"/>
      <c r="Q891" s="1"/>
      <c r="R891" s="1"/>
      <c r="S891" s="1"/>
      <c r="T891" s="1"/>
      <c r="U891" s="1"/>
      <c r="V891" s="1"/>
    </row>
    <row r="892" spans="1:22" ht="15.75" customHeight="1">
      <c r="A892" s="1"/>
      <c r="B892" s="1"/>
      <c r="C892" s="1"/>
      <c r="D892" s="1"/>
      <c r="E892" s="1"/>
      <c r="F892" s="1"/>
      <c r="G892" s="1"/>
      <c r="H892" s="1"/>
      <c r="I892" s="68"/>
      <c r="J892" s="69"/>
      <c r="K892" s="69"/>
      <c r="L892" s="1"/>
      <c r="M892" s="1"/>
      <c r="N892" s="1"/>
      <c r="O892" s="1"/>
      <c r="P892" s="1"/>
      <c r="Q892" s="1"/>
      <c r="R892" s="1"/>
      <c r="S892" s="1"/>
      <c r="T892" s="1"/>
      <c r="U892" s="1"/>
      <c r="V892" s="1"/>
    </row>
    <row r="893" spans="1:22" ht="15.75" customHeight="1">
      <c r="A893" s="1"/>
      <c r="B893" s="1"/>
      <c r="C893" s="1"/>
      <c r="D893" s="1"/>
      <c r="E893" s="1"/>
      <c r="F893" s="1"/>
      <c r="G893" s="1"/>
      <c r="H893" s="1"/>
      <c r="I893" s="68"/>
      <c r="J893" s="69"/>
      <c r="K893" s="69"/>
      <c r="L893" s="1"/>
      <c r="M893" s="1"/>
      <c r="N893" s="1"/>
      <c r="O893" s="1"/>
      <c r="P893" s="1"/>
      <c r="Q893" s="1"/>
      <c r="R893" s="1"/>
      <c r="S893" s="1"/>
      <c r="T893" s="1"/>
      <c r="U893" s="1"/>
      <c r="V893" s="1"/>
    </row>
    <row r="894" spans="1:22" ht="15.75" customHeight="1">
      <c r="A894" s="1"/>
      <c r="B894" s="1"/>
      <c r="C894" s="1"/>
      <c r="D894" s="1"/>
      <c r="E894" s="1"/>
      <c r="F894" s="1"/>
      <c r="G894" s="1"/>
      <c r="H894" s="1"/>
      <c r="I894" s="68"/>
      <c r="J894" s="69"/>
      <c r="K894" s="69"/>
      <c r="L894" s="1"/>
      <c r="M894" s="1"/>
      <c r="N894" s="1"/>
      <c r="O894" s="1"/>
      <c r="P894" s="1"/>
      <c r="Q894" s="1"/>
      <c r="R894" s="1"/>
      <c r="S894" s="1"/>
      <c r="T894" s="1"/>
      <c r="U894" s="1"/>
      <c r="V894" s="1"/>
    </row>
    <row r="895" spans="1:22" ht="15.75" customHeight="1">
      <c r="A895" s="1"/>
      <c r="B895" s="1"/>
      <c r="C895" s="1"/>
      <c r="D895" s="1"/>
      <c r="E895" s="1"/>
      <c r="F895" s="1"/>
      <c r="G895" s="1"/>
      <c r="H895" s="1"/>
      <c r="I895" s="68"/>
      <c r="J895" s="69"/>
      <c r="K895" s="69"/>
      <c r="L895" s="1"/>
      <c r="M895" s="1"/>
      <c r="N895" s="1"/>
      <c r="O895" s="1"/>
      <c r="P895" s="1"/>
      <c r="Q895" s="1"/>
      <c r="R895" s="1"/>
      <c r="S895" s="1"/>
      <c r="T895" s="1"/>
      <c r="U895" s="1"/>
      <c r="V895" s="1"/>
    </row>
    <row r="896" spans="1:22" ht="15.75" customHeight="1">
      <c r="A896" s="1"/>
      <c r="B896" s="1"/>
      <c r="C896" s="1"/>
      <c r="D896" s="1"/>
      <c r="E896" s="1"/>
      <c r="F896" s="1"/>
      <c r="G896" s="1"/>
      <c r="H896" s="1"/>
      <c r="I896" s="68"/>
      <c r="J896" s="69"/>
      <c r="K896" s="69"/>
      <c r="L896" s="1"/>
      <c r="M896" s="1"/>
      <c r="N896" s="1"/>
      <c r="O896" s="1"/>
      <c r="P896" s="1"/>
      <c r="Q896" s="1"/>
      <c r="R896" s="1"/>
      <c r="S896" s="1"/>
      <c r="T896" s="1"/>
      <c r="U896" s="1"/>
      <c r="V896" s="1"/>
    </row>
    <row r="897" spans="1:22" ht="15.75" customHeight="1">
      <c r="A897" s="1"/>
      <c r="B897" s="1"/>
      <c r="C897" s="1"/>
      <c r="D897" s="1"/>
      <c r="E897" s="1"/>
      <c r="F897" s="1"/>
      <c r="G897" s="1"/>
      <c r="H897" s="1"/>
      <c r="I897" s="68"/>
      <c r="J897" s="69"/>
      <c r="K897" s="69"/>
      <c r="L897" s="1"/>
      <c r="M897" s="1"/>
      <c r="N897" s="1"/>
      <c r="O897" s="1"/>
      <c r="P897" s="1"/>
      <c r="Q897" s="1"/>
      <c r="R897" s="1"/>
      <c r="S897" s="1"/>
      <c r="T897" s="1"/>
      <c r="U897" s="1"/>
      <c r="V897" s="1"/>
    </row>
    <row r="898" spans="1:22" ht="15.75" customHeight="1">
      <c r="A898" s="1"/>
      <c r="B898" s="1"/>
      <c r="C898" s="1"/>
      <c r="D898" s="1"/>
      <c r="E898" s="1"/>
      <c r="F898" s="1"/>
      <c r="G898" s="1"/>
      <c r="H898" s="1"/>
      <c r="I898" s="68"/>
      <c r="J898" s="69"/>
      <c r="K898" s="69"/>
      <c r="L898" s="1"/>
      <c r="M898" s="1"/>
      <c r="N898" s="1"/>
      <c r="O898" s="1"/>
      <c r="P898" s="1"/>
      <c r="Q898" s="1"/>
      <c r="R898" s="1"/>
      <c r="S898" s="1"/>
      <c r="T898" s="1"/>
      <c r="U898" s="1"/>
      <c r="V898" s="1"/>
    </row>
    <row r="899" spans="1:22" ht="15.75" customHeight="1">
      <c r="A899" s="1"/>
      <c r="B899" s="1"/>
      <c r="C899" s="1"/>
      <c r="D899" s="1"/>
      <c r="E899" s="1"/>
      <c r="F899" s="1"/>
      <c r="G899" s="1"/>
      <c r="H899" s="1"/>
      <c r="I899" s="68"/>
      <c r="J899" s="69"/>
      <c r="K899" s="69"/>
      <c r="L899" s="1"/>
      <c r="M899" s="1"/>
      <c r="N899" s="1"/>
      <c r="O899" s="1"/>
      <c r="P899" s="1"/>
      <c r="Q899" s="1"/>
      <c r="R899" s="1"/>
      <c r="S899" s="1"/>
      <c r="T899" s="1"/>
      <c r="U899" s="1"/>
      <c r="V899" s="1"/>
    </row>
    <row r="900" spans="1:22" ht="15.75" customHeight="1">
      <c r="A900" s="1"/>
      <c r="B900" s="1"/>
      <c r="C900" s="1"/>
      <c r="D900" s="1"/>
      <c r="E900" s="1"/>
      <c r="F900" s="1"/>
      <c r="G900" s="1"/>
      <c r="H900" s="1"/>
      <c r="I900" s="68"/>
      <c r="J900" s="69"/>
      <c r="K900" s="69"/>
      <c r="L900" s="1"/>
      <c r="M900" s="1"/>
      <c r="N900" s="1"/>
      <c r="O900" s="1"/>
      <c r="P900" s="1"/>
      <c r="Q900" s="1"/>
      <c r="R900" s="1"/>
      <c r="S900" s="1"/>
      <c r="T900" s="1"/>
      <c r="U900" s="1"/>
      <c r="V900" s="1"/>
    </row>
    <row r="901" spans="1:22" ht="15.75" customHeight="1">
      <c r="A901" s="1"/>
      <c r="B901" s="1"/>
      <c r="C901" s="1"/>
      <c r="D901" s="1"/>
      <c r="E901" s="1"/>
      <c r="F901" s="1"/>
      <c r="G901" s="1"/>
      <c r="H901" s="1"/>
      <c r="I901" s="68"/>
      <c r="J901" s="69"/>
      <c r="K901" s="69"/>
      <c r="L901" s="1"/>
      <c r="M901" s="1"/>
      <c r="N901" s="1"/>
      <c r="O901" s="1"/>
      <c r="P901" s="1"/>
      <c r="Q901" s="1"/>
      <c r="R901" s="1"/>
      <c r="S901" s="1"/>
      <c r="T901" s="1"/>
      <c r="U901" s="1"/>
      <c r="V901" s="1"/>
    </row>
    <row r="902" spans="1:22" ht="15.75" customHeight="1">
      <c r="A902" s="1"/>
      <c r="B902" s="1"/>
      <c r="C902" s="1"/>
      <c r="D902" s="1"/>
      <c r="E902" s="1"/>
      <c r="F902" s="1"/>
      <c r="G902" s="1"/>
      <c r="H902" s="1"/>
      <c r="I902" s="68"/>
      <c r="J902" s="69"/>
      <c r="K902" s="69"/>
      <c r="L902" s="1"/>
      <c r="M902" s="1"/>
      <c r="N902" s="1"/>
      <c r="O902" s="1"/>
      <c r="P902" s="1"/>
      <c r="Q902" s="1"/>
      <c r="R902" s="1"/>
      <c r="S902" s="1"/>
      <c r="T902" s="1"/>
      <c r="U902" s="1"/>
      <c r="V902" s="1"/>
    </row>
    <row r="903" spans="1:22" ht="15.75" customHeight="1">
      <c r="A903" s="1"/>
      <c r="B903" s="1"/>
      <c r="C903" s="1"/>
      <c r="D903" s="1"/>
      <c r="E903" s="1"/>
      <c r="F903" s="1"/>
      <c r="G903" s="1"/>
      <c r="H903" s="1"/>
      <c r="I903" s="68"/>
      <c r="J903" s="69"/>
      <c r="K903" s="69"/>
      <c r="L903" s="1"/>
      <c r="M903" s="1"/>
      <c r="N903" s="1"/>
      <c r="O903" s="1"/>
      <c r="P903" s="1"/>
      <c r="Q903" s="1"/>
      <c r="R903" s="1"/>
      <c r="S903" s="1"/>
      <c r="T903" s="1"/>
      <c r="U903" s="1"/>
      <c r="V903" s="1"/>
    </row>
    <row r="904" spans="1:22" ht="15.75" customHeight="1">
      <c r="A904" s="1"/>
      <c r="B904" s="1"/>
      <c r="C904" s="1"/>
      <c r="D904" s="1"/>
      <c r="E904" s="1"/>
      <c r="F904" s="1"/>
      <c r="G904" s="1"/>
      <c r="H904" s="1"/>
      <c r="I904" s="68"/>
      <c r="J904" s="69"/>
      <c r="K904" s="69"/>
      <c r="L904" s="1"/>
      <c r="M904" s="1"/>
      <c r="N904" s="1"/>
      <c r="O904" s="1"/>
      <c r="P904" s="1"/>
      <c r="Q904" s="1"/>
      <c r="R904" s="1"/>
      <c r="S904" s="1"/>
      <c r="T904" s="1"/>
      <c r="U904" s="1"/>
      <c r="V904" s="1"/>
    </row>
    <row r="905" spans="1:22" ht="15.75" customHeight="1">
      <c r="A905" s="1"/>
      <c r="B905" s="1"/>
      <c r="C905" s="1"/>
      <c r="D905" s="1"/>
      <c r="E905" s="1"/>
      <c r="F905" s="1"/>
      <c r="G905" s="1"/>
      <c r="H905" s="1"/>
      <c r="I905" s="68"/>
      <c r="J905" s="69"/>
      <c r="K905" s="69"/>
      <c r="L905" s="1"/>
      <c r="M905" s="1"/>
      <c r="N905" s="1"/>
      <c r="O905" s="1"/>
      <c r="P905" s="1"/>
      <c r="Q905" s="1"/>
      <c r="R905" s="1"/>
      <c r="S905" s="1"/>
      <c r="T905" s="1"/>
      <c r="U905" s="1"/>
      <c r="V905" s="1"/>
    </row>
    <row r="906" spans="1:22" ht="15.75" customHeight="1">
      <c r="A906" s="1"/>
      <c r="B906" s="1"/>
      <c r="C906" s="1"/>
      <c r="D906" s="1"/>
      <c r="E906" s="1"/>
      <c r="F906" s="1"/>
      <c r="G906" s="1"/>
      <c r="H906" s="1"/>
      <c r="I906" s="68"/>
      <c r="J906" s="69"/>
      <c r="K906" s="69"/>
      <c r="L906" s="1"/>
      <c r="M906" s="1"/>
      <c r="N906" s="1"/>
      <c r="O906" s="1"/>
      <c r="P906" s="1"/>
      <c r="Q906" s="1"/>
      <c r="R906" s="1"/>
      <c r="S906" s="1"/>
      <c r="T906" s="1"/>
      <c r="U906" s="1"/>
      <c r="V906" s="1"/>
    </row>
    <row r="907" spans="1:22" ht="15.75" customHeight="1">
      <c r="A907" s="1"/>
      <c r="B907" s="1"/>
      <c r="C907" s="1"/>
      <c r="D907" s="1"/>
      <c r="E907" s="1"/>
      <c r="F907" s="1"/>
      <c r="G907" s="1"/>
      <c r="H907" s="1"/>
      <c r="I907" s="68"/>
      <c r="J907" s="69"/>
      <c r="K907" s="69"/>
      <c r="L907" s="1"/>
      <c r="M907" s="1"/>
      <c r="N907" s="1"/>
      <c r="O907" s="1"/>
      <c r="P907" s="1"/>
      <c r="Q907" s="1"/>
      <c r="R907" s="1"/>
      <c r="S907" s="1"/>
      <c r="T907" s="1"/>
      <c r="U907" s="1"/>
      <c r="V907" s="1"/>
    </row>
    <row r="908" spans="1:22" ht="15.75" customHeight="1">
      <c r="A908" s="1"/>
      <c r="B908" s="1"/>
      <c r="C908" s="1"/>
      <c r="D908" s="1"/>
      <c r="E908" s="1"/>
      <c r="F908" s="1"/>
      <c r="G908" s="1"/>
      <c r="H908" s="1"/>
      <c r="I908" s="68"/>
      <c r="J908" s="69"/>
      <c r="K908" s="69"/>
      <c r="L908" s="1"/>
      <c r="M908" s="1"/>
      <c r="N908" s="1"/>
      <c r="O908" s="1"/>
      <c r="P908" s="1"/>
      <c r="Q908" s="1"/>
      <c r="R908" s="1"/>
      <c r="S908" s="1"/>
      <c r="T908" s="1"/>
      <c r="U908" s="1"/>
      <c r="V908" s="1"/>
    </row>
    <row r="909" spans="1:22" ht="15.75" customHeight="1">
      <c r="A909" s="1"/>
      <c r="B909" s="1"/>
      <c r="C909" s="1"/>
      <c r="D909" s="1"/>
      <c r="E909" s="1"/>
      <c r="F909" s="1"/>
      <c r="G909" s="1"/>
      <c r="H909" s="1"/>
      <c r="I909" s="68"/>
      <c r="J909" s="69"/>
      <c r="K909" s="69"/>
      <c r="L909" s="1"/>
      <c r="M909" s="1"/>
      <c r="N909" s="1"/>
      <c r="O909" s="1"/>
      <c r="P909" s="1"/>
      <c r="Q909" s="1"/>
      <c r="R909" s="1"/>
      <c r="S909" s="1"/>
      <c r="T909" s="1"/>
      <c r="U909" s="1"/>
      <c r="V909" s="1"/>
    </row>
    <row r="910" spans="1:22" ht="15.75" customHeight="1">
      <c r="A910" s="1"/>
      <c r="B910" s="1"/>
      <c r="C910" s="1"/>
      <c r="D910" s="1"/>
      <c r="E910" s="1"/>
      <c r="F910" s="1"/>
      <c r="G910" s="1"/>
      <c r="H910" s="1"/>
      <c r="I910" s="68"/>
      <c r="J910" s="69"/>
      <c r="K910" s="69"/>
      <c r="L910" s="1"/>
      <c r="M910" s="1"/>
      <c r="N910" s="1"/>
      <c r="O910" s="1"/>
      <c r="P910" s="1"/>
      <c r="Q910" s="1"/>
      <c r="R910" s="1"/>
      <c r="S910" s="1"/>
      <c r="T910" s="1"/>
      <c r="U910" s="1"/>
      <c r="V910" s="1"/>
    </row>
    <row r="911" spans="1:22" ht="15.75" customHeight="1">
      <c r="A911" s="1"/>
      <c r="B911" s="1"/>
      <c r="C911" s="1"/>
      <c r="D911" s="1"/>
      <c r="E911" s="1"/>
      <c r="F911" s="1"/>
      <c r="G911" s="1"/>
      <c r="H911" s="1"/>
      <c r="I911" s="68"/>
      <c r="J911" s="69"/>
      <c r="K911" s="69"/>
      <c r="L911" s="1"/>
      <c r="M911" s="1"/>
      <c r="N911" s="1"/>
      <c r="O911" s="1"/>
      <c r="P911" s="1"/>
      <c r="Q911" s="1"/>
      <c r="R911" s="1"/>
      <c r="S911" s="1"/>
      <c r="T911" s="1"/>
      <c r="U911" s="1"/>
      <c r="V911" s="1"/>
    </row>
    <row r="912" spans="1:22" ht="15.75" customHeight="1">
      <c r="A912" s="1"/>
      <c r="B912" s="1"/>
      <c r="C912" s="1"/>
      <c r="D912" s="1"/>
      <c r="E912" s="1"/>
      <c r="F912" s="1"/>
      <c r="G912" s="1"/>
      <c r="H912" s="1"/>
      <c r="I912" s="68"/>
      <c r="J912" s="69"/>
      <c r="K912" s="69"/>
      <c r="L912" s="1"/>
      <c r="M912" s="1"/>
      <c r="N912" s="1"/>
      <c r="O912" s="1"/>
      <c r="P912" s="1"/>
      <c r="Q912" s="1"/>
      <c r="R912" s="1"/>
      <c r="S912" s="1"/>
      <c r="T912" s="1"/>
      <c r="U912" s="1"/>
      <c r="V912" s="1"/>
    </row>
    <row r="913" spans="1:22" ht="15.75" customHeight="1">
      <c r="A913" s="1"/>
      <c r="B913" s="1"/>
      <c r="C913" s="1"/>
      <c r="D913" s="1"/>
      <c r="E913" s="1"/>
      <c r="F913" s="1"/>
      <c r="G913" s="1"/>
      <c r="H913" s="1"/>
      <c r="I913" s="68"/>
      <c r="J913" s="69"/>
      <c r="K913" s="69"/>
      <c r="L913" s="1"/>
      <c r="M913" s="1"/>
      <c r="N913" s="1"/>
      <c r="O913" s="1"/>
      <c r="P913" s="1"/>
      <c r="Q913" s="1"/>
      <c r="R913" s="1"/>
      <c r="S913" s="1"/>
      <c r="T913" s="1"/>
      <c r="U913" s="1"/>
      <c r="V913" s="1"/>
    </row>
    <row r="914" spans="1:22" ht="15.75" customHeight="1">
      <c r="A914" s="1"/>
      <c r="B914" s="1"/>
      <c r="C914" s="1"/>
      <c r="D914" s="1"/>
      <c r="E914" s="1"/>
      <c r="F914" s="1"/>
      <c r="G914" s="1"/>
      <c r="H914" s="1"/>
      <c r="I914" s="68"/>
      <c r="J914" s="69"/>
      <c r="K914" s="69"/>
      <c r="L914" s="1"/>
      <c r="M914" s="1"/>
      <c r="N914" s="1"/>
      <c r="O914" s="1"/>
      <c r="P914" s="1"/>
      <c r="Q914" s="1"/>
      <c r="R914" s="1"/>
      <c r="S914" s="1"/>
      <c r="T914" s="1"/>
      <c r="U914" s="1"/>
      <c r="V914" s="1"/>
    </row>
    <row r="915" spans="1:22" ht="15.75" customHeight="1">
      <c r="A915" s="1"/>
      <c r="B915" s="1"/>
      <c r="C915" s="1"/>
      <c r="D915" s="1"/>
      <c r="E915" s="1"/>
      <c r="F915" s="1"/>
      <c r="G915" s="1"/>
      <c r="H915" s="1"/>
      <c r="I915" s="68"/>
      <c r="J915" s="69"/>
      <c r="K915" s="69"/>
      <c r="L915" s="1"/>
      <c r="M915" s="1"/>
      <c r="N915" s="1"/>
      <c r="O915" s="1"/>
      <c r="P915" s="1"/>
      <c r="Q915" s="1"/>
      <c r="R915" s="1"/>
      <c r="S915" s="1"/>
      <c r="T915" s="1"/>
      <c r="U915" s="1"/>
      <c r="V915" s="1"/>
    </row>
    <row r="916" spans="1:22" ht="15.75" customHeight="1">
      <c r="A916" s="1"/>
      <c r="B916" s="1"/>
      <c r="C916" s="1"/>
      <c r="D916" s="1"/>
      <c r="E916" s="1"/>
      <c r="F916" s="1"/>
      <c r="G916" s="1"/>
      <c r="H916" s="1"/>
      <c r="I916" s="68"/>
      <c r="J916" s="69"/>
      <c r="K916" s="69"/>
      <c r="L916" s="1"/>
      <c r="M916" s="1"/>
      <c r="N916" s="1"/>
      <c r="O916" s="1"/>
      <c r="P916" s="1"/>
      <c r="Q916" s="1"/>
      <c r="R916" s="1"/>
      <c r="S916" s="1"/>
      <c r="T916" s="1"/>
      <c r="U916" s="1"/>
      <c r="V916" s="1"/>
    </row>
    <row r="917" spans="1:22" ht="15.75" customHeight="1">
      <c r="A917" s="1"/>
      <c r="B917" s="1"/>
      <c r="C917" s="1"/>
      <c r="D917" s="1"/>
      <c r="E917" s="1"/>
      <c r="F917" s="1"/>
      <c r="G917" s="1"/>
      <c r="H917" s="1"/>
      <c r="I917" s="68"/>
      <c r="J917" s="69"/>
      <c r="K917" s="69"/>
      <c r="L917" s="1"/>
      <c r="M917" s="1"/>
      <c r="N917" s="1"/>
      <c r="O917" s="1"/>
      <c r="P917" s="1"/>
      <c r="Q917" s="1"/>
      <c r="R917" s="1"/>
      <c r="S917" s="1"/>
      <c r="T917" s="1"/>
      <c r="U917" s="1"/>
      <c r="V917" s="1"/>
    </row>
    <row r="918" spans="1:22" ht="15.75" customHeight="1">
      <c r="A918" s="1"/>
      <c r="B918" s="1"/>
      <c r="C918" s="1"/>
      <c r="D918" s="1"/>
      <c r="E918" s="1"/>
      <c r="F918" s="1"/>
      <c r="G918" s="1"/>
      <c r="H918" s="1"/>
      <c r="I918" s="68"/>
      <c r="J918" s="69"/>
      <c r="K918" s="69"/>
      <c r="L918" s="1"/>
      <c r="M918" s="1"/>
      <c r="N918" s="1"/>
      <c r="O918" s="1"/>
      <c r="P918" s="1"/>
      <c r="Q918" s="1"/>
      <c r="R918" s="1"/>
      <c r="S918" s="1"/>
      <c r="T918" s="1"/>
      <c r="U918" s="1"/>
      <c r="V918" s="1"/>
    </row>
    <row r="919" spans="1:22" ht="15.75" customHeight="1">
      <c r="A919" s="1"/>
      <c r="B919" s="1"/>
      <c r="C919" s="1"/>
      <c r="D919" s="1"/>
      <c r="E919" s="1"/>
      <c r="F919" s="1"/>
      <c r="G919" s="1"/>
      <c r="H919" s="1"/>
      <c r="I919" s="68"/>
      <c r="J919" s="69"/>
      <c r="K919" s="69"/>
      <c r="L919" s="1"/>
      <c r="M919" s="1"/>
      <c r="N919" s="1"/>
      <c r="O919" s="1"/>
      <c r="P919" s="1"/>
      <c r="Q919" s="1"/>
      <c r="R919" s="1"/>
      <c r="S919" s="1"/>
      <c r="T919" s="1"/>
      <c r="U919" s="1"/>
      <c r="V919" s="1"/>
    </row>
    <row r="920" spans="1:22" ht="15.75" customHeight="1">
      <c r="A920" s="1"/>
      <c r="B920" s="1"/>
      <c r="C920" s="1"/>
      <c r="D920" s="1"/>
      <c r="E920" s="1"/>
      <c r="F920" s="1"/>
      <c r="G920" s="1"/>
      <c r="H920" s="1"/>
      <c r="I920" s="68"/>
      <c r="J920" s="69"/>
      <c r="K920" s="69"/>
      <c r="L920" s="1"/>
      <c r="M920" s="1"/>
      <c r="N920" s="1"/>
      <c r="O920" s="1"/>
      <c r="P920" s="1"/>
      <c r="Q920" s="1"/>
      <c r="R920" s="1"/>
      <c r="S920" s="1"/>
      <c r="T920" s="1"/>
      <c r="U920" s="1"/>
      <c r="V920" s="1"/>
    </row>
    <row r="921" spans="1:22" ht="15.75" customHeight="1">
      <c r="A921" s="1"/>
      <c r="B921" s="1"/>
      <c r="C921" s="1"/>
      <c r="D921" s="1"/>
      <c r="E921" s="1"/>
      <c r="F921" s="1"/>
      <c r="G921" s="1"/>
      <c r="H921" s="1"/>
      <c r="I921" s="68"/>
      <c r="J921" s="69"/>
      <c r="K921" s="69"/>
      <c r="L921" s="1"/>
      <c r="M921" s="1"/>
      <c r="N921" s="1"/>
      <c r="O921" s="1"/>
      <c r="P921" s="1"/>
      <c r="Q921" s="1"/>
      <c r="R921" s="1"/>
      <c r="S921" s="1"/>
      <c r="T921" s="1"/>
      <c r="U921" s="1"/>
      <c r="V921" s="1"/>
    </row>
    <row r="922" spans="1:22" ht="15.75" customHeight="1">
      <c r="A922" s="1"/>
      <c r="B922" s="1"/>
      <c r="C922" s="1"/>
      <c r="D922" s="1"/>
      <c r="E922" s="1"/>
      <c r="F922" s="1"/>
      <c r="G922" s="1"/>
      <c r="H922" s="1"/>
      <c r="I922" s="68"/>
      <c r="J922" s="69"/>
      <c r="K922" s="69"/>
      <c r="L922" s="1"/>
      <c r="M922" s="1"/>
      <c r="N922" s="1"/>
      <c r="O922" s="1"/>
      <c r="P922" s="1"/>
      <c r="Q922" s="1"/>
      <c r="R922" s="1"/>
      <c r="S922" s="1"/>
      <c r="T922" s="1"/>
      <c r="U922" s="1"/>
      <c r="V922" s="1"/>
    </row>
    <row r="923" spans="1:22" ht="15.75" customHeight="1">
      <c r="A923" s="1"/>
      <c r="B923" s="1"/>
      <c r="C923" s="1"/>
      <c r="D923" s="1"/>
      <c r="E923" s="1"/>
      <c r="F923" s="1"/>
      <c r="G923" s="1"/>
      <c r="H923" s="1"/>
      <c r="I923" s="68"/>
      <c r="J923" s="69"/>
      <c r="K923" s="69"/>
      <c r="L923" s="1"/>
      <c r="M923" s="1"/>
      <c r="N923" s="1"/>
      <c r="O923" s="1"/>
      <c r="P923" s="1"/>
      <c r="Q923" s="1"/>
      <c r="R923" s="1"/>
      <c r="S923" s="1"/>
      <c r="T923" s="1"/>
      <c r="U923" s="1"/>
      <c r="V923" s="1"/>
    </row>
    <row r="924" spans="1:22" ht="15.75" customHeight="1">
      <c r="A924" s="1"/>
      <c r="B924" s="1"/>
      <c r="C924" s="1"/>
      <c r="D924" s="1"/>
      <c r="E924" s="1"/>
      <c r="F924" s="1"/>
      <c r="G924" s="1"/>
      <c r="H924" s="1"/>
      <c r="I924" s="68"/>
      <c r="J924" s="69"/>
      <c r="K924" s="69"/>
      <c r="L924" s="1"/>
      <c r="M924" s="1"/>
      <c r="N924" s="1"/>
      <c r="O924" s="1"/>
      <c r="P924" s="1"/>
      <c r="Q924" s="1"/>
      <c r="R924" s="1"/>
      <c r="S924" s="1"/>
      <c r="T924" s="1"/>
      <c r="U924" s="1"/>
      <c r="V924" s="1"/>
    </row>
    <row r="925" spans="1:22" ht="15.75" customHeight="1">
      <c r="A925" s="1"/>
      <c r="B925" s="1"/>
      <c r="C925" s="1"/>
      <c r="D925" s="1"/>
      <c r="E925" s="1"/>
      <c r="F925" s="1"/>
      <c r="G925" s="1"/>
      <c r="H925" s="1"/>
      <c r="I925" s="68"/>
      <c r="J925" s="69"/>
      <c r="K925" s="69"/>
      <c r="L925" s="1"/>
      <c r="M925" s="1"/>
      <c r="N925" s="1"/>
      <c r="O925" s="1"/>
      <c r="P925" s="1"/>
      <c r="Q925" s="1"/>
      <c r="R925" s="1"/>
      <c r="S925" s="1"/>
      <c r="T925" s="1"/>
      <c r="U925" s="1"/>
      <c r="V925" s="1"/>
    </row>
    <row r="926" spans="1:22" ht="15.75" customHeight="1">
      <c r="A926" s="1"/>
      <c r="B926" s="1"/>
      <c r="C926" s="1"/>
      <c r="D926" s="1"/>
      <c r="E926" s="1"/>
      <c r="F926" s="1"/>
      <c r="G926" s="1"/>
      <c r="H926" s="1"/>
      <c r="I926" s="68"/>
      <c r="J926" s="69"/>
      <c r="K926" s="69"/>
      <c r="L926" s="1"/>
      <c r="M926" s="1"/>
      <c r="N926" s="1"/>
      <c r="O926" s="1"/>
      <c r="P926" s="1"/>
      <c r="Q926" s="1"/>
      <c r="R926" s="1"/>
      <c r="S926" s="1"/>
      <c r="T926" s="1"/>
      <c r="U926" s="1"/>
      <c r="V926" s="1"/>
    </row>
    <row r="927" spans="1:22" ht="15.75" customHeight="1">
      <c r="A927" s="1"/>
      <c r="B927" s="1"/>
      <c r="C927" s="1"/>
      <c r="D927" s="1"/>
      <c r="E927" s="1"/>
      <c r="F927" s="1"/>
      <c r="G927" s="1"/>
      <c r="H927" s="1"/>
      <c r="I927" s="68"/>
      <c r="J927" s="69"/>
      <c r="K927" s="69"/>
      <c r="L927" s="1"/>
      <c r="M927" s="1"/>
      <c r="N927" s="1"/>
      <c r="O927" s="1"/>
      <c r="P927" s="1"/>
      <c r="Q927" s="1"/>
      <c r="R927" s="1"/>
      <c r="S927" s="1"/>
      <c r="T927" s="1"/>
      <c r="U927" s="1"/>
      <c r="V927" s="1"/>
    </row>
    <row r="928" spans="1:22" ht="15.75" customHeight="1">
      <c r="A928" s="1"/>
      <c r="B928" s="1"/>
      <c r="C928" s="1"/>
      <c r="D928" s="1"/>
      <c r="E928" s="1"/>
      <c r="F928" s="1"/>
      <c r="G928" s="1"/>
      <c r="H928" s="1"/>
      <c r="I928" s="68"/>
      <c r="J928" s="69"/>
      <c r="K928" s="69"/>
      <c r="L928" s="1"/>
      <c r="M928" s="1"/>
      <c r="N928" s="1"/>
      <c r="O928" s="1"/>
      <c r="P928" s="1"/>
      <c r="Q928" s="1"/>
      <c r="R928" s="1"/>
      <c r="S928" s="1"/>
      <c r="T928" s="1"/>
      <c r="U928" s="1"/>
      <c r="V928" s="1"/>
    </row>
    <row r="929" spans="1:22" ht="15.75" customHeight="1">
      <c r="A929" s="1"/>
      <c r="B929" s="1"/>
      <c r="C929" s="1"/>
      <c r="D929" s="1"/>
      <c r="E929" s="1"/>
      <c r="F929" s="1"/>
      <c r="G929" s="1"/>
      <c r="H929" s="1"/>
      <c r="I929" s="68"/>
      <c r="J929" s="69"/>
      <c r="K929" s="69"/>
      <c r="L929" s="1"/>
      <c r="M929" s="1"/>
      <c r="N929" s="1"/>
      <c r="O929" s="1"/>
      <c r="P929" s="1"/>
      <c r="Q929" s="1"/>
      <c r="R929" s="1"/>
      <c r="S929" s="1"/>
      <c r="T929" s="1"/>
      <c r="U929" s="1"/>
      <c r="V929" s="1"/>
    </row>
    <row r="930" spans="1:22" ht="15.75" customHeight="1">
      <c r="A930" s="1"/>
      <c r="B930" s="1"/>
      <c r="C930" s="1"/>
      <c r="D930" s="1"/>
      <c r="E930" s="1"/>
      <c r="F930" s="1"/>
      <c r="G930" s="1"/>
      <c r="H930" s="1"/>
      <c r="I930" s="68"/>
      <c r="J930" s="69"/>
      <c r="K930" s="69"/>
      <c r="L930" s="1"/>
      <c r="M930" s="1"/>
      <c r="N930" s="1"/>
      <c r="O930" s="1"/>
      <c r="P930" s="1"/>
      <c r="Q930" s="1"/>
      <c r="R930" s="1"/>
      <c r="S930" s="1"/>
      <c r="T930" s="1"/>
      <c r="U930" s="1"/>
      <c r="V930" s="1"/>
    </row>
    <row r="931" spans="1:22" ht="15.75" customHeight="1">
      <c r="A931" s="1"/>
      <c r="B931" s="1"/>
      <c r="C931" s="1"/>
      <c r="D931" s="1"/>
      <c r="E931" s="1"/>
      <c r="F931" s="1"/>
      <c r="G931" s="1"/>
      <c r="H931" s="1"/>
      <c r="I931" s="68"/>
      <c r="J931" s="69"/>
      <c r="K931" s="69"/>
      <c r="L931" s="1"/>
      <c r="M931" s="1"/>
      <c r="N931" s="1"/>
      <c r="O931" s="1"/>
      <c r="P931" s="1"/>
      <c r="Q931" s="1"/>
      <c r="R931" s="1"/>
      <c r="S931" s="1"/>
      <c r="T931" s="1"/>
      <c r="U931" s="1"/>
      <c r="V931" s="1"/>
    </row>
    <row r="932" spans="1:22" ht="15.75" customHeight="1">
      <c r="A932" s="1"/>
      <c r="B932" s="1"/>
      <c r="C932" s="1"/>
      <c r="D932" s="1"/>
      <c r="E932" s="1"/>
      <c r="F932" s="1"/>
      <c r="G932" s="1"/>
      <c r="H932" s="1"/>
      <c r="I932" s="68"/>
      <c r="J932" s="69"/>
      <c r="K932" s="69"/>
      <c r="L932" s="1"/>
      <c r="M932" s="1"/>
      <c r="N932" s="1"/>
      <c r="O932" s="1"/>
      <c r="P932" s="1"/>
      <c r="Q932" s="1"/>
      <c r="R932" s="1"/>
      <c r="S932" s="1"/>
      <c r="T932" s="1"/>
      <c r="U932" s="1"/>
      <c r="V932" s="1"/>
    </row>
    <row r="933" spans="1:22" ht="15.75" customHeight="1">
      <c r="A933" s="1"/>
      <c r="B933" s="1"/>
      <c r="C933" s="1"/>
      <c r="D933" s="1"/>
      <c r="E933" s="1"/>
      <c r="F933" s="1"/>
      <c r="G933" s="1"/>
      <c r="H933" s="1"/>
      <c r="I933" s="68"/>
      <c r="J933" s="69"/>
      <c r="K933" s="69"/>
      <c r="L933" s="1"/>
      <c r="M933" s="1"/>
      <c r="N933" s="1"/>
      <c r="O933" s="1"/>
      <c r="P933" s="1"/>
      <c r="Q933" s="1"/>
      <c r="R933" s="1"/>
      <c r="S933" s="1"/>
      <c r="T933" s="1"/>
      <c r="U933" s="1"/>
      <c r="V933" s="1"/>
    </row>
    <row r="934" spans="1:22" ht="15.75" customHeight="1">
      <c r="A934" s="1"/>
      <c r="B934" s="1"/>
      <c r="C934" s="1"/>
      <c r="D934" s="1"/>
      <c r="E934" s="1"/>
      <c r="F934" s="1"/>
      <c r="G934" s="1"/>
      <c r="H934" s="1"/>
      <c r="I934" s="68"/>
      <c r="J934" s="69"/>
      <c r="K934" s="69"/>
      <c r="L934" s="1"/>
      <c r="M934" s="1"/>
      <c r="N934" s="1"/>
      <c r="O934" s="1"/>
      <c r="P934" s="1"/>
      <c r="Q934" s="1"/>
      <c r="R934" s="1"/>
      <c r="S934" s="1"/>
      <c r="T934" s="1"/>
      <c r="U934" s="1"/>
      <c r="V934" s="1"/>
    </row>
    <row r="935" spans="1:22" ht="15.75" customHeight="1">
      <c r="A935" s="1"/>
      <c r="B935" s="1"/>
      <c r="C935" s="1"/>
      <c r="D935" s="1"/>
      <c r="E935" s="1"/>
      <c r="F935" s="1"/>
      <c r="G935" s="1"/>
      <c r="H935" s="1"/>
      <c r="I935" s="68"/>
      <c r="J935" s="69"/>
      <c r="K935" s="69"/>
      <c r="L935" s="1"/>
      <c r="M935" s="1"/>
      <c r="N935" s="1"/>
      <c r="O935" s="1"/>
      <c r="P935" s="1"/>
      <c r="Q935" s="1"/>
      <c r="R935" s="1"/>
      <c r="S935" s="1"/>
      <c r="T935" s="1"/>
      <c r="U935" s="1"/>
      <c r="V935" s="1"/>
    </row>
    <row r="936" spans="1:22" ht="15.75" customHeight="1">
      <c r="A936" s="1"/>
      <c r="B936" s="1"/>
      <c r="C936" s="1"/>
      <c r="D936" s="1"/>
      <c r="E936" s="1"/>
      <c r="F936" s="1"/>
      <c r="G936" s="1"/>
      <c r="H936" s="1"/>
      <c r="I936" s="68"/>
      <c r="J936" s="69"/>
      <c r="K936" s="69"/>
      <c r="L936" s="1"/>
      <c r="M936" s="1"/>
      <c r="N936" s="1"/>
      <c r="O936" s="1"/>
      <c r="P936" s="1"/>
      <c r="Q936" s="1"/>
      <c r="R936" s="1"/>
      <c r="S936" s="1"/>
      <c r="T936" s="1"/>
      <c r="U936" s="1"/>
      <c r="V936" s="1"/>
    </row>
    <row r="937" spans="1:22" ht="15.75" customHeight="1">
      <c r="A937" s="1"/>
      <c r="B937" s="1"/>
      <c r="C937" s="1"/>
      <c r="D937" s="1"/>
      <c r="E937" s="1"/>
      <c r="F937" s="1"/>
      <c r="G937" s="1"/>
      <c r="H937" s="1"/>
      <c r="I937" s="68"/>
      <c r="J937" s="69"/>
      <c r="K937" s="69"/>
      <c r="L937" s="1"/>
      <c r="M937" s="1"/>
      <c r="N937" s="1"/>
      <c r="O937" s="1"/>
      <c r="P937" s="1"/>
      <c r="Q937" s="1"/>
      <c r="R937" s="1"/>
      <c r="S937" s="1"/>
      <c r="T937" s="1"/>
      <c r="U937" s="1"/>
      <c r="V937" s="1"/>
    </row>
    <row r="938" spans="1:22" ht="15.75" customHeight="1">
      <c r="A938" s="1"/>
      <c r="B938" s="1"/>
      <c r="C938" s="1"/>
      <c r="D938" s="1"/>
      <c r="E938" s="1"/>
      <c r="F938" s="1"/>
      <c r="G938" s="1"/>
      <c r="H938" s="1"/>
      <c r="I938" s="68"/>
      <c r="J938" s="69"/>
      <c r="K938" s="69"/>
      <c r="L938" s="1"/>
      <c r="M938" s="1"/>
      <c r="N938" s="1"/>
      <c r="O938" s="1"/>
      <c r="P938" s="1"/>
      <c r="Q938" s="1"/>
      <c r="R938" s="1"/>
      <c r="S938" s="1"/>
      <c r="T938" s="1"/>
      <c r="U938" s="1"/>
      <c r="V938" s="1"/>
    </row>
    <row r="939" spans="1:22" ht="15.75" customHeight="1">
      <c r="A939" s="1"/>
      <c r="B939" s="1"/>
      <c r="C939" s="1"/>
      <c r="D939" s="1"/>
      <c r="E939" s="1"/>
      <c r="F939" s="1"/>
      <c r="G939" s="1"/>
      <c r="H939" s="1"/>
      <c r="I939" s="68"/>
      <c r="J939" s="69"/>
      <c r="K939" s="69"/>
      <c r="L939" s="1"/>
      <c r="M939" s="1"/>
      <c r="N939" s="1"/>
      <c r="O939" s="1"/>
      <c r="P939" s="1"/>
      <c r="Q939" s="1"/>
      <c r="R939" s="1"/>
      <c r="S939" s="1"/>
      <c r="T939" s="1"/>
      <c r="U939" s="1"/>
      <c r="V939" s="1"/>
    </row>
    <row r="940" spans="1:22" ht="15.75" customHeight="1">
      <c r="A940" s="1"/>
      <c r="B940" s="1"/>
      <c r="C940" s="1"/>
      <c r="D940" s="1"/>
      <c r="E940" s="1"/>
      <c r="F940" s="1"/>
      <c r="G940" s="1"/>
      <c r="H940" s="1"/>
      <c r="I940" s="68"/>
      <c r="J940" s="69"/>
      <c r="K940" s="69"/>
      <c r="L940" s="1"/>
      <c r="M940" s="1"/>
      <c r="N940" s="1"/>
      <c r="O940" s="1"/>
      <c r="P940" s="1"/>
      <c r="Q940" s="1"/>
      <c r="R940" s="1"/>
      <c r="S940" s="1"/>
      <c r="T940" s="1"/>
      <c r="U940" s="1"/>
      <c r="V940" s="1"/>
    </row>
    <row r="941" spans="1:22" ht="15.75" customHeight="1">
      <c r="A941" s="1"/>
      <c r="B941" s="1"/>
      <c r="C941" s="1"/>
      <c r="D941" s="1"/>
      <c r="E941" s="1"/>
      <c r="F941" s="1"/>
      <c r="G941" s="1"/>
      <c r="H941" s="1"/>
      <c r="I941" s="68"/>
      <c r="J941" s="69"/>
      <c r="K941" s="69"/>
      <c r="L941" s="1"/>
      <c r="M941" s="1"/>
      <c r="N941" s="1"/>
      <c r="O941" s="1"/>
      <c r="P941" s="1"/>
      <c r="Q941" s="1"/>
      <c r="R941" s="1"/>
      <c r="S941" s="1"/>
      <c r="T941" s="1"/>
      <c r="U941" s="1"/>
      <c r="V941" s="1"/>
    </row>
    <row r="942" spans="1:22" ht="15.75" customHeight="1">
      <c r="A942" s="1"/>
      <c r="B942" s="1"/>
      <c r="C942" s="1"/>
      <c r="D942" s="1"/>
      <c r="E942" s="1"/>
      <c r="F942" s="1"/>
      <c r="G942" s="1"/>
      <c r="H942" s="1"/>
      <c r="I942" s="68"/>
      <c r="J942" s="69"/>
      <c r="K942" s="69"/>
      <c r="L942" s="1"/>
      <c r="M942" s="1"/>
      <c r="N942" s="1"/>
      <c r="O942" s="1"/>
      <c r="P942" s="1"/>
      <c r="Q942" s="1"/>
      <c r="R942" s="1"/>
      <c r="S942" s="1"/>
      <c r="T942" s="1"/>
      <c r="U942" s="1"/>
      <c r="V942" s="1"/>
    </row>
    <row r="943" spans="1:22" ht="15.75" customHeight="1">
      <c r="A943" s="1"/>
      <c r="B943" s="1"/>
      <c r="C943" s="1"/>
      <c r="D943" s="1"/>
      <c r="E943" s="1"/>
      <c r="F943" s="1"/>
      <c r="G943" s="1"/>
      <c r="H943" s="1"/>
      <c r="I943" s="68"/>
      <c r="J943" s="69"/>
      <c r="K943" s="69"/>
      <c r="L943" s="1"/>
      <c r="M943" s="1"/>
      <c r="N943" s="1"/>
      <c r="O943" s="1"/>
      <c r="P943" s="1"/>
      <c r="Q943" s="1"/>
      <c r="R943" s="1"/>
      <c r="S943" s="1"/>
      <c r="T943" s="1"/>
      <c r="U943" s="1"/>
      <c r="V943" s="1"/>
    </row>
    <row r="944" spans="1:22" ht="15.75" customHeight="1">
      <c r="A944" s="1"/>
      <c r="B944" s="1"/>
      <c r="C944" s="1"/>
      <c r="D944" s="1"/>
      <c r="E944" s="1"/>
      <c r="F944" s="1"/>
      <c r="G944" s="1"/>
      <c r="H944" s="1"/>
      <c r="I944" s="68"/>
      <c r="J944" s="69"/>
      <c r="K944" s="69"/>
      <c r="L944" s="1"/>
      <c r="M944" s="1"/>
      <c r="N944" s="1"/>
      <c r="O944" s="1"/>
      <c r="P944" s="1"/>
      <c r="Q944" s="1"/>
      <c r="R944" s="1"/>
      <c r="S944" s="1"/>
      <c r="T944" s="1"/>
      <c r="U944" s="1"/>
      <c r="V944" s="1"/>
    </row>
    <row r="945" spans="1:22" ht="15.75" customHeight="1">
      <c r="A945" s="1"/>
      <c r="B945" s="1"/>
      <c r="C945" s="1"/>
      <c r="D945" s="1"/>
      <c r="E945" s="1"/>
      <c r="F945" s="1"/>
      <c r="G945" s="1"/>
      <c r="H945" s="1"/>
      <c r="I945" s="68"/>
      <c r="J945" s="69"/>
      <c r="K945" s="69"/>
      <c r="L945" s="1"/>
      <c r="M945" s="1"/>
      <c r="N945" s="1"/>
      <c r="O945" s="1"/>
      <c r="P945" s="1"/>
      <c r="Q945" s="1"/>
      <c r="R945" s="1"/>
      <c r="S945" s="1"/>
      <c r="T945" s="1"/>
      <c r="U945" s="1"/>
      <c r="V945" s="1"/>
    </row>
    <row r="946" spans="1:22" ht="15.75" customHeight="1">
      <c r="A946" s="1"/>
      <c r="B946" s="1"/>
      <c r="C946" s="1"/>
      <c r="D946" s="1"/>
      <c r="E946" s="1"/>
      <c r="F946" s="1"/>
      <c r="G946" s="1"/>
      <c r="H946" s="1"/>
      <c r="I946" s="68"/>
      <c r="J946" s="69"/>
      <c r="K946" s="69"/>
      <c r="L946" s="1"/>
      <c r="M946" s="1"/>
      <c r="N946" s="1"/>
      <c r="O946" s="1"/>
      <c r="P946" s="1"/>
      <c r="Q946" s="1"/>
      <c r="R946" s="1"/>
      <c r="S946" s="1"/>
      <c r="T946" s="1"/>
      <c r="U946" s="1"/>
      <c r="V946" s="1"/>
    </row>
    <row r="947" spans="1:22" ht="15.75" customHeight="1">
      <c r="A947" s="1"/>
      <c r="B947" s="1"/>
      <c r="C947" s="1"/>
      <c r="D947" s="1"/>
      <c r="E947" s="1"/>
      <c r="F947" s="1"/>
      <c r="G947" s="1"/>
      <c r="H947" s="1"/>
      <c r="I947" s="68"/>
      <c r="J947" s="69"/>
      <c r="K947" s="69"/>
      <c r="L947" s="1"/>
      <c r="M947" s="1"/>
      <c r="N947" s="1"/>
      <c r="O947" s="1"/>
      <c r="P947" s="1"/>
      <c r="Q947" s="1"/>
      <c r="R947" s="1"/>
      <c r="S947" s="1"/>
      <c r="T947" s="1"/>
      <c r="U947" s="1"/>
      <c r="V947" s="1"/>
    </row>
    <row r="948" spans="1:22" ht="15.75" customHeight="1">
      <c r="A948" s="1"/>
      <c r="B948" s="1"/>
      <c r="C948" s="1"/>
      <c r="D948" s="1"/>
      <c r="E948" s="1"/>
      <c r="F948" s="1"/>
      <c r="G948" s="1"/>
      <c r="H948" s="1"/>
      <c r="I948" s="68"/>
      <c r="J948" s="69"/>
      <c r="K948" s="69"/>
      <c r="L948" s="1"/>
      <c r="M948" s="1"/>
      <c r="N948" s="1"/>
      <c r="O948" s="1"/>
      <c r="P948" s="1"/>
      <c r="Q948" s="1"/>
      <c r="R948" s="1"/>
      <c r="S948" s="1"/>
      <c r="T948" s="1"/>
      <c r="U948" s="1"/>
      <c r="V948" s="1"/>
    </row>
    <row r="949" spans="1:22" ht="15.75" customHeight="1">
      <c r="A949" s="1"/>
      <c r="B949" s="1"/>
      <c r="C949" s="1"/>
      <c r="D949" s="1"/>
      <c r="E949" s="1"/>
      <c r="F949" s="1"/>
      <c r="G949" s="1"/>
      <c r="H949" s="1"/>
      <c r="I949" s="68"/>
      <c r="J949" s="69"/>
      <c r="K949" s="69"/>
      <c r="L949" s="1"/>
      <c r="M949" s="1"/>
      <c r="N949" s="1"/>
      <c r="O949" s="1"/>
      <c r="P949" s="1"/>
      <c r="Q949" s="1"/>
      <c r="R949" s="1"/>
      <c r="S949" s="1"/>
      <c r="T949" s="1"/>
      <c r="U949" s="1"/>
      <c r="V949" s="1"/>
    </row>
    <row r="950" spans="1:22" ht="15.75" customHeight="1">
      <c r="A950" s="1"/>
      <c r="B950" s="1"/>
      <c r="C950" s="1"/>
      <c r="D950" s="1"/>
      <c r="E950" s="1"/>
      <c r="F950" s="1"/>
      <c r="G950" s="1"/>
      <c r="H950" s="1"/>
      <c r="I950" s="68"/>
      <c r="J950" s="69"/>
      <c r="K950" s="69"/>
      <c r="L950" s="1"/>
      <c r="M950" s="1"/>
      <c r="N950" s="1"/>
      <c r="O950" s="1"/>
      <c r="P950" s="1"/>
      <c r="Q950" s="1"/>
      <c r="R950" s="1"/>
      <c r="S950" s="1"/>
      <c r="T950" s="1"/>
      <c r="U950" s="1"/>
      <c r="V950" s="1"/>
    </row>
    <row r="951" spans="1:22" ht="15.75" customHeight="1">
      <c r="A951" s="1"/>
      <c r="B951" s="1"/>
      <c r="C951" s="1"/>
      <c r="D951" s="1"/>
      <c r="E951" s="1"/>
      <c r="F951" s="1"/>
      <c r="G951" s="1"/>
      <c r="H951" s="1"/>
      <c r="I951" s="68"/>
      <c r="J951" s="69"/>
      <c r="K951" s="69"/>
      <c r="L951" s="1"/>
      <c r="M951" s="1"/>
      <c r="N951" s="1"/>
      <c r="O951" s="1"/>
      <c r="P951" s="1"/>
      <c r="Q951" s="1"/>
      <c r="R951" s="1"/>
      <c r="S951" s="1"/>
      <c r="T951" s="1"/>
      <c r="U951" s="1"/>
      <c r="V951" s="1"/>
    </row>
    <row r="952" spans="1:22" ht="15.75" customHeight="1">
      <c r="A952" s="1"/>
      <c r="B952" s="1"/>
      <c r="C952" s="1"/>
      <c r="D952" s="1"/>
      <c r="E952" s="1"/>
      <c r="F952" s="1"/>
      <c r="G952" s="1"/>
      <c r="H952" s="1"/>
      <c r="I952" s="68"/>
      <c r="J952" s="69"/>
      <c r="K952" s="69"/>
      <c r="L952" s="1"/>
      <c r="M952" s="1"/>
      <c r="N952" s="1"/>
      <c r="O952" s="1"/>
      <c r="P952" s="1"/>
      <c r="Q952" s="1"/>
      <c r="R952" s="1"/>
      <c r="S952" s="1"/>
      <c r="T952" s="1"/>
      <c r="U952" s="1"/>
      <c r="V952" s="1"/>
    </row>
    <row r="953" spans="1:22" ht="15.75" customHeight="1">
      <c r="A953" s="1"/>
      <c r="B953" s="1"/>
      <c r="C953" s="1"/>
      <c r="D953" s="1"/>
      <c r="E953" s="1"/>
      <c r="F953" s="1"/>
      <c r="G953" s="1"/>
      <c r="H953" s="1"/>
      <c r="I953" s="68"/>
      <c r="J953" s="69"/>
      <c r="K953" s="69"/>
      <c r="L953" s="1"/>
      <c r="M953" s="1"/>
      <c r="N953" s="1"/>
      <c r="O953" s="1"/>
      <c r="P953" s="1"/>
      <c r="Q953" s="1"/>
      <c r="R953" s="1"/>
      <c r="S953" s="1"/>
      <c r="T953" s="1"/>
      <c r="U953" s="1"/>
      <c r="V953" s="1"/>
    </row>
    <row r="954" spans="1:22" ht="15.75" customHeight="1">
      <c r="A954" s="1"/>
      <c r="B954" s="1"/>
      <c r="C954" s="1"/>
      <c r="D954" s="1"/>
      <c r="E954" s="1"/>
      <c r="F954" s="1"/>
      <c r="G954" s="1"/>
      <c r="H954" s="1"/>
      <c r="I954" s="68"/>
      <c r="J954" s="69"/>
      <c r="K954" s="69"/>
      <c r="L954" s="1"/>
      <c r="M954" s="1"/>
      <c r="N954" s="1"/>
      <c r="O954" s="1"/>
      <c r="P954" s="1"/>
      <c r="Q954" s="1"/>
      <c r="R954" s="1"/>
      <c r="S954" s="1"/>
      <c r="T954" s="1"/>
      <c r="U954" s="1"/>
      <c r="V954" s="1"/>
    </row>
    <row r="955" spans="1:22" ht="15.75" customHeight="1">
      <c r="A955" s="1"/>
      <c r="B955" s="1"/>
      <c r="C955" s="1"/>
      <c r="D955" s="1"/>
      <c r="E955" s="1"/>
      <c r="F955" s="1"/>
      <c r="G955" s="1"/>
      <c r="H955" s="1"/>
      <c r="I955" s="68"/>
      <c r="J955" s="69"/>
      <c r="K955" s="69"/>
      <c r="L955" s="1"/>
      <c r="M955" s="1"/>
      <c r="N955" s="1"/>
      <c r="O955" s="1"/>
      <c r="P955" s="1"/>
      <c r="Q955" s="1"/>
      <c r="R955" s="1"/>
      <c r="S955" s="1"/>
      <c r="T955" s="1"/>
      <c r="U955" s="1"/>
      <c r="V955" s="1"/>
    </row>
    <row r="956" spans="1:22" ht="15.75" customHeight="1">
      <c r="A956" s="1"/>
      <c r="B956" s="1"/>
      <c r="C956" s="1"/>
      <c r="D956" s="1"/>
      <c r="E956" s="1"/>
      <c r="F956" s="1"/>
      <c r="G956" s="1"/>
      <c r="H956" s="1"/>
      <c r="I956" s="68"/>
      <c r="J956" s="69"/>
      <c r="K956" s="69"/>
      <c r="L956" s="1"/>
      <c r="M956" s="1"/>
      <c r="N956" s="1"/>
      <c r="O956" s="1"/>
      <c r="P956" s="1"/>
      <c r="Q956" s="1"/>
      <c r="R956" s="1"/>
      <c r="S956" s="1"/>
      <c r="T956" s="1"/>
      <c r="U956" s="1"/>
      <c r="V956" s="1"/>
    </row>
    <row r="957" spans="1:22" ht="15.75" customHeight="1">
      <c r="A957" s="1"/>
      <c r="B957" s="1"/>
      <c r="C957" s="1"/>
      <c r="D957" s="1"/>
      <c r="E957" s="1"/>
      <c r="F957" s="1"/>
      <c r="G957" s="1"/>
      <c r="H957" s="1"/>
      <c r="I957" s="68"/>
      <c r="J957" s="69"/>
      <c r="K957" s="69"/>
      <c r="L957" s="1"/>
      <c r="M957" s="1"/>
      <c r="N957" s="1"/>
      <c r="O957" s="1"/>
      <c r="P957" s="1"/>
      <c r="Q957" s="1"/>
      <c r="R957" s="1"/>
      <c r="S957" s="1"/>
      <c r="T957" s="1"/>
      <c r="U957" s="1"/>
      <c r="V957" s="1"/>
    </row>
    <row r="958" spans="1:22" ht="15.75" customHeight="1">
      <c r="A958" s="1"/>
      <c r="B958" s="1"/>
      <c r="C958" s="1"/>
      <c r="D958" s="1"/>
      <c r="E958" s="1"/>
      <c r="F958" s="1"/>
      <c r="G958" s="1"/>
      <c r="H958" s="1"/>
      <c r="I958" s="68"/>
      <c r="J958" s="69"/>
      <c r="K958" s="69"/>
      <c r="L958" s="1"/>
      <c r="M958" s="1"/>
      <c r="N958" s="1"/>
      <c r="O958" s="1"/>
      <c r="P958" s="1"/>
      <c r="Q958" s="1"/>
      <c r="R958" s="1"/>
      <c r="S958" s="1"/>
      <c r="T958" s="1"/>
      <c r="U958" s="1"/>
      <c r="V958" s="1"/>
    </row>
    <row r="959" spans="1:22" ht="15.75" customHeight="1">
      <c r="A959" s="1"/>
      <c r="B959" s="1"/>
      <c r="C959" s="1"/>
      <c r="D959" s="1"/>
      <c r="E959" s="1"/>
      <c r="F959" s="1"/>
      <c r="G959" s="1"/>
      <c r="H959" s="1"/>
      <c r="I959" s="68"/>
      <c r="J959" s="69"/>
      <c r="K959" s="69"/>
      <c r="L959" s="1"/>
      <c r="M959" s="1"/>
      <c r="N959" s="1"/>
      <c r="O959" s="1"/>
      <c r="P959" s="1"/>
      <c r="Q959" s="1"/>
      <c r="R959" s="1"/>
      <c r="S959" s="1"/>
      <c r="T959" s="1"/>
      <c r="U959" s="1"/>
      <c r="V959" s="1"/>
    </row>
    <row r="960" spans="1:22" ht="15.75" customHeight="1">
      <c r="A960" s="1"/>
      <c r="B960" s="1"/>
      <c r="C960" s="1"/>
      <c r="D960" s="1"/>
      <c r="E960" s="1"/>
      <c r="F960" s="1"/>
      <c r="G960" s="1"/>
      <c r="H960" s="1"/>
      <c r="I960" s="68"/>
      <c r="J960" s="69"/>
      <c r="K960" s="69"/>
      <c r="L960" s="1"/>
      <c r="M960" s="1"/>
      <c r="N960" s="1"/>
      <c r="O960" s="1"/>
      <c r="P960" s="1"/>
      <c r="Q960" s="1"/>
      <c r="R960" s="1"/>
      <c r="S960" s="1"/>
      <c r="T960" s="1"/>
      <c r="U960" s="1"/>
      <c r="V960" s="1"/>
    </row>
    <row r="961" spans="1:22" ht="15.75" customHeight="1">
      <c r="A961" s="1"/>
      <c r="B961" s="1"/>
      <c r="C961" s="1"/>
      <c r="D961" s="1"/>
      <c r="E961" s="1"/>
      <c r="F961" s="1"/>
      <c r="G961" s="1"/>
      <c r="H961" s="1"/>
      <c r="I961" s="68"/>
      <c r="J961" s="69"/>
      <c r="K961" s="69"/>
      <c r="L961" s="1"/>
      <c r="M961" s="1"/>
      <c r="N961" s="1"/>
      <c r="O961" s="1"/>
      <c r="P961" s="1"/>
      <c r="Q961" s="1"/>
      <c r="R961" s="1"/>
      <c r="S961" s="1"/>
      <c r="T961" s="1"/>
      <c r="U961" s="1"/>
      <c r="V961" s="1"/>
    </row>
    <row r="962" spans="1:22" ht="15.75" customHeight="1">
      <c r="A962" s="1"/>
      <c r="B962" s="1"/>
      <c r="C962" s="1"/>
      <c r="D962" s="1"/>
      <c r="E962" s="1"/>
      <c r="F962" s="1"/>
      <c r="G962" s="1"/>
      <c r="H962" s="1"/>
      <c r="I962" s="68"/>
      <c r="J962" s="69"/>
      <c r="K962" s="69"/>
      <c r="L962" s="1"/>
      <c r="M962" s="1"/>
      <c r="N962" s="1"/>
      <c r="O962" s="1"/>
      <c r="P962" s="1"/>
      <c r="Q962" s="1"/>
      <c r="R962" s="1"/>
      <c r="S962" s="1"/>
      <c r="T962" s="1"/>
      <c r="U962" s="1"/>
      <c r="V962" s="1"/>
    </row>
    <row r="963" spans="1:22" ht="15.75" customHeight="1">
      <c r="A963" s="1"/>
      <c r="B963" s="1"/>
      <c r="C963" s="1"/>
      <c r="D963" s="1"/>
      <c r="E963" s="1"/>
      <c r="F963" s="1"/>
      <c r="G963" s="1"/>
      <c r="H963" s="1"/>
      <c r="I963" s="68"/>
      <c r="J963" s="69"/>
      <c r="K963" s="69"/>
      <c r="L963" s="1"/>
      <c r="M963" s="1"/>
      <c r="N963" s="1"/>
      <c r="O963" s="1"/>
      <c r="P963" s="1"/>
      <c r="Q963" s="1"/>
      <c r="R963" s="1"/>
      <c r="S963" s="1"/>
      <c r="T963" s="1"/>
      <c r="U963" s="1"/>
      <c r="V963" s="1"/>
    </row>
    <row r="964" spans="1:22" ht="15.75" customHeight="1">
      <c r="A964" s="1"/>
      <c r="B964" s="1"/>
      <c r="C964" s="1"/>
      <c r="D964" s="1"/>
      <c r="E964" s="1"/>
      <c r="F964" s="1"/>
      <c r="G964" s="1"/>
      <c r="H964" s="1"/>
      <c r="I964" s="68"/>
      <c r="J964" s="69"/>
      <c r="K964" s="69"/>
      <c r="L964" s="1"/>
      <c r="M964" s="1"/>
      <c r="N964" s="1"/>
      <c r="O964" s="1"/>
      <c r="P964" s="1"/>
      <c r="Q964" s="1"/>
      <c r="R964" s="1"/>
      <c r="S964" s="1"/>
      <c r="T964" s="1"/>
      <c r="U964" s="1"/>
      <c r="V964" s="1"/>
    </row>
    <row r="965" spans="1:22" ht="15.75" customHeight="1">
      <c r="A965" s="1"/>
      <c r="B965" s="1"/>
      <c r="C965" s="1"/>
      <c r="D965" s="1"/>
      <c r="E965" s="1"/>
      <c r="F965" s="1"/>
      <c r="G965" s="1"/>
      <c r="H965" s="1"/>
      <c r="I965" s="68"/>
      <c r="J965" s="69"/>
      <c r="K965" s="69"/>
      <c r="L965" s="1"/>
      <c r="M965" s="1"/>
      <c r="N965" s="1"/>
      <c r="O965" s="1"/>
      <c r="P965" s="1"/>
      <c r="Q965" s="1"/>
      <c r="R965" s="1"/>
      <c r="S965" s="1"/>
      <c r="T965" s="1"/>
      <c r="U965" s="1"/>
      <c r="V965" s="1"/>
    </row>
    <row r="966" spans="1:22" ht="15.75" customHeight="1">
      <c r="A966" s="1"/>
      <c r="B966" s="1"/>
      <c r="C966" s="1"/>
      <c r="D966" s="1"/>
      <c r="E966" s="1"/>
      <c r="F966" s="1"/>
      <c r="G966" s="1"/>
      <c r="H966" s="1"/>
      <c r="I966" s="68"/>
      <c r="J966" s="69"/>
      <c r="K966" s="69"/>
      <c r="L966" s="1"/>
      <c r="M966" s="1"/>
      <c r="N966" s="1"/>
      <c r="O966" s="1"/>
      <c r="P966" s="1"/>
      <c r="Q966" s="1"/>
      <c r="R966" s="1"/>
      <c r="S966" s="1"/>
      <c r="T966" s="1"/>
      <c r="U966" s="1"/>
      <c r="V966" s="1"/>
    </row>
    <row r="967" spans="1:22" ht="15.75" customHeight="1">
      <c r="A967" s="1"/>
      <c r="B967" s="1"/>
      <c r="C967" s="1"/>
      <c r="D967" s="1"/>
      <c r="E967" s="1"/>
      <c r="F967" s="1"/>
      <c r="G967" s="1"/>
      <c r="H967" s="1"/>
      <c r="I967" s="68"/>
      <c r="J967" s="69"/>
      <c r="K967" s="69"/>
      <c r="L967" s="1"/>
      <c r="M967" s="1"/>
      <c r="N967" s="1"/>
      <c r="O967" s="1"/>
      <c r="P967" s="1"/>
      <c r="Q967" s="1"/>
      <c r="R967" s="1"/>
      <c r="S967" s="1"/>
      <c r="T967" s="1"/>
      <c r="U967" s="1"/>
      <c r="V967" s="1"/>
    </row>
    <row r="968" spans="1:22" ht="15.75" customHeight="1">
      <c r="A968" s="1"/>
      <c r="B968" s="1"/>
      <c r="C968" s="1"/>
      <c r="D968" s="1"/>
      <c r="E968" s="1"/>
      <c r="F968" s="1"/>
      <c r="G968" s="1"/>
      <c r="H968" s="1"/>
      <c r="I968" s="68"/>
      <c r="J968" s="69"/>
      <c r="K968" s="69"/>
      <c r="L968" s="1"/>
      <c r="M968" s="1"/>
      <c r="N968" s="1"/>
      <c r="O968" s="1"/>
      <c r="P968" s="1"/>
      <c r="Q968" s="1"/>
      <c r="R968" s="1"/>
      <c r="S968" s="1"/>
      <c r="T968" s="1"/>
      <c r="U968" s="1"/>
      <c r="V968" s="1"/>
    </row>
    <row r="969" spans="1:22" ht="15.75" customHeight="1">
      <c r="A969" s="1"/>
      <c r="B969" s="1"/>
      <c r="C969" s="1"/>
      <c r="D969" s="1"/>
      <c r="E969" s="1"/>
      <c r="F969" s="1"/>
      <c r="G969" s="1"/>
      <c r="H969" s="1"/>
      <c r="I969" s="68"/>
      <c r="J969" s="69"/>
      <c r="K969" s="69"/>
      <c r="L969" s="1"/>
      <c r="M969" s="1"/>
      <c r="N969" s="1"/>
      <c r="O969" s="1"/>
      <c r="P969" s="1"/>
      <c r="Q969" s="1"/>
      <c r="R969" s="1"/>
      <c r="S969" s="1"/>
      <c r="T969" s="1"/>
      <c r="U969" s="1"/>
      <c r="V969" s="1"/>
    </row>
    <row r="970" spans="1:22" ht="15.75" customHeight="1">
      <c r="A970" s="1"/>
      <c r="B970" s="1"/>
      <c r="C970" s="1"/>
      <c r="D970" s="1"/>
      <c r="E970" s="1"/>
      <c r="F970" s="1"/>
      <c r="G970" s="1"/>
      <c r="H970" s="1"/>
      <c r="I970" s="68"/>
      <c r="J970" s="69"/>
      <c r="K970" s="69"/>
      <c r="L970" s="1"/>
      <c r="M970" s="1"/>
      <c r="N970" s="1"/>
      <c r="O970" s="1"/>
      <c r="P970" s="1"/>
      <c r="Q970" s="1"/>
      <c r="R970" s="1"/>
      <c r="S970" s="1"/>
      <c r="T970" s="1"/>
      <c r="U970" s="1"/>
      <c r="V970" s="1"/>
    </row>
    <row r="971" spans="1:22" ht="15.75" customHeight="1">
      <c r="A971" s="1"/>
      <c r="B971" s="1"/>
      <c r="C971" s="1"/>
      <c r="D971" s="1"/>
      <c r="E971" s="1"/>
      <c r="F971" s="1"/>
      <c r="G971" s="1"/>
      <c r="H971" s="1"/>
      <c r="I971" s="68"/>
      <c r="J971" s="69"/>
      <c r="K971" s="69"/>
      <c r="L971" s="1"/>
      <c r="M971" s="1"/>
      <c r="N971" s="1"/>
      <c r="O971" s="1"/>
      <c r="P971" s="1"/>
      <c r="Q971" s="1"/>
      <c r="R971" s="1"/>
      <c r="S971" s="1"/>
      <c r="T971" s="1"/>
      <c r="U971" s="1"/>
      <c r="V971" s="1"/>
    </row>
    <row r="972" spans="1:22" ht="15.75" customHeight="1">
      <c r="A972" s="1"/>
      <c r="B972" s="1"/>
      <c r="C972" s="1"/>
      <c r="D972" s="1"/>
      <c r="E972" s="1"/>
      <c r="F972" s="1"/>
      <c r="G972" s="1"/>
      <c r="H972" s="1"/>
      <c r="I972" s="68"/>
      <c r="J972" s="69"/>
      <c r="K972" s="69"/>
      <c r="L972" s="1"/>
      <c r="M972" s="1"/>
      <c r="N972" s="1"/>
      <c r="O972" s="1"/>
      <c r="P972" s="1"/>
      <c r="Q972" s="1"/>
      <c r="R972" s="1"/>
      <c r="S972" s="1"/>
      <c r="T972" s="1"/>
      <c r="U972" s="1"/>
      <c r="V972" s="1"/>
    </row>
    <row r="973" spans="1:22" ht="15.75" customHeight="1">
      <c r="A973" s="1"/>
      <c r="B973" s="1"/>
      <c r="C973" s="1"/>
      <c r="D973" s="1"/>
      <c r="E973" s="1"/>
      <c r="F973" s="1"/>
      <c r="G973" s="1"/>
      <c r="H973" s="1"/>
      <c r="I973" s="68"/>
      <c r="J973" s="69"/>
      <c r="K973" s="69"/>
      <c r="L973" s="1"/>
      <c r="M973" s="1"/>
      <c r="N973" s="1"/>
      <c r="O973" s="1"/>
      <c r="P973" s="1"/>
      <c r="Q973" s="1"/>
      <c r="R973" s="1"/>
      <c r="S973" s="1"/>
      <c r="T973" s="1"/>
      <c r="U973" s="1"/>
      <c r="V973" s="1"/>
    </row>
    <row r="974" spans="1:22" ht="15.75" customHeight="1">
      <c r="A974" s="1"/>
      <c r="B974" s="1"/>
      <c r="C974" s="1"/>
      <c r="D974" s="1"/>
      <c r="E974" s="1"/>
      <c r="F974" s="1"/>
      <c r="G974" s="1"/>
      <c r="H974" s="1"/>
      <c r="I974" s="68"/>
      <c r="J974" s="69"/>
      <c r="K974" s="69"/>
      <c r="L974" s="1"/>
      <c r="M974" s="1"/>
      <c r="N974" s="1"/>
      <c r="O974" s="1"/>
      <c r="P974" s="1"/>
      <c r="Q974" s="1"/>
      <c r="R974" s="1"/>
      <c r="S974" s="1"/>
      <c r="T974" s="1"/>
      <c r="U974" s="1"/>
      <c r="V974" s="1"/>
    </row>
    <row r="975" spans="1:22" ht="15.75" customHeight="1">
      <c r="A975" s="1"/>
      <c r="B975" s="1"/>
      <c r="C975" s="1"/>
      <c r="D975" s="1"/>
      <c r="E975" s="1"/>
      <c r="F975" s="1"/>
      <c r="G975" s="1"/>
      <c r="H975" s="1"/>
      <c r="I975" s="68"/>
      <c r="J975" s="69"/>
      <c r="K975" s="69"/>
      <c r="L975" s="1"/>
      <c r="M975" s="1"/>
      <c r="N975" s="1"/>
      <c r="O975" s="1"/>
      <c r="P975" s="1"/>
      <c r="Q975" s="1"/>
      <c r="R975" s="1"/>
      <c r="S975" s="1"/>
      <c r="T975" s="1"/>
      <c r="U975" s="1"/>
      <c r="V975" s="1"/>
    </row>
    <row r="976" spans="1:22" ht="15.75" customHeight="1">
      <c r="A976" s="1"/>
      <c r="B976" s="1"/>
      <c r="C976" s="1"/>
      <c r="D976" s="1"/>
      <c r="E976" s="1"/>
      <c r="F976" s="1"/>
      <c r="G976" s="1"/>
      <c r="H976" s="1"/>
      <c r="I976" s="68"/>
      <c r="J976" s="69"/>
      <c r="K976" s="69"/>
      <c r="L976" s="1"/>
      <c r="M976" s="1"/>
      <c r="N976" s="1"/>
      <c r="O976" s="1"/>
      <c r="P976" s="1"/>
      <c r="Q976" s="1"/>
      <c r="R976" s="1"/>
      <c r="S976" s="1"/>
      <c r="T976" s="1"/>
      <c r="U976" s="1"/>
      <c r="V976" s="1"/>
    </row>
    <row r="977" spans="1:22" ht="15.75" customHeight="1">
      <c r="A977" s="1"/>
      <c r="B977" s="1"/>
      <c r="C977" s="1"/>
      <c r="D977" s="1"/>
      <c r="E977" s="1"/>
      <c r="F977" s="1"/>
      <c r="G977" s="1"/>
      <c r="H977" s="1"/>
      <c r="I977" s="68"/>
      <c r="J977" s="69"/>
      <c r="K977" s="69"/>
      <c r="L977" s="1"/>
      <c r="M977" s="1"/>
      <c r="N977" s="1"/>
      <c r="O977" s="1"/>
      <c r="P977" s="1"/>
      <c r="Q977" s="1"/>
      <c r="R977" s="1"/>
      <c r="S977" s="1"/>
      <c r="T977" s="1"/>
      <c r="U977" s="1"/>
      <c r="V977" s="1"/>
    </row>
    <row r="978" spans="1:22" ht="15.75" customHeight="1">
      <c r="A978" s="1"/>
      <c r="B978" s="1"/>
      <c r="C978" s="1"/>
      <c r="D978" s="1"/>
      <c r="E978" s="1"/>
      <c r="F978" s="1"/>
      <c r="G978" s="1"/>
      <c r="H978" s="1"/>
      <c r="I978" s="68"/>
      <c r="J978" s="69"/>
      <c r="K978" s="69"/>
      <c r="L978" s="1"/>
      <c r="M978" s="1"/>
      <c r="N978" s="1"/>
      <c r="O978" s="1"/>
      <c r="P978" s="1"/>
      <c r="Q978" s="1"/>
      <c r="R978" s="1"/>
      <c r="S978" s="1"/>
      <c r="T978" s="1"/>
      <c r="U978" s="1"/>
      <c r="V978" s="1"/>
    </row>
    <row r="979" spans="1:22" ht="15.75" customHeight="1">
      <c r="A979" s="1"/>
      <c r="B979" s="1"/>
      <c r="C979" s="1"/>
      <c r="D979" s="1"/>
      <c r="E979" s="1"/>
      <c r="F979" s="1"/>
      <c r="G979" s="1"/>
      <c r="H979" s="1"/>
      <c r="I979" s="68"/>
      <c r="J979" s="69"/>
      <c r="K979" s="69"/>
      <c r="L979" s="1"/>
      <c r="M979" s="1"/>
      <c r="N979" s="1"/>
      <c r="O979" s="1"/>
      <c r="P979" s="1"/>
      <c r="Q979" s="1"/>
      <c r="R979" s="1"/>
      <c r="S979" s="1"/>
      <c r="T979" s="1"/>
      <c r="U979" s="1"/>
      <c r="V979" s="1"/>
    </row>
    <row r="980" spans="1:22" ht="15.75" customHeight="1">
      <c r="A980" s="1"/>
      <c r="B980" s="1"/>
      <c r="C980" s="1"/>
      <c r="D980" s="1"/>
      <c r="E980" s="1"/>
      <c r="F980" s="1"/>
      <c r="G980" s="1"/>
      <c r="H980" s="1"/>
      <c r="I980" s="68"/>
      <c r="J980" s="69"/>
      <c r="K980" s="69"/>
      <c r="L980" s="1"/>
      <c r="M980" s="1"/>
      <c r="N980" s="1"/>
      <c r="O980" s="1"/>
      <c r="P980" s="1"/>
      <c r="Q980" s="1"/>
      <c r="R980" s="1"/>
      <c r="S980" s="1"/>
      <c r="T980" s="1"/>
      <c r="U980" s="1"/>
      <c r="V980" s="1"/>
    </row>
    <row r="981" spans="1:22" ht="15.75" customHeight="1">
      <c r="A981" s="1"/>
      <c r="B981" s="1"/>
      <c r="C981" s="1"/>
      <c r="D981" s="1"/>
      <c r="E981" s="1"/>
      <c r="F981" s="1"/>
      <c r="G981" s="1"/>
      <c r="H981" s="1"/>
      <c r="I981" s="68"/>
      <c r="J981" s="69"/>
      <c r="K981" s="69"/>
      <c r="L981" s="1"/>
      <c r="M981" s="1"/>
      <c r="N981" s="1"/>
      <c r="O981" s="1"/>
      <c r="P981" s="1"/>
      <c r="Q981" s="1"/>
      <c r="R981" s="1"/>
      <c r="S981" s="1"/>
      <c r="T981" s="1"/>
      <c r="U981" s="1"/>
      <c r="V981" s="1"/>
    </row>
    <row r="982" spans="1:22" ht="15.75" customHeight="1">
      <c r="A982" s="1"/>
      <c r="B982" s="1"/>
      <c r="C982" s="1"/>
      <c r="D982" s="1"/>
      <c r="E982" s="1"/>
      <c r="F982" s="1"/>
      <c r="G982" s="1"/>
      <c r="H982" s="1"/>
      <c r="I982" s="68"/>
      <c r="J982" s="69"/>
      <c r="K982" s="69"/>
      <c r="L982" s="1"/>
      <c r="M982" s="1"/>
      <c r="N982" s="1"/>
      <c r="O982" s="1"/>
      <c r="P982" s="1"/>
      <c r="Q982" s="1"/>
      <c r="R982" s="1"/>
      <c r="S982" s="1"/>
      <c r="T982" s="1"/>
      <c r="U982" s="1"/>
      <c r="V982" s="1"/>
    </row>
    <row r="983" spans="1:22" ht="15.75" customHeight="1">
      <c r="A983" s="1"/>
      <c r="B983" s="1"/>
      <c r="C983" s="1"/>
      <c r="D983" s="1"/>
      <c r="E983" s="1"/>
      <c r="F983" s="1"/>
      <c r="G983" s="1"/>
      <c r="H983" s="1"/>
      <c r="I983" s="68"/>
      <c r="J983" s="69"/>
      <c r="K983" s="69"/>
      <c r="L983" s="1"/>
      <c r="M983" s="1"/>
      <c r="N983" s="1"/>
      <c r="O983" s="1"/>
      <c r="P983" s="1"/>
      <c r="Q983" s="1"/>
      <c r="R983" s="1"/>
      <c r="S983" s="1"/>
      <c r="T983" s="1"/>
      <c r="U983" s="1"/>
      <c r="V983" s="1"/>
    </row>
    <row r="984" spans="1:22" ht="15.75" customHeight="1">
      <c r="A984" s="1"/>
      <c r="B984" s="1"/>
      <c r="C984" s="1"/>
      <c r="D984" s="1"/>
      <c r="E984" s="1"/>
      <c r="F984" s="1"/>
      <c r="G984" s="1"/>
      <c r="H984" s="1"/>
      <c r="I984" s="68"/>
      <c r="J984" s="69"/>
      <c r="K984" s="69"/>
      <c r="L984" s="1"/>
      <c r="M984" s="1"/>
      <c r="N984" s="1"/>
      <c r="O984" s="1"/>
      <c r="P984" s="1"/>
      <c r="Q984" s="1"/>
      <c r="R984" s="1"/>
      <c r="S984" s="1"/>
      <c r="T984" s="1"/>
      <c r="U984" s="1"/>
      <c r="V984" s="1"/>
    </row>
    <row r="985" spans="1:22" ht="15.75" customHeight="1">
      <c r="A985" s="1"/>
      <c r="B985" s="1"/>
      <c r="C985" s="1"/>
      <c r="D985" s="1"/>
      <c r="E985" s="1"/>
      <c r="F985" s="1"/>
      <c r="G985" s="1"/>
      <c r="H985" s="1"/>
      <c r="I985" s="68"/>
      <c r="J985" s="69"/>
      <c r="K985" s="69"/>
      <c r="L985" s="1"/>
      <c r="M985" s="1"/>
      <c r="N985" s="1"/>
      <c r="O985" s="1"/>
      <c r="P985" s="1"/>
      <c r="Q985" s="1"/>
      <c r="R985" s="1"/>
      <c r="S985" s="1"/>
      <c r="T985" s="1"/>
      <c r="U985" s="1"/>
      <c r="V985" s="1"/>
    </row>
    <row r="986" spans="1:22" ht="15.75" customHeight="1">
      <c r="A986" s="1"/>
      <c r="B986" s="1"/>
      <c r="C986" s="1"/>
      <c r="D986" s="1"/>
      <c r="E986" s="1"/>
      <c r="F986" s="1"/>
      <c r="G986" s="1"/>
      <c r="H986" s="1"/>
      <c r="I986" s="68"/>
      <c r="J986" s="69"/>
      <c r="K986" s="69"/>
      <c r="L986" s="1"/>
      <c r="M986" s="1"/>
      <c r="N986" s="1"/>
      <c r="O986" s="1"/>
      <c r="P986" s="1"/>
      <c r="Q986" s="1"/>
      <c r="R986" s="1"/>
      <c r="S986" s="1"/>
      <c r="T986" s="1"/>
      <c r="U986" s="1"/>
      <c r="V986" s="1"/>
    </row>
    <row r="987" spans="1:22" ht="15.75" customHeight="1">
      <c r="A987" s="1"/>
      <c r="B987" s="1"/>
      <c r="C987" s="1"/>
      <c r="D987" s="1"/>
      <c r="E987" s="1"/>
      <c r="F987" s="1"/>
      <c r="G987" s="1"/>
      <c r="H987" s="1"/>
      <c r="I987" s="68"/>
      <c r="J987" s="69"/>
      <c r="K987" s="69"/>
      <c r="L987" s="1"/>
      <c r="M987" s="1"/>
      <c r="N987" s="1"/>
      <c r="O987" s="1"/>
      <c r="P987" s="1"/>
      <c r="Q987" s="1"/>
      <c r="R987" s="1"/>
      <c r="S987" s="1"/>
      <c r="T987" s="1"/>
      <c r="U987" s="1"/>
      <c r="V987" s="1"/>
    </row>
    <row r="988" spans="1:22" ht="15.75" customHeight="1">
      <c r="A988" s="1"/>
      <c r="B988" s="1"/>
      <c r="C988" s="1"/>
      <c r="D988" s="1"/>
      <c r="E988" s="1"/>
      <c r="F988" s="1"/>
      <c r="G988" s="1"/>
      <c r="H988" s="1"/>
      <c r="I988" s="68"/>
      <c r="J988" s="69"/>
      <c r="K988" s="69"/>
      <c r="L988" s="1"/>
      <c r="M988" s="1"/>
      <c r="N988" s="1"/>
      <c r="O988" s="1"/>
      <c r="P988" s="1"/>
      <c r="Q988" s="1"/>
      <c r="R988" s="1"/>
      <c r="S988" s="1"/>
      <c r="T988" s="1"/>
      <c r="U988" s="1"/>
      <c r="V988" s="1"/>
    </row>
    <row r="989" spans="1:22" ht="15.75" customHeight="1">
      <c r="A989" s="1"/>
      <c r="B989" s="1"/>
      <c r="C989" s="1"/>
      <c r="D989" s="1"/>
      <c r="E989" s="1"/>
      <c r="F989" s="1"/>
      <c r="G989" s="1"/>
      <c r="H989" s="1"/>
      <c r="I989" s="68"/>
      <c r="J989" s="69"/>
      <c r="K989" s="69"/>
      <c r="L989" s="1"/>
      <c r="M989" s="1"/>
      <c r="N989" s="1"/>
      <c r="O989" s="1"/>
      <c r="P989" s="1"/>
      <c r="Q989" s="1"/>
      <c r="R989" s="1"/>
      <c r="S989" s="1"/>
      <c r="T989" s="1"/>
      <c r="U989" s="1"/>
      <c r="V989" s="1"/>
    </row>
    <row r="990" spans="1:22" ht="15.75" customHeight="1">
      <c r="A990" s="1"/>
      <c r="B990" s="1"/>
      <c r="C990" s="1"/>
      <c r="D990" s="1"/>
      <c r="E990" s="1"/>
      <c r="F990" s="1"/>
      <c r="G990" s="1"/>
      <c r="H990" s="1"/>
      <c r="I990" s="68"/>
      <c r="J990" s="69"/>
      <c r="K990" s="69"/>
      <c r="L990" s="1"/>
      <c r="M990" s="1"/>
      <c r="N990" s="1"/>
      <c r="O990" s="1"/>
      <c r="P990" s="1"/>
      <c r="Q990" s="1"/>
      <c r="R990" s="1"/>
      <c r="S990" s="1"/>
      <c r="T990" s="1"/>
      <c r="U990" s="1"/>
      <c r="V990" s="1"/>
    </row>
    <row r="991" spans="1:22" ht="15.75" customHeight="1">
      <c r="A991" s="1"/>
      <c r="B991" s="1"/>
      <c r="C991" s="1"/>
      <c r="D991" s="1"/>
      <c r="E991" s="1"/>
      <c r="F991" s="1"/>
      <c r="G991" s="1"/>
      <c r="H991" s="1"/>
      <c r="I991" s="68"/>
      <c r="J991" s="69"/>
      <c r="K991" s="69"/>
      <c r="L991" s="1"/>
      <c r="M991" s="1"/>
      <c r="N991" s="1"/>
      <c r="O991" s="1"/>
      <c r="P991" s="1"/>
      <c r="Q991" s="1"/>
      <c r="R991" s="1"/>
      <c r="S991" s="1"/>
      <c r="T991" s="1"/>
      <c r="U991" s="1"/>
      <c r="V991" s="1"/>
    </row>
    <row r="992" spans="1:22" ht="15.75" customHeight="1">
      <c r="A992" s="1"/>
      <c r="B992" s="1"/>
      <c r="C992" s="1"/>
      <c r="D992" s="1"/>
      <c r="E992" s="1"/>
      <c r="F992" s="1"/>
      <c r="G992" s="1"/>
      <c r="H992" s="1"/>
      <c r="I992" s="68"/>
      <c r="J992" s="69"/>
      <c r="K992" s="69"/>
      <c r="L992" s="1"/>
      <c r="M992" s="1"/>
      <c r="N992" s="1"/>
      <c r="O992" s="1"/>
      <c r="P992" s="1"/>
      <c r="Q992" s="1"/>
      <c r="R992" s="1"/>
      <c r="S992" s="1"/>
      <c r="T992" s="1"/>
      <c r="U992" s="1"/>
      <c r="V992" s="1"/>
    </row>
    <row r="993" spans="1:22" ht="15.75" customHeight="1">
      <c r="A993" s="1"/>
      <c r="B993" s="1"/>
      <c r="C993" s="1"/>
      <c r="D993" s="1"/>
      <c r="E993" s="1"/>
      <c r="F993" s="1"/>
      <c r="G993" s="1"/>
      <c r="H993" s="1"/>
      <c r="I993" s="68"/>
      <c r="J993" s="69"/>
      <c r="K993" s="69"/>
      <c r="L993" s="1"/>
      <c r="M993" s="1"/>
      <c r="N993" s="1"/>
      <c r="O993" s="1"/>
      <c r="P993" s="1"/>
      <c r="Q993" s="1"/>
      <c r="R993" s="1"/>
      <c r="S993" s="1"/>
      <c r="T993" s="1"/>
      <c r="U993" s="1"/>
      <c r="V993" s="1"/>
    </row>
    <row r="994" spans="1:22" ht="15.75" customHeight="1">
      <c r="A994" s="1"/>
      <c r="B994" s="1"/>
      <c r="C994" s="1"/>
      <c r="D994" s="1"/>
      <c r="E994" s="1"/>
      <c r="F994" s="1"/>
      <c r="G994" s="1"/>
      <c r="H994" s="1"/>
      <c r="I994" s="68"/>
      <c r="J994" s="69"/>
      <c r="K994" s="69"/>
      <c r="L994" s="1"/>
      <c r="M994" s="1"/>
      <c r="N994" s="1"/>
      <c r="O994" s="1"/>
      <c r="P994" s="1"/>
      <c r="Q994" s="1"/>
      <c r="R994" s="1"/>
      <c r="S994" s="1"/>
      <c r="T994" s="1"/>
      <c r="U994" s="1"/>
      <c r="V994" s="1"/>
    </row>
    <row r="995" spans="1:22" ht="15.75" customHeight="1">
      <c r="A995" s="1"/>
      <c r="B995" s="1"/>
      <c r="C995" s="1"/>
      <c r="D995" s="1"/>
      <c r="E995" s="1"/>
      <c r="F995" s="1"/>
      <c r="G995" s="1"/>
      <c r="H995" s="1"/>
      <c r="I995" s="68"/>
      <c r="J995" s="69"/>
      <c r="K995" s="69"/>
      <c r="L995" s="1"/>
      <c r="M995" s="1"/>
      <c r="N995" s="1"/>
      <c r="O995" s="1"/>
      <c r="P995" s="1"/>
      <c r="Q995" s="1"/>
      <c r="R995" s="1"/>
      <c r="S995" s="1"/>
      <c r="T995" s="1"/>
      <c r="U995" s="1"/>
      <c r="V995" s="1"/>
    </row>
    <row r="996" spans="1:22" ht="15.75" customHeight="1">
      <c r="A996" s="1"/>
      <c r="B996" s="1"/>
      <c r="C996" s="1"/>
      <c r="D996" s="1"/>
      <c r="E996" s="1"/>
      <c r="F996" s="1"/>
      <c r="G996" s="1"/>
      <c r="H996" s="1"/>
      <c r="I996" s="68"/>
      <c r="J996" s="69"/>
      <c r="K996" s="69"/>
      <c r="L996" s="1"/>
      <c r="M996" s="1"/>
      <c r="N996" s="1"/>
      <c r="O996" s="1"/>
      <c r="P996" s="1"/>
      <c r="Q996" s="1"/>
      <c r="R996" s="1"/>
      <c r="S996" s="1"/>
      <c r="T996" s="1"/>
      <c r="U996" s="1"/>
      <c r="V996" s="1"/>
    </row>
    <row r="997" spans="1:22" ht="15.75" customHeight="1">
      <c r="A997" s="1"/>
      <c r="B997" s="1"/>
      <c r="C997" s="1"/>
      <c r="D997" s="1"/>
      <c r="E997" s="1"/>
      <c r="F997" s="1"/>
      <c r="G997" s="1"/>
      <c r="H997" s="1"/>
      <c r="I997" s="68"/>
      <c r="J997" s="69"/>
      <c r="K997" s="69"/>
      <c r="L997" s="1"/>
      <c r="M997" s="1"/>
      <c r="N997" s="1"/>
      <c r="O997" s="1"/>
      <c r="P997" s="1"/>
      <c r="Q997" s="1"/>
      <c r="R997" s="1"/>
      <c r="S997" s="1"/>
      <c r="T997" s="1"/>
      <c r="U997" s="1"/>
      <c r="V997" s="1"/>
    </row>
    <row r="998" spans="1:22" ht="15.75" customHeight="1">
      <c r="A998" s="1"/>
      <c r="B998" s="1"/>
      <c r="C998" s="1"/>
      <c r="D998" s="1"/>
      <c r="E998" s="1"/>
      <c r="F998" s="1"/>
      <c r="G998" s="1"/>
      <c r="H998" s="1"/>
      <c r="I998" s="68"/>
      <c r="J998" s="69"/>
      <c r="K998" s="69"/>
      <c r="L998" s="1"/>
      <c r="M998" s="1"/>
      <c r="N998" s="1"/>
      <c r="O998" s="1"/>
      <c r="P998" s="1"/>
      <c r="Q998" s="1"/>
      <c r="R998" s="1"/>
      <c r="S998" s="1"/>
      <c r="T998" s="1"/>
      <c r="U998" s="1"/>
      <c r="V998" s="1"/>
    </row>
    <row r="999" spans="1:22" ht="15.75" customHeight="1">
      <c r="A999" s="1"/>
      <c r="B999" s="1"/>
      <c r="C999" s="1"/>
      <c r="D999" s="1"/>
      <c r="E999" s="1"/>
      <c r="F999" s="1"/>
      <c r="G999" s="1"/>
      <c r="H999" s="1"/>
      <c r="I999" s="68"/>
      <c r="J999" s="69"/>
      <c r="K999" s="69"/>
      <c r="L999" s="1"/>
      <c r="M999" s="1"/>
      <c r="N999" s="1"/>
      <c r="O999" s="1"/>
      <c r="P999" s="1"/>
      <c r="Q999" s="1"/>
      <c r="R999" s="1"/>
      <c r="S999" s="1"/>
      <c r="T999" s="1"/>
      <c r="U999" s="1"/>
      <c r="V999" s="1"/>
    </row>
    <row r="1000" spans="1:22" ht="15.75" customHeight="1">
      <c r="A1000" s="1"/>
      <c r="B1000" s="1"/>
      <c r="C1000" s="1"/>
      <c r="D1000" s="1"/>
      <c r="E1000" s="1"/>
      <c r="F1000" s="1"/>
      <c r="G1000" s="1"/>
      <c r="H1000" s="1"/>
      <c r="I1000" s="68"/>
      <c r="J1000" s="69"/>
      <c r="K1000" s="69"/>
      <c r="L1000" s="1"/>
      <c r="M1000" s="1"/>
      <c r="N1000" s="1"/>
      <c r="O1000" s="1"/>
      <c r="P1000" s="1"/>
      <c r="Q1000" s="1"/>
      <c r="R1000" s="1"/>
      <c r="S1000" s="1"/>
      <c r="T1000" s="1"/>
      <c r="U1000" s="1"/>
      <c r="V1000" s="1"/>
    </row>
    <row r="1001" spans="1:22" ht="15.75" customHeight="1">
      <c r="A1001" s="1"/>
      <c r="B1001" s="1"/>
      <c r="C1001" s="1"/>
      <c r="D1001" s="1"/>
      <c r="E1001" s="1"/>
      <c r="F1001" s="1"/>
      <c r="G1001" s="1"/>
      <c r="H1001" s="1"/>
      <c r="I1001" s="68"/>
      <c r="J1001" s="69"/>
      <c r="K1001" s="69"/>
      <c r="L1001" s="1"/>
      <c r="M1001" s="1"/>
      <c r="N1001" s="1"/>
      <c r="O1001" s="1"/>
      <c r="P1001" s="1"/>
      <c r="Q1001" s="1"/>
      <c r="R1001" s="1"/>
      <c r="S1001" s="1"/>
      <c r="T1001" s="1"/>
      <c r="U1001" s="1"/>
      <c r="V1001" s="1"/>
    </row>
    <row r="1002" spans="1:22" ht="15.75" customHeight="1">
      <c r="A1002" s="1"/>
      <c r="B1002" s="1"/>
      <c r="C1002" s="1"/>
      <c r="D1002" s="1"/>
      <c r="E1002" s="1"/>
      <c r="F1002" s="1"/>
      <c r="G1002" s="1"/>
      <c r="H1002" s="1"/>
      <c r="I1002" s="68"/>
      <c r="J1002" s="69"/>
      <c r="K1002" s="69"/>
      <c r="L1002" s="1"/>
      <c r="M1002" s="1"/>
      <c r="N1002" s="1"/>
      <c r="O1002" s="1"/>
      <c r="P1002" s="1"/>
      <c r="Q1002" s="1"/>
      <c r="R1002" s="1"/>
      <c r="S1002" s="1"/>
      <c r="T1002" s="1"/>
      <c r="U1002" s="1"/>
      <c r="V1002" s="1"/>
    </row>
  </sheetData>
  <mergeCells count="12">
    <mergeCell ref="B7:C7"/>
    <mergeCell ref="A8:A9"/>
    <mergeCell ref="A10:A11"/>
    <mergeCell ref="A12:A13"/>
    <mergeCell ref="A18:K18"/>
    <mergeCell ref="A6:F6"/>
    <mergeCell ref="G6:I6"/>
    <mergeCell ref="A1:G1"/>
    <mergeCell ref="A2:G2"/>
    <mergeCell ref="A3:G3"/>
    <mergeCell ref="A4:G4"/>
    <mergeCell ref="A5:G5"/>
  </mergeCells>
  <hyperlinks>
    <hyperlink ref="H10" r:id="rId1" xr:uid="{00000000-0004-0000-0300-000000000000}"/>
    <hyperlink ref="H14" r:id="rId2" xr:uid="{00000000-0004-0000-0300-000001000000}"/>
  </hyperlinks>
  <pageMargins left="0" right="0" top="0" bottom="0" header="0" footer="0"/>
  <pageSetup scale="30" orientation="landscape"/>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E598"/>
  </sheetPr>
  <dimension ref="A1:Z1000"/>
  <sheetViews>
    <sheetView showGridLines="0" workbookViewId="0"/>
  </sheetViews>
  <sheetFormatPr defaultColWidth="12.625" defaultRowHeight="15" customHeight="1"/>
  <cols>
    <col min="1" max="2" width="10.25" customWidth="1"/>
    <col min="3" max="3" width="14.625" customWidth="1"/>
    <col min="4" max="4" width="10.25" customWidth="1"/>
    <col min="5" max="5" width="54" customWidth="1"/>
    <col min="6" max="6" width="25.125" customWidth="1"/>
    <col min="7" max="7" width="22.125" customWidth="1"/>
    <col min="8" max="8" width="22" customWidth="1"/>
    <col min="9" max="9" width="16.5" customWidth="1"/>
    <col min="10" max="12" width="9.375" customWidth="1"/>
    <col min="13" max="13" width="11" customWidth="1"/>
    <col min="14" max="14" width="30.375" customWidth="1"/>
    <col min="15" max="15" width="101.125" customWidth="1"/>
    <col min="16" max="16" width="40.25" customWidth="1"/>
    <col min="17" max="17" width="255.5" customWidth="1"/>
  </cols>
  <sheetData>
    <row r="1" spans="1:26">
      <c r="A1" s="520" t="s">
        <v>0</v>
      </c>
      <c r="B1" s="486"/>
      <c r="C1" s="486"/>
      <c r="D1" s="486"/>
      <c r="E1" s="486"/>
      <c r="F1" s="486"/>
      <c r="G1" s="486"/>
      <c r="H1" s="486"/>
      <c r="I1" s="486"/>
      <c r="J1" s="486"/>
      <c r="K1" s="486"/>
      <c r="L1" s="486"/>
      <c r="M1" s="486"/>
      <c r="N1" s="487"/>
      <c r="O1" s="1"/>
      <c r="P1" s="1"/>
      <c r="Q1" s="1"/>
      <c r="R1" s="1"/>
      <c r="S1" s="1"/>
      <c r="T1" s="1"/>
      <c r="U1" s="1"/>
      <c r="V1" s="1"/>
      <c r="W1" s="1"/>
      <c r="X1" s="1"/>
      <c r="Y1" s="1"/>
      <c r="Z1" s="1"/>
    </row>
    <row r="2" spans="1:26">
      <c r="A2" s="521" t="s">
        <v>27</v>
      </c>
      <c r="B2" s="486"/>
      <c r="C2" s="486"/>
      <c r="D2" s="486"/>
      <c r="E2" s="486"/>
      <c r="F2" s="486"/>
      <c r="G2" s="486"/>
      <c r="H2" s="486"/>
      <c r="I2" s="486"/>
      <c r="J2" s="486"/>
      <c r="K2" s="486"/>
      <c r="L2" s="486"/>
      <c r="M2" s="486"/>
      <c r="N2" s="487"/>
      <c r="O2" s="1"/>
      <c r="P2" s="1"/>
      <c r="Q2" s="1"/>
      <c r="R2" s="1"/>
      <c r="S2" s="1"/>
      <c r="T2" s="1"/>
      <c r="U2" s="1"/>
      <c r="V2" s="1"/>
      <c r="W2" s="1"/>
      <c r="X2" s="1"/>
      <c r="Y2" s="1"/>
      <c r="Z2" s="1"/>
    </row>
    <row r="3" spans="1:26">
      <c r="A3" s="521" t="s">
        <v>2</v>
      </c>
      <c r="B3" s="486"/>
      <c r="C3" s="486"/>
      <c r="D3" s="486"/>
      <c r="E3" s="486"/>
      <c r="F3" s="486"/>
      <c r="G3" s="486"/>
      <c r="H3" s="486"/>
      <c r="I3" s="486"/>
      <c r="J3" s="486"/>
      <c r="K3" s="486"/>
      <c r="L3" s="486"/>
      <c r="M3" s="486"/>
      <c r="N3" s="487"/>
      <c r="O3" s="1"/>
      <c r="P3" s="1"/>
      <c r="Q3" s="1"/>
      <c r="R3" s="1"/>
      <c r="S3" s="1"/>
      <c r="T3" s="1"/>
      <c r="U3" s="1"/>
      <c r="V3" s="1"/>
      <c r="W3" s="1"/>
      <c r="X3" s="1"/>
      <c r="Y3" s="1"/>
      <c r="Z3" s="1"/>
    </row>
    <row r="4" spans="1:26">
      <c r="A4" s="522" t="s">
        <v>3</v>
      </c>
      <c r="B4" s="502"/>
      <c r="C4" s="502"/>
      <c r="D4" s="502"/>
      <c r="E4" s="502"/>
      <c r="F4" s="502"/>
      <c r="G4" s="502"/>
      <c r="H4" s="502"/>
      <c r="I4" s="502"/>
      <c r="J4" s="502"/>
      <c r="K4" s="502"/>
      <c r="L4" s="502"/>
      <c r="M4" s="502"/>
      <c r="N4" s="523"/>
      <c r="O4" s="1"/>
      <c r="P4" s="1"/>
      <c r="Q4" s="1"/>
      <c r="R4" s="1"/>
      <c r="S4" s="1"/>
      <c r="T4" s="1"/>
      <c r="U4" s="1"/>
      <c r="V4" s="1"/>
      <c r="W4" s="1"/>
      <c r="X4" s="1"/>
      <c r="Y4" s="1"/>
      <c r="Z4" s="1"/>
    </row>
    <row r="5" spans="1:26">
      <c r="A5" s="524"/>
      <c r="B5" s="502"/>
      <c r="C5" s="502"/>
      <c r="D5" s="502"/>
      <c r="E5" s="502"/>
      <c r="F5" s="502"/>
      <c r="G5" s="502"/>
      <c r="H5" s="502"/>
      <c r="I5" s="502"/>
      <c r="J5" s="502"/>
      <c r="K5" s="502"/>
      <c r="L5" s="502"/>
      <c r="M5" s="502"/>
      <c r="N5" s="523"/>
      <c r="O5" s="1"/>
      <c r="P5" s="1"/>
      <c r="Q5" s="1"/>
      <c r="R5" s="1"/>
      <c r="S5" s="1"/>
      <c r="T5" s="1"/>
      <c r="U5" s="1"/>
      <c r="V5" s="1"/>
      <c r="W5" s="1"/>
      <c r="X5" s="1"/>
      <c r="Y5" s="1"/>
      <c r="Z5" s="1"/>
    </row>
    <row r="6" spans="1:26" ht="15" customHeight="1">
      <c r="A6" s="525" t="s">
        <v>106</v>
      </c>
      <c r="B6" s="493"/>
      <c r="C6" s="493"/>
      <c r="D6" s="493"/>
      <c r="E6" s="493"/>
      <c r="F6" s="493"/>
      <c r="G6" s="493"/>
      <c r="H6" s="493"/>
      <c r="I6" s="493"/>
      <c r="J6" s="493"/>
      <c r="K6" s="493"/>
      <c r="L6" s="493"/>
      <c r="M6" s="493"/>
      <c r="N6" s="494"/>
      <c r="O6" s="1"/>
      <c r="P6" s="1"/>
      <c r="Q6" s="1"/>
      <c r="R6" s="1"/>
      <c r="S6" s="1"/>
      <c r="T6" s="1"/>
      <c r="U6" s="1"/>
      <c r="V6" s="1"/>
      <c r="W6" s="1"/>
      <c r="X6" s="1"/>
      <c r="Y6" s="1"/>
      <c r="Z6" s="1"/>
    </row>
    <row r="7" spans="1:26" ht="26.25" customHeight="1">
      <c r="A7" s="526" t="s">
        <v>107</v>
      </c>
      <c r="B7" s="495"/>
      <c r="C7" s="495"/>
      <c r="D7" s="478"/>
      <c r="E7" s="526" t="s">
        <v>108</v>
      </c>
      <c r="F7" s="495"/>
      <c r="G7" s="495"/>
      <c r="H7" s="495"/>
      <c r="I7" s="495"/>
      <c r="J7" s="495"/>
      <c r="K7" s="478"/>
      <c r="L7" s="526" t="s">
        <v>109</v>
      </c>
      <c r="M7" s="495"/>
      <c r="N7" s="478"/>
      <c r="O7" s="496" t="s">
        <v>40</v>
      </c>
      <c r="P7" s="495"/>
      <c r="Q7" s="478"/>
      <c r="R7" s="1"/>
      <c r="S7" s="1"/>
      <c r="T7" s="1"/>
      <c r="U7" s="1"/>
      <c r="V7" s="1"/>
      <c r="W7" s="1"/>
      <c r="X7" s="1"/>
      <c r="Y7" s="1"/>
      <c r="Z7" s="1"/>
    </row>
    <row r="8" spans="1:26" ht="48" customHeight="1">
      <c r="A8" s="72" t="s">
        <v>110</v>
      </c>
      <c r="B8" s="72" t="s">
        <v>111</v>
      </c>
      <c r="C8" s="72" t="s">
        <v>112</v>
      </c>
      <c r="D8" s="72" t="s">
        <v>113</v>
      </c>
      <c r="E8" s="73" t="s">
        <v>114</v>
      </c>
      <c r="F8" s="73" t="s">
        <v>115</v>
      </c>
      <c r="G8" s="519" t="s">
        <v>116</v>
      </c>
      <c r="H8" s="494"/>
      <c r="I8" s="74" t="s">
        <v>117</v>
      </c>
      <c r="J8" s="519" t="s">
        <v>118</v>
      </c>
      <c r="K8" s="494"/>
      <c r="L8" s="73" t="s">
        <v>119</v>
      </c>
      <c r="M8" s="73" t="s">
        <v>120</v>
      </c>
      <c r="N8" s="75" t="s">
        <v>121</v>
      </c>
      <c r="O8" s="50" t="s">
        <v>46</v>
      </c>
      <c r="P8" s="51" t="s">
        <v>47</v>
      </c>
      <c r="Q8" s="51" t="s">
        <v>48</v>
      </c>
      <c r="R8" s="1"/>
      <c r="S8" s="1"/>
      <c r="T8" s="1"/>
      <c r="U8" s="1"/>
      <c r="V8" s="1"/>
      <c r="W8" s="1"/>
      <c r="X8" s="1"/>
      <c r="Y8" s="1"/>
      <c r="Z8" s="1"/>
    </row>
    <row r="9" spans="1:26" ht="409.5" customHeight="1">
      <c r="A9" s="516" t="s">
        <v>122</v>
      </c>
      <c r="B9" s="517">
        <v>1711</v>
      </c>
      <c r="C9" s="517" t="s">
        <v>123</v>
      </c>
      <c r="D9" s="517" t="s">
        <v>124</v>
      </c>
      <c r="E9" s="518" t="s">
        <v>125</v>
      </c>
      <c r="F9" s="76" t="s">
        <v>126</v>
      </c>
      <c r="G9" s="513" t="s">
        <v>127</v>
      </c>
      <c r="H9" s="514"/>
      <c r="I9" s="76" t="s">
        <v>128</v>
      </c>
      <c r="J9" s="513" t="s">
        <v>129</v>
      </c>
      <c r="K9" s="514"/>
      <c r="L9" s="77">
        <v>44228</v>
      </c>
      <c r="M9" s="77">
        <v>44530</v>
      </c>
      <c r="N9" s="78" t="s">
        <v>130</v>
      </c>
      <c r="O9" s="79" t="s">
        <v>131</v>
      </c>
      <c r="P9" s="53" t="s">
        <v>132</v>
      </c>
      <c r="Q9" s="57" t="s">
        <v>133</v>
      </c>
      <c r="R9" s="80"/>
      <c r="S9" s="80"/>
      <c r="T9" s="80"/>
      <c r="U9" s="80"/>
      <c r="V9" s="80"/>
      <c r="W9" s="80"/>
      <c r="X9" s="80"/>
      <c r="Y9" s="80"/>
      <c r="Z9" s="80"/>
    </row>
    <row r="10" spans="1:26" ht="160.5" customHeight="1">
      <c r="A10" s="507"/>
      <c r="B10" s="509"/>
      <c r="C10" s="509"/>
      <c r="D10" s="509"/>
      <c r="E10" s="500"/>
      <c r="F10" s="55" t="s">
        <v>134</v>
      </c>
      <c r="G10" s="511" t="s">
        <v>135</v>
      </c>
      <c r="H10" s="512"/>
      <c r="I10" s="55" t="s">
        <v>136</v>
      </c>
      <c r="J10" s="515" t="s">
        <v>137</v>
      </c>
      <c r="K10" s="512"/>
      <c r="L10" s="81">
        <v>44228</v>
      </c>
      <c r="M10" s="81">
        <v>44530</v>
      </c>
      <c r="N10" s="82" t="s">
        <v>130</v>
      </c>
      <c r="O10" s="83" t="s">
        <v>138</v>
      </c>
      <c r="P10" s="55" t="s">
        <v>139</v>
      </c>
      <c r="Q10" s="57" t="s">
        <v>140</v>
      </c>
      <c r="R10" s="80"/>
      <c r="S10" s="80"/>
      <c r="T10" s="80"/>
      <c r="U10" s="80"/>
      <c r="V10" s="80"/>
      <c r="W10" s="80"/>
      <c r="X10" s="80"/>
      <c r="Y10" s="80"/>
      <c r="Z10" s="80"/>
    </row>
    <row r="11" spans="1:26" ht="408.75" customHeight="1">
      <c r="A11" s="506" t="s">
        <v>122</v>
      </c>
      <c r="B11" s="508">
        <v>75917</v>
      </c>
      <c r="C11" s="508" t="s">
        <v>141</v>
      </c>
      <c r="D11" s="508" t="s">
        <v>124</v>
      </c>
      <c r="E11" s="510" t="s">
        <v>142</v>
      </c>
      <c r="F11" s="84" t="s">
        <v>143</v>
      </c>
      <c r="G11" s="511" t="s">
        <v>144</v>
      </c>
      <c r="H11" s="512"/>
      <c r="I11" s="84" t="s">
        <v>128</v>
      </c>
      <c r="J11" s="511" t="s">
        <v>129</v>
      </c>
      <c r="K11" s="512"/>
      <c r="L11" s="85">
        <v>44228</v>
      </c>
      <c r="M11" s="85">
        <v>44530</v>
      </c>
      <c r="N11" s="82" t="s">
        <v>130</v>
      </c>
      <c r="O11" s="79" t="s">
        <v>131</v>
      </c>
      <c r="P11" s="53" t="s">
        <v>145</v>
      </c>
      <c r="Q11" s="57" t="s">
        <v>146</v>
      </c>
      <c r="R11" s="80"/>
      <c r="S11" s="80"/>
      <c r="T11" s="80"/>
      <c r="U11" s="80"/>
      <c r="V11" s="80"/>
      <c r="W11" s="80"/>
      <c r="X11" s="80"/>
      <c r="Y11" s="80"/>
      <c r="Z11" s="80"/>
    </row>
    <row r="12" spans="1:26" ht="195" customHeight="1">
      <c r="A12" s="507"/>
      <c r="B12" s="509"/>
      <c r="C12" s="509"/>
      <c r="D12" s="509"/>
      <c r="E12" s="509"/>
      <c r="F12" s="86" t="s">
        <v>134</v>
      </c>
      <c r="G12" s="504" t="s">
        <v>147</v>
      </c>
      <c r="H12" s="505"/>
      <c r="I12" s="86" t="s">
        <v>136</v>
      </c>
      <c r="J12" s="504" t="s">
        <v>137</v>
      </c>
      <c r="K12" s="505"/>
      <c r="L12" s="87">
        <v>44228</v>
      </c>
      <c r="M12" s="87">
        <v>44530</v>
      </c>
      <c r="N12" s="88" t="s">
        <v>130</v>
      </c>
      <c r="O12" s="83" t="s">
        <v>138</v>
      </c>
      <c r="P12" s="55" t="s">
        <v>148</v>
      </c>
      <c r="Q12" s="57" t="s">
        <v>149</v>
      </c>
      <c r="R12" s="80"/>
      <c r="S12" s="80"/>
      <c r="T12" s="80"/>
      <c r="U12" s="80"/>
      <c r="V12" s="80"/>
      <c r="W12" s="80"/>
      <c r="X12" s="80"/>
      <c r="Y12" s="80"/>
      <c r="Z12" s="80"/>
    </row>
    <row r="13" spans="1:26">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0">
    <mergeCell ref="O7:Q7"/>
    <mergeCell ref="G8:H8"/>
    <mergeCell ref="J8:K8"/>
    <mergeCell ref="A1:N1"/>
    <mergeCell ref="A2:N2"/>
    <mergeCell ref="A3:N3"/>
    <mergeCell ref="A4:N4"/>
    <mergeCell ref="A5:N5"/>
    <mergeCell ref="A6:N6"/>
    <mergeCell ref="A7:D7"/>
    <mergeCell ref="E7:K7"/>
    <mergeCell ref="L7:N7"/>
    <mergeCell ref="J9:K9"/>
    <mergeCell ref="J10:K10"/>
    <mergeCell ref="J11:K11"/>
    <mergeCell ref="A9:A10"/>
    <mergeCell ref="B9:B10"/>
    <mergeCell ref="C9:C10"/>
    <mergeCell ref="D9:D10"/>
    <mergeCell ref="E9:E10"/>
    <mergeCell ref="G9:H9"/>
    <mergeCell ref="G10:H10"/>
    <mergeCell ref="J12:K12"/>
    <mergeCell ref="A11:A12"/>
    <mergeCell ref="B11:B12"/>
    <mergeCell ref="C11:C12"/>
    <mergeCell ref="D11:D12"/>
    <mergeCell ref="E11:E12"/>
    <mergeCell ref="G11:H11"/>
    <mergeCell ref="G12:H12"/>
  </mergeCells>
  <pageMargins left="0" right="0" top="0" bottom="0" header="0" footer="0"/>
  <pageSetup scale="27"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E598"/>
  </sheetPr>
  <dimension ref="A1:Z1000"/>
  <sheetViews>
    <sheetView showGridLines="0" tabSelected="1" workbookViewId="0">
      <pane xSplit="2" ySplit="3" topLeftCell="K4" activePane="bottomRight" state="frozen"/>
      <selection pane="topRight" activeCell="C1" sqref="C1"/>
      <selection pane="bottomLeft" activeCell="A4" sqref="A4"/>
      <selection pane="bottomRight" activeCell="M8" sqref="M8"/>
    </sheetView>
  </sheetViews>
  <sheetFormatPr defaultColWidth="12.625" defaultRowHeight="15" customHeight="1"/>
  <cols>
    <col min="1" max="1" width="26.875" customWidth="1"/>
    <col min="2" max="2" width="7.75" customWidth="1"/>
    <col min="3" max="3" width="38.25" customWidth="1"/>
    <col min="4" max="4" width="30.375" customWidth="1"/>
    <col min="5" max="5" width="38.625" customWidth="1"/>
    <col min="6" max="6" width="15.25" customWidth="1"/>
    <col min="7" max="7" width="24.625" customWidth="1"/>
    <col min="8" max="8" width="27.875" customWidth="1"/>
    <col min="9" max="9" width="23.375" customWidth="1"/>
    <col min="10" max="10" width="44.25" customWidth="1"/>
    <col min="11" max="11" width="49.125" customWidth="1"/>
    <col min="12" max="12" width="54.75" customWidth="1"/>
    <col min="13" max="13" width="129.75" customWidth="1"/>
    <col min="14" max="19" width="9.375" customWidth="1"/>
  </cols>
  <sheetData>
    <row r="1" spans="1:26" ht="49.5" customHeight="1">
      <c r="A1" s="485" t="s">
        <v>0</v>
      </c>
      <c r="B1" s="486"/>
      <c r="C1" s="486"/>
      <c r="D1" s="486"/>
      <c r="E1" s="486"/>
      <c r="F1" s="486"/>
      <c r="G1" s="486"/>
      <c r="H1" s="486"/>
      <c r="I1" s="486"/>
      <c r="J1" s="487"/>
      <c r="K1" s="1"/>
      <c r="L1" s="1"/>
      <c r="M1" s="1"/>
      <c r="N1" s="1"/>
      <c r="O1" s="1"/>
      <c r="P1" s="1"/>
      <c r="Q1" s="1"/>
      <c r="R1" s="1"/>
      <c r="S1" s="1"/>
      <c r="T1" s="1"/>
      <c r="U1" s="1"/>
      <c r="V1" s="1"/>
      <c r="W1" s="1"/>
      <c r="X1" s="1"/>
      <c r="Y1" s="1"/>
      <c r="Z1" s="1"/>
    </row>
    <row r="2" spans="1:26">
      <c r="A2" s="485" t="s">
        <v>27</v>
      </c>
      <c r="B2" s="486"/>
      <c r="C2" s="486"/>
      <c r="D2" s="486"/>
      <c r="E2" s="486"/>
      <c r="F2" s="486"/>
      <c r="G2" s="486"/>
      <c r="H2" s="486"/>
      <c r="I2" s="486"/>
      <c r="J2" s="487"/>
      <c r="K2" s="1"/>
      <c r="L2" s="1"/>
      <c r="M2" s="1"/>
      <c r="N2" s="1"/>
      <c r="O2" s="1"/>
      <c r="P2" s="1"/>
      <c r="Q2" s="1"/>
      <c r="R2" s="1"/>
      <c r="S2" s="1"/>
      <c r="T2" s="1"/>
      <c r="U2" s="1"/>
      <c r="V2" s="1"/>
      <c r="W2" s="1"/>
      <c r="X2" s="1"/>
      <c r="Y2" s="1"/>
      <c r="Z2" s="1"/>
    </row>
    <row r="3" spans="1:26">
      <c r="A3" s="485" t="s">
        <v>150</v>
      </c>
      <c r="B3" s="486"/>
      <c r="C3" s="486"/>
      <c r="D3" s="486"/>
      <c r="E3" s="486"/>
      <c r="F3" s="486"/>
      <c r="G3" s="486"/>
      <c r="H3" s="486"/>
      <c r="I3" s="486"/>
      <c r="J3" s="487"/>
      <c r="K3" s="1"/>
      <c r="L3" s="1"/>
      <c r="M3" s="1"/>
      <c r="N3" s="1"/>
      <c r="O3" s="1"/>
      <c r="P3" s="1"/>
      <c r="Q3" s="1"/>
      <c r="R3" s="1"/>
      <c r="S3" s="1"/>
      <c r="T3" s="1"/>
      <c r="U3" s="1"/>
      <c r="V3" s="1"/>
      <c r="W3" s="1"/>
      <c r="X3" s="1"/>
      <c r="Y3" s="1"/>
      <c r="Z3" s="1"/>
    </row>
    <row r="4" spans="1:26">
      <c r="A4" s="527" t="s">
        <v>3</v>
      </c>
      <c r="B4" s="486"/>
      <c r="C4" s="486"/>
      <c r="D4" s="486"/>
      <c r="E4" s="486"/>
      <c r="F4" s="486"/>
      <c r="G4" s="1"/>
      <c r="H4" s="1"/>
      <c r="I4" s="1"/>
      <c r="J4" s="11"/>
      <c r="K4" s="1"/>
      <c r="L4" s="1"/>
      <c r="M4" s="1"/>
      <c r="N4" s="1"/>
      <c r="O4" s="1"/>
      <c r="P4" s="1"/>
      <c r="Q4" s="1"/>
      <c r="R4" s="1"/>
      <c r="S4" s="1"/>
      <c r="T4" s="1"/>
      <c r="U4" s="1"/>
      <c r="V4" s="1"/>
      <c r="W4" s="1"/>
      <c r="X4" s="1"/>
      <c r="Y4" s="1"/>
      <c r="Z4" s="1"/>
    </row>
    <row r="5" spans="1:26" ht="15" customHeight="1">
      <c r="A5" s="527"/>
      <c r="B5" s="486"/>
      <c r="C5" s="486"/>
      <c r="D5" s="486"/>
      <c r="E5" s="486"/>
      <c r="F5" s="486"/>
      <c r="G5" s="1"/>
      <c r="H5" s="1"/>
      <c r="I5" s="1"/>
      <c r="J5" s="44"/>
      <c r="K5" s="1"/>
      <c r="L5" s="1"/>
      <c r="M5" s="1"/>
      <c r="N5" s="1"/>
      <c r="O5" s="1"/>
      <c r="P5" s="1"/>
      <c r="Q5" s="1"/>
      <c r="R5" s="1"/>
      <c r="S5" s="1"/>
      <c r="T5" s="1"/>
      <c r="U5" s="1"/>
      <c r="V5" s="1"/>
      <c r="W5" s="1"/>
      <c r="X5" s="1"/>
      <c r="Y5" s="1"/>
      <c r="Z5" s="1"/>
    </row>
    <row r="6" spans="1:26" ht="40.5" customHeight="1">
      <c r="A6" s="528" t="s">
        <v>151</v>
      </c>
      <c r="B6" s="495"/>
      <c r="C6" s="495"/>
      <c r="D6" s="495"/>
      <c r="E6" s="495"/>
      <c r="F6" s="478"/>
      <c r="G6" s="89" t="s">
        <v>152</v>
      </c>
      <c r="H6" s="525" t="s">
        <v>153</v>
      </c>
      <c r="I6" s="530"/>
      <c r="J6" s="529" t="s">
        <v>154</v>
      </c>
      <c r="K6" s="496" t="s">
        <v>40</v>
      </c>
      <c r="L6" s="495"/>
      <c r="M6" s="478"/>
      <c r="N6" s="1"/>
      <c r="O6" s="1"/>
      <c r="P6" s="1"/>
      <c r="Q6" s="1"/>
      <c r="R6" s="1"/>
      <c r="S6" s="1"/>
      <c r="T6" s="1"/>
      <c r="U6" s="1"/>
      <c r="V6" s="1"/>
      <c r="W6" s="1"/>
      <c r="X6" s="1"/>
      <c r="Y6" s="1"/>
      <c r="Z6" s="1"/>
    </row>
    <row r="7" spans="1:26" ht="50.25" customHeight="1">
      <c r="A7" s="48" t="s">
        <v>155</v>
      </c>
      <c r="B7" s="531" t="s">
        <v>156</v>
      </c>
      <c r="C7" s="494"/>
      <c r="D7" s="48" t="s">
        <v>43</v>
      </c>
      <c r="E7" s="48" t="s">
        <v>44</v>
      </c>
      <c r="F7" s="48" t="s">
        <v>45</v>
      </c>
      <c r="G7" s="90" t="s">
        <v>157</v>
      </c>
      <c r="H7" s="90" t="s">
        <v>42</v>
      </c>
      <c r="I7" s="91" t="s">
        <v>43</v>
      </c>
      <c r="J7" s="481"/>
      <c r="K7" s="50" t="s">
        <v>46</v>
      </c>
      <c r="L7" s="51" t="s">
        <v>47</v>
      </c>
      <c r="M7" s="92" t="s">
        <v>48</v>
      </c>
      <c r="N7" s="46"/>
      <c r="O7" s="46"/>
      <c r="P7" s="46"/>
      <c r="Q7" s="46"/>
      <c r="R7" s="46"/>
      <c r="S7" s="46"/>
      <c r="T7" s="46"/>
      <c r="U7" s="46"/>
      <c r="V7" s="46"/>
      <c r="W7" s="46"/>
      <c r="X7" s="46"/>
      <c r="Y7" s="46"/>
      <c r="Z7" s="46"/>
    </row>
    <row r="8" spans="1:26" ht="257.25" customHeight="1">
      <c r="A8" s="532" t="s">
        <v>158</v>
      </c>
      <c r="B8" s="93" t="s">
        <v>50</v>
      </c>
      <c r="C8" s="53" t="s">
        <v>58</v>
      </c>
      <c r="D8" s="94" t="s">
        <v>159</v>
      </c>
      <c r="E8" s="53" t="s">
        <v>160</v>
      </c>
      <c r="F8" s="95">
        <v>44407</v>
      </c>
      <c r="G8" s="96" t="s">
        <v>161</v>
      </c>
      <c r="H8" s="96"/>
      <c r="I8" s="96"/>
      <c r="J8" s="97"/>
      <c r="K8" s="57" t="s">
        <v>162</v>
      </c>
      <c r="L8" s="62" t="s">
        <v>163</v>
      </c>
      <c r="M8" s="57" t="s">
        <v>164</v>
      </c>
      <c r="N8" s="80"/>
      <c r="O8" s="80"/>
      <c r="P8" s="80"/>
      <c r="Q8" s="80"/>
      <c r="R8" s="80"/>
      <c r="S8" s="80"/>
      <c r="T8" s="80"/>
      <c r="U8" s="80"/>
      <c r="V8" s="80"/>
      <c r="W8" s="80"/>
      <c r="X8" s="80"/>
      <c r="Y8" s="80"/>
      <c r="Z8" s="80"/>
    </row>
    <row r="9" spans="1:26" ht="174" customHeight="1">
      <c r="A9" s="533"/>
      <c r="B9" s="52" t="s">
        <v>165</v>
      </c>
      <c r="C9" s="55" t="s">
        <v>166</v>
      </c>
      <c r="D9" s="54" t="s">
        <v>167</v>
      </c>
      <c r="E9" s="55" t="s">
        <v>168</v>
      </c>
      <c r="F9" s="98">
        <v>44255</v>
      </c>
      <c r="G9" s="99" t="s">
        <v>169</v>
      </c>
      <c r="H9" s="64"/>
      <c r="I9" s="64"/>
      <c r="J9" s="100"/>
      <c r="K9" s="55" t="s">
        <v>170</v>
      </c>
      <c r="L9" s="55" t="s">
        <v>171</v>
      </c>
      <c r="M9" s="55" t="s">
        <v>172</v>
      </c>
      <c r="N9" s="80"/>
      <c r="O9" s="80"/>
      <c r="P9" s="80"/>
      <c r="Q9" s="80"/>
      <c r="R9" s="80"/>
      <c r="S9" s="80"/>
      <c r="T9" s="80"/>
      <c r="U9" s="80"/>
      <c r="V9" s="80"/>
      <c r="W9" s="80"/>
      <c r="X9" s="80"/>
      <c r="Y9" s="80"/>
      <c r="Z9" s="80"/>
    </row>
    <row r="10" spans="1:26" ht="162" customHeight="1">
      <c r="A10" s="533"/>
      <c r="B10" s="52" t="s">
        <v>173</v>
      </c>
      <c r="C10" s="55" t="s">
        <v>174</v>
      </c>
      <c r="D10" s="55" t="s">
        <v>175</v>
      </c>
      <c r="E10" s="55" t="s">
        <v>176</v>
      </c>
      <c r="F10" s="98" t="s">
        <v>177</v>
      </c>
      <c r="G10" s="101" t="s">
        <v>178</v>
      </c>
      <c r="H10" s="55" t="s">
        <v>174</v>
      </c>
      <c r="I10" s="54" t="s">
        <v>175</v>
      </c>
      <c r="J10" s="102" t="s">
        <v>179</v>
      </c>
      <c r="K10" s="55" t="s">
        <v>180</v>
      </c>
      <c r="L10" s="103" t="s">
        <v>181</v>
      </c>
      <c r="M10" s="55" t="s">
        <v>182</v>
      </c>
      <c r="N10" s="80"/>
      <c r="O10" s="80"/>
      <c r="P10" s="80"/>
      <c r="Q10" s="80"/>
      <c r="R10" s="80"/>
      <c r="S10" s="80"/>
      <c r="T10" s="80"/>
      <c r="U10" s="80"/>
      <c r="V10" s="80"/>
      <c r="W10" s="80"/>
      <c r="X10" s="80"/>
      <c r="Y10" s="80"/>
      <c r="Z10" s="80"/>
    </row>
    <row r="11" spans="1:26" ht="330.75" customHeight="1">
      <c r="A11" s="533"/>
      <c r="B11" s="52" t="s">
        <v>183</v>
      </c>
      <c r="C11" s="55" t="s">
        <v>184</v>
      </c>
      <c r="D11" s="55" t="s">
        <v>185</v>
      </c>
      <c r="E11" s="55" t="s">
        <v>186</v>
      </c>
      <c r="F11" s="98" t="s">
        <v>187</v>
      </c>
      <c r="G11" s="104" t="s">
        <v>188</v>
      </c>
      <c r="H11" s="64" t="s">
        <v>189</v>
      </c>
      <c r="I11" s="64" t="s">
        <v>189</v>
      </c>
      <c r="J11" s="100"/>
      <c r="K11" s="55" t="s">
        <v>190</v>
      </c>
      <c r="L11" s="55" t="s">
        <v>191</v>
      </c>
      <c r="M11" s="55" t="s">
        <v>192</v>
      </c>
      <c r="N11" s="80"/>
      <c r="O11" s="80"/>
      <c r="P11" s="80"/>
      <c r="Q11" s="80"/>
      <c r="R11" s="80"/>
      <c r="S11" s="80"/>
      <c r="T11" s="80"/>
      <c r="U11" s="80"/>
      <c r="V11" s="80"/>
      <c r="W11" s="80"/>
      <c r="X11" s="80"/>
      <c r="Y11" s="80"/>
      <c r="Z11" s="80"/>
    </row>
    <row r="12" spans="1:26" ht="342.75" customHeight="1">
      <c r="A12" s="533"/>
      <c r="B12" s="52">
        <v>1.5</v>
      </c>
      <c r="C12" s="55" t="s">
        <v>193</v>
      </c>
      <c r="D12" s="55" t="s">
        <v>194</v>
      </c>
      <c r="E12" s="55" t="s">
        <v>195</v>
      </c>
      <c r="F12" s="98" t="s">
        <v>187</v>
      </c>
      <c r="G12" s="104"/>
      <c r="H12" s="64"/>
      <c r="I12" s="64"/>
      <c r="J12" s="100"/>
      <c r="K12" s="55" t="s">
        <v>196</v>
      </c>
      <c r="L12" s="55" t="s">
        <v>197</v>
      </c>
      <c r="M12" s="55" t="s">
        <v>198</v>
      </c>
      <c r="N12" s="80"/>
      <c r="O12" s="80"/>
      <c r="P12" s="80"/>
      <c r="Q12" s="80"/>
      <c r="R12" s="80"/>
      <c r="S12" s="80"/>
      <c r="T12" s="80"/>
      <c r="U12" s="80"/>
      <c r="V12" s="80"/>
      <c r="W12" s="80"/>
      <c r="X12" s="80"/>
      <c r="Y12" s="80"/>
      <c r="Z12" s="80"/>
    </row>
    <row r="13" spans="1:26" ht="409.5" customHeight="1">
      <c r="A13" s="534"/>
      <c r="B13" s="52">
        <v>1.6</v>
      </c>
      <c r="C13" s="55" t="s">
        <v>199</v>
      </c>
      <c r="D13" s="55" t="s">
        <v>200</v>
      </c>
      <c r="E13" s="55" t="s">
        <v>201</v>
      </c>
      <c r="F13" s="98" t="s">
        <v>187</v>
      </c>
      <c r="G13" s="104"/>
      <c r="H13" s="64"/>
      <c r="I13" s="64"/>
      <c r="J13" s="100"/>
      <c r="K13" s="55" t="s">
        <v>202</v>
      </c>
      <c r="L13" s="55" t="s">
        <v>203</v>
      </c>
      <c r="M13" s="55" t="s">
        <v>204</v>
      </c>
      <c r="N13" s="80"/>
      <c r="O13" s="80"/>
      <c r="P13" s="80"/>
      <c r="Q13" s="80"/>
      <c r="R13" s="80"/>
      <c r="S13" s="80"/>
      <c r="T13" s="80"/>
      <c r="U13" s="80"/>
      <c r="V13" s="80"/>
      <c r="W13" s="80"/>
      <c r="X13" s="80"/>
      <c r="Y13" s="80"/>
      <c r="Z13" s="80"/>
    </row>
    <row r="14" spans="1:26" ht="235.5" customHeight="1">
      <c r="A14" s="535" t="s">
        <v>205</v>
      </c>
      <c r="B14" s="52" t="s">
        <v>64</v>
      </c>
      <c r="C14" s="55" t="s">
        <v>206</v>
      </c>
      <c r="D14" s="55" t="s">
        <v>207</v>
      </c>
      <c r="E14" s="55" t="s">
        <v>208</v>
      </c>
      <c r="F14" s="98">
        <v>44530</v>
      </c>
      <c r="G14" s="104"/>
      <c r="H14" s="64"/>
      <c r="I14" s="64"/>
      <c r="J14" s="105"/>
      <c r="K14" s="55" t="s">
        <v>209</v>
      </c>
      <c r="L14" s="103" t="s">
        <v>210</v>
      </c>
      <c r="M14" s="55" t="s">
        <v>211</v>
      </c>
      <c r="N14" s="80"/>
      <c r="O14" s="80"/>
      <c r="P14" s="80"/>
      <c r="Q14" s="80"/>
      <c r="R14" s="80"/>
      <c r="S14" s="80"/>
      <c r="T14" s="80"/>
      <c r="U14" s="80"/>
      <c r="V14" s="80"/>
      <c r="W14" s="80"/>
      <c r="X14" s="80"/>
      <c r="Y14" s="80"/>
      <c r="Z14" s="80"/>
    </row>
    <row r="15" spans="1:26" ht="223.5" customHeight="1">
      <c r="A15" s="533"/>
      <c r="B15" s="52" t="s">
        <v>71</v>
      </c>
      <c r="C15" s="55" t="s">
        <v>212</v>
      </c>
      <c r="D15" s="55" t="s">
        <v>213</v>
      </c>
      <c r="E15" s="55" t="s">
        <v>201</v>
      </c>
      <c r="F15" s="98">
        <v>44530</v>
      </c>
      <c r="G15" s="104"/>
      <c r="H15" s="64"/>
      <c r="I15" s="64"/>
      <c r="J15" s="100"/>
      <c r="K15" s="106" t="s">
        <v>214</v>
      </c>
      <c r="L15" s="106" t="s">
        <v>215</v>
      </c>
      <c r="M15" s="55" t="s">
        <v>216</v>
      </c>
      <c r="N15" s="80"/>
      <c r="O15" s="80"/>
      <c r="P15" s="80"/>
      <c r="Q15" s="80"/>
      <c r="R15" s="80"/>
      <c r="S15" s="80"/>
      <c r="T15" s="80"/>
      <c r="U15" s="80"/>
      <c r="V15" s="80"/>
      <c r="W15" s="80"/>
      <c r="X15" s="80"/>
      <c r="Y15" s="80"/>
      <c r="Z15" s="80"/>
    </row>
    <row r="16" spans="1:26" ht="132" customHeight="1">
      <c r="A16" s="534"/>
      <c r="B16" s="52" t="s">
        <v>217</v>
      </c>
      <c r="C16" s="55" t="s">
        <v>218</v>
      </c>
      <c r="D16" s="55" t="s">
        <v>219</v>
      </c>
      <c r="E16" s="55" t="s">
        <v>220</v>
      </c>
      <c r="F16" s="98">
        <v>44530</v>
      </c>
      <c r="G16" s="101" t="s">
        <v>178</v>
      </c>
      <c r="H16" s="55" t="s">
        <v>218</v>
      </c>
      <c r="I16" s="54" t="s">
        <v>219</v>
      </c>
      <c r="J16" s="107">
        <v>44530</v>
      </c>
      <c r="K16" s="55" t="s">
        <v>221</v>
      </c>
      <c r="L16" s="103" t="s">
        <v>222</v>
      </c>
      <c r="M16" s="55" t="s">
        <v>223</v>
      </c>
      <c r="N16" s="80"/>
      <c r="O16" s="80"/>
      <c r="P16" s="80"/>
      <c r="Q16" s="80"/>
      <c r="R16" s="80"/>
      <c r="S16" s="80"/>
      <c r="T16" s="80"/>
      <c r="U16" s="80"/>
      <c r="V16" s="80"/>
      <c r="W16" s="80"/>
      <c r="X16" s="80"/>
      <c r="Y16" s="80"/>
      <c r="Z16" s="80"/>
    </row>
    <row r="17" spans="1:26" ht="177.75" customHeight="1">
      <c r="A17" s="536" t="s">
        <v>224</v>
      </c>
      <c r="B17" s="52" t="s">
        <v>80</v>
      </c>
      <c r="C17" s="55" t="s">
        <v>225</v>
      </c>
      <c r="D17" s="55" t="s">
        <v>226</v>
      </c>
      <c r="E17" s="55" t="s">
        <v>220</v>
      </c>
      <c r="F17" s="98">
        <v>44560</v>
      </c>
      <c r="G17" s="101" t="s">
        <v>178</v>
      </c>
      <c r="H17" s="55" t="s">
        <v>225</v>
      </c>
      <c r="I17" s="54" t="s">
        <v>226</v>
      </c>
      <c r="J17" s="107">
        <v>44560</v>
      </c>
      <c r="K17" s="108" t="s">
        <v>227</v>
      </c>
      <c r="L17" s="55"/>
      <c r="M17" s="55"/>
      <c r="N17" s="80"/>
      <c r="O17" s="80"/>
      <c r="P17" s="80"/>
      <c r="Q17" s="80"/>
      <c r="R17" s="80"/>
      <c r="S17" s="80"/>
      <c r="T17" s="80"/>
      <c r="U17" s="80"/>
      <c r="V17" s="80"/>
      <c r="W17" s="80"/>
      <c r="X17" s="80"/>
      <c r="Y17" s="80"/>
      <c r="Z17" s="80"/>
    </row>
    <row r="18" spans="1:26" ht="153" customHeight="1">
      <c r="A18" s="533"/>
      <c r="B18" s="52" t="s">
        <v>86</v>
      </c>
      <c r="C18" s="55" t="s">
        <v>228</v>
      </c>
      <c r="D18" s="55" t="s">
        <v>229</v>
      </c>
      <c r="E18" s="55" t="s">
        <v>220</v>
      </c>
      <c r="F18" s="98">
        <v>44530</v>
      </c>
      <c r="G18" s="101" t="s">
        <v>178</v>
      </c>
      <c r="H18" s="55" t="s">
        <v>228</v>
      </c>
      <c r="I18" s="54" t="s">
        <v>229</v>
      </c>
      <c r="J18" s="107">
        <v>44530</v>
      </c>
      <c r="K18" s="55" t="s">
        <v>230</v>
      </c>
      <c r="L18" s="103" t="s">
        <v>231</v>
      </c>
      <c r="M18" s="55" t="s">
        <v>232</v>
      </c>
      <c r="N18" s="80"/>
      <c r="O18" s="80"/>
      <c r="P18" s="80"/>
      <c r="Q18" s="80"/>
      <c r="R18" s="80"/>
      <c r="S18" s="80"/>
      <c r="T18" s="80"/>
      <c r="U18" s="80"/>
      <c r="V18" s="80"/>
      <c r="W18" s="80"/>
      <c r="X18" s="80"/>
      <c r="Y18" s="80"/>
      <c r="Z18" s="80"/>
    </row>
    <row r="19" spans="1:26" ht="113.25" customHeight="1">
      <c r="A19" s="534"/>
      <c r="B19" s="52" t="s">
        <v>233</v>
      </c>
      <c r="C19" s="55" t="s">
        <v>234</v>
      </c>
      <c r="D19" s="55" t="s">
        <v>235</v>
      </c>
      <c r="E19" s="55" t="s">
        <v>236</v>
      </c>
      <c r="F19" s="98">
        <v>44545</v>
      </c>
      <c r="G19" s="104"/>
      <c r="H19" s="64"/>
      <c r="I19" s="64"/>
      <c r="J19" s="100"/>
      <c r="K19" s="108" t="s">
        <v>237</v>
      </c>
      <c r="L19" s="55"/>
      <c r="M19" s="55"/>
      <c r="N19" s="80"/>
      <c r="O19" s="80"/>
      <c r="P19" s="80"/>
      <c r="Q19" s="80"/>
      <c r="R19" s="80"/>
      <c r="S19" s="80"/>
      <c r="T19" s="80"/>
      <c r="U19" s="80"/>
      <c r="V19" s="80"/>
      <c r="W19" s="80"/>
      <c r="X19" s="80"/>
      <c r="Y19" s="80"/>
      <c r="Z19" s="80"/>
    </row>
    <row r="20" spans="1:26" ht="409.6" customHeight="1">
      <c r="A20" s="109" t="s">
        <v>238</v>
      </c>
      <c r="B20" s="110" t="s">
        <v>90</v>
      </c>
      <c r="C20" s="86" t="s">
        <v>239</v>
      </c>
      <c r="D20" s="86" t="s">
        <v>240</v>
      </c>
      <c r="E20" s="86" t="s">
        <v>168</v>
      </c>
      <c r="F20" s="111">
        <v>44530</v>
      </c>
      <c r="G20" s="112"/>
      <c r="H20" s="113"/>
      <c r="I20" s="113"/>
      <c r="J20" s="114"/>
      <c r="K20" s="55" t="s">
        <v>241</v>
      </c>
      <c r="L20" s="103" t="s">
        <v>242</v>
      </c>
      <c r="M20" s="115" t="s">
        <v>243</v>
      </c>
      <c r="N20" s="80"/>
      <c r="O20" s="80"/>
      <c r="P20" s="80"/>
      <c r="Q20" s="80"/>
      <c r="R20" s="80"/>
      <c r="S20" s="80"/>
      <c r="T20" s="80"/>
      <c r="U20" s="80"/>
      <c r="V20" s="80"/>
      <c r="W20" s="80"/>
      <c r="X20" s="80"/>
      <c r="Y20" s="80"/>
      <c r="Z20" s="80"/>
    </row>
    <row r="21" spans="1:26" ht="15.75" customHeight="1">
      <c r="A21" s="67" t="s">
        <v>105</v>
      </c>
      <c r="B21" s="1"/>
      <c r="C21" s="116"/>
      <c r="D21" s="116"/>
      <c r="E21" s="116"/>
      <c r="F21" s="117"/>
      <c r="G21" s="1"/>
      <c r="H21" s="1"/>
      <c r="I21" s="1"/>
      <c r="J21" s="1"/>
      <c r="K21" s="1"/>
      <c r="L21" s="1"/>
      <c r="M21" s="1"/>
      <c r="N21" s="1"/>
      <c r="O21" s="1"/>
      <c r="P21" s="1"/>
      <c r="Q21" s="1"/>
      <c r="R21" s="1"/>
      <c r="S21" s="1"/>
      <c r="T21" s="1"/>
      <c r="U21" s="1"/>
      <c r="V21" s="1"/>
      <c r="W21" s="1"/>
      <c r="X21" s="1"/>
      <c r="Y21" s="1"/>
      <c r="Z21" s="1"/>
    </row>
    <row r="22" spans="1:26" ht="15.75" customHeight="1">
      <c r="A22" s="70" t="s">
        <v>244</v>
      </c>
      <c r="B22" s="1"/>
      <c r="C22" s="1"/>
      <c r="D22" s="1"/>
      <c r="E22" s="1"/>
      <c r="F22" s="1"/>
      <c r="G22" s="1"/>
      <c r="H22" s="1"/>
      <c r="I22" s="1"/>
      <c r="J22" s="71"/>
      <c r="K22" s="1"/>
      <c r="L22" s="1"/>
      <c r="M22" s="1"/>
      <c r="N22" s="1"/>
      <c r="O22" s="1"/>
      <c r="P22" s="1"/>
      <c r="Q22" s="1"/>
      <c r="R22" s="1"/>
      <c r="S22" s="1"/>
      <c r="T22" s="1"/>
      <c r="U22" s="1"/>
      <c r="V22" s="1"/>
      <c r="W22" s="1"/>
      <c r="X22" s="1"/>
      <c r="Y22" s="1"/>
      <c r="Z22" s="1"/>
    </row>
    <row r="23" spans="1:26" ht="34.5" customHeight="1">
      <c r="A23" s="501"/>
      <c r="B23" s="502"/>
      <c r="C23" s="502"/>
      <c r="D23" s="502"/>
      <c r="E23" s="502"/>
      <c r="F23" s="502"/>
      <c r="G23" s="502"/>
      <c r="H23" s="502"/>
      <c r="I23" s="502"/>
      <c r="J23" s="503"/>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4">
    <mergeCell ref="K6:M6"/>
    <mergeCell ref="B7:C7"/>
    <mergeCell ref="A8:A13"/>
    <mergeCell ref="A14:A16"/>
    <mergeCell ref="A17:A19"/>
    <mergeCell ref="A23:J23"/>
    <mergeCell ref="A1:J1"/>
    <mergeCell ref="A2:J2"/>
    <mergeCell ref="A3:J3"/>
    <mergeCell ref="A4:F4"/>
    <mergeCell ref="A5:F5"/>
    <mergeCell ref="A6:F6"/>
    <mergeCell ref="J6:J7"/>
    <mergeCell ref="H6:I6"/>
  </mergeCells>
  <hyperlinks>
    <hyperlink ref="L8" r:id="rId1" xr:uid="{00000000-0004-0000-0500-000000000000}"/>
    <hyperlink ref="L10" r:id="rId2" xr:uid="{00000000-0004-0000-0500-000001000000}"/>
    <hyperlink ref="L14" r:id="rId3" xr:uid="{00000000-0004-0000-0500-000002000000}"/>
    <hyperlink ref="L16" r:id="rId4" xr:uid="{00000000-0004-0000-0500-000003000000}"/>
    <hyperlink ref="L18" r:id="rId5" xr:uid="{00000000-0004-0000-0500-000004000000}"/>
    <hyperlink ref="L20" r:id="rId6" xr:uid="{00000000-0004-0000-0500-000005000000}"/>
  </hyperlinks>
  <pageMargins left="0" right="0" top="0" bottom="0" header="0" footer="0"/>
  <pageSetup scale="24" orientation="landscape"/>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E598"/>
  </sheetPr>
  <dimension ref="A1:Z1000"/>
  <sheetViews>
    <sheetView showGridLines="0" workbookViewId="0">
      <pane xSplit="2" ySplit="7" topLeftCell="C8" activePane="bottomRight" state="frozen"/>
      <selection pane="topRight" activeCell="C1" sqref="C1"/>
      <selection pane="bottomLeft" activeCell="A8" sqref="A8"/>
      <selection pane="bottomRight" activeCell="D10" sqref="D10"/>
    </sheetView>
  </sheetViews>
  <sheetFormatPr defaultColWidth="12.625" defaultRowHeight="15" customHeight="1"/>
  <cols>
    <col min="1" max="1" width="33.875" customWidth="1"/>
    <col min="2" max="2" width="7" customWidth="1"/>
    <col min="3" max="5" width="28.625" customWidth="1"/>
    <col min="6" max="6" width="19.875" customWidth="1"/>
    <col min="7" max="7" width="19.375" customWidth="1"/>
    <col min="8" max="8" width="17.25" customWidth="1"/>
    <col min="9" max="9" width="44.125" customWidth="1"/>
    <col min="10" max="18" width="9.375" customWidth="1"/>
  </cols>
  <sheetData>
    <row r="1" spans="1:26">
      <c r="A1" s="539" t="s">
        <v>0</v>
      </c>
      <c r="B1" s="486"/>
      <c r="C1" s="486"/>
      <c r="D1" s="486"/>
      <c r="E1" s="486"/>
      <c r="F1" s="486"/>
      <c r="G1" s="1"/>
      <c r="H1" s="1"/>
      <c r="I1" s="1"/>
      <c r="J1" s="1"/>
      <c r="K1" s="1"/>
      <c r="L1" s="1"/>
      <c r="M1" s="1"/>
      <c r="N1" s="1"/>
      <c r="O1" s="1"/>
      <c r="P1" s="1"/>
      <c r="Q1" s="1"/>
      <c r="R1" s="1"/>
      <c r="S1" s="1"/>
      <c r="T1" s="1"/>
      <c r="U1" s="1"/>
      <c r="V1" s="1"/>
      <c r="W1" s="1"/>
      <c r="X1" s="1"/>
      <c r="Y1" s="1"/>
      <c r="Z1" s="1"/>
    </row>
    <row r="2" spans="1:26">
      <c r="A2" s="485" t="s">
        <v>27</v>
      </c>
      <c r="B2" s="486"/>
      <c r="C2" s="486"/>
      <c r="D2" s="486"/>
      <c r="E2" s="486"/>
      <c r="F2" s="486"/>
      <c r="G2" s="1"/>
      <c r="H2" s="1"/>
      <c r="I2" s="1"/>
      <c r="J2" s="1"/>
      <c r="K2" s="1"/>
      <c r="L2" s="1"/>
      <c r="M2" s="1"/>
      <c r="N2" s="1"/>
      <c r="O2" s="1"/>
      <c r="P2" s="1"/>
      <c r="Q2" s="1"/>
      <c r="R2" s="1"/>
      <c r="S2" s="1"/>
      <c r="T2" s="1"/>
      <c r="U2" s="1"/>
      <c r="V2" s="1"/>
      <c r="W2" s="1"/>
      <c r="X2" s="1"/>
      <c r="Y2" s="1"/>
      <c r="Z2" s="1"/>
    </row>
    <row r="3" spans="1:26">
      <c r="A3" s="485" t="s">
        <v>2</v>
      </c>
      <c r="B3" s="486"/>
      <c r="C3" s="486"/>
      <c r="D3" s="486"/>
      <c r="E3" s="486"/>
      <c r="F3" s="486"/>
      <c r="G3" s="1"/>
      <c r="H3" s="1"/>
      <c r="I3" s="1"/>
      <c r="J3" s="1"/>
      <c r="K3" s="1"/>
      <c r="L3" s="1"/>
      <c r="M3" s="1"/>
      <c r="N3" s="1"/>
      <c r="O3" s="1"/>
      <c r="P3" s="1"/>
      <c r="Q3" s="1"/>
      <c r="R3" s="1"/>
      <c r="S3" s="1"/>
      <c r="T3" s="1"/>
      <c r="U3" s="1"/>
      <c r="V3" s="1"/>
      <c r="W3" s="1"/>
      <c r="X3" s="1"/>
      <c r="Y3" s="1"/>
      <c r="Z3" s="1"/>
    </row>
    <row r="4" spans="1:26">
      <c r="A4" s="485" t="s">
        <v>3</v>
      </c>
      <c r="B4" s="486"/>
      <c r="C4" s="486"/>
      <c r="D4" s="486"/>
      <c r="E4" s="486"/>
      <c r="F4" s="486"/>
      <c r="G4" s="1"/>
      <c r="H4" s="1"/>
      <c r="I4" s="1"/>
      <c r="J4" s="1"/>
      <c r="K4" s="1"/>
      <c r="L4" s="1"/>
      <c r="M4" s="1"/>
      <c r="N4" s="1"/>
      <c r="O4" s="1"/>
      <c r="P4" s="1"/>
      <c r="Q4" s="1"/>
      <c r="R4" s="1"/>
      <c r="S4" s="1"/>
      <c r="T4" s="1"/>
      <c r="U4" s="1"/>
      <c r="V4" s="1"/>
      <c r="W4" s="1"/>
      <c r="X4" s="1"/>
      <c r="Y4" s="1"/>
      <c r="Z4" s="1"/>
    </row>
    <row r="5" spans="1:26">
      <c r="A5" s="540"/>
      <c r="B5" s="502"/>
      <c r="C5" s="502"/>
      <c r="D5" s="502"/>
      <c r="E5" s="502"/>
      <c r="F5" s="503"/>
      <c r="G5" s="1"/>
      <c r="H5" s="1"/>
      <c r="I5" s="1"/>
      <c r="J5" s="1"/>
      <c r="K5" s="1"/>
      <c r="L5" s="1"/>
      <c r="M5" s="1"/>
      <c r="N5" s="1"/>
      <c r="O5" s="1"/>
      <c r="P5" s="1"/>
      <c r="Q5" s="1"/>
      <c r="R5" s="1"/>
      <c r="S5" s="1"/>
      <c r="T5" s="1"/>
      <c r="U5" s="1"/>
      <c r="V5" s="1"/>
      <c r="W5" s="1"/>
      <c r="X5" s="1"/>
      <c r="Y5" s="1"/>
      <c r="Z5" s="1"/>
    </row>
    <row r="6" spans="1:26" ht="27" customHeight="1">
      <c r="A6" s="528" t="s">
        <v>245</v>
      </c>
      <c r="B6" s="495"/>
      <c r="C6" s="495"/>
      <c r="D6" s="495"/>
      <c r="E6" s="495"/>
      <c r="F6" s="478"/>
      <c r="G6" s="496" t="s">
        <v>40</v>
      </c>
      <c r="H6" s="495"/>
      <c r="I6" s="478"/>
      <c r="J6" s="1"/>
      <c r="K6" s="1"/>
      <c r="L6" s="1"/>
      <c r="M6" s="1"/>
      <c r="N6" s="1"/>
      <c r="O6" s="1"/>
      <c r="P6" s="1"/>
      <c r="Q6" s="1"/>
      <c r="R6" s="1"/>
      <c r="S6" s="1"/>
      <c r="T6" s="1"/>
      <c r="U6" s="1"/>
      <c r="V6" s="1"/>
      <c r="W6" s="1"/>
      <c r="X6" s="1"/>
      <c r="Y6" s="1"/>
      <c r="Z6" s="1"/>
    </row>
    <row r="7" spans="1:26">
      <c r="A7" s="48" t="s">
        <v>41</v>
      </c>
      <c r="B7" s="531" t="s">
        <v>156</v>
      </c>
      <c r="C7" s="494"/>
      <c r="D7" s="48" t="s">
        <v>43</v>
      </c>
      <c r="E7" s="48" t="s">
        <v>44</v>
      </c>
      <c r="F7" s="48" t="s">
        <v>45</v>
      </c>
      <c r="G7" s="50" t="s">
        <v>46</v>
      </c>
      <c r="H7" s="51" t="s">
        <v>47</v>
      </c>
      <c r="I7" s="92" t="s">
        <v>48</v>
      </c>
      <c r="J7" s="1"/>
      <c r="K7" s="1"/>
      <c r="L7" s="1"/>
      <c r="M7" s="1"/>
      <c r="N7" s="1"/>
      <c r="O7" s="1"/>
      <c r="P7" s="1"/>
      <c r="Q7" s="1"/>
      <c r="R7" s="1"/>
      <c r="S7" s="1"/>
      <c r="T7" s="1"/>
      <c r="U7" s="1"/>
      <c r="V7" s="1"/>
      <c r="W7" s="1"/>
      <c r="X7" s="1"/>
      <c r="Y7" s="1"/>
      <c r="Z7" s="1"/>
    </row>
    <row r="8" spans="1:26" ht="108" customHeight="1">
      <c r="A8" s="537" t="s">
        <v>246</v>
      </c>
      <c r="B8" s="93" t="s">
        <v>50</v>
      </c>
      <c r="C8" s="53" t="s">
        <v>247</v>
      </c>
      <c r="D8" s="53" t="s">
        <v>248</v>
      </c>
      <c r="E8" s="53" t="s">
        <v>220</v>
      </c>
      <c r="F8" s="95">
        <v>44227</v>
      </c>
      <c r="G8" s="118" t="s">
        <v>85</v>
      </c>
      <c r="H8" s="119"/>
      <c r="I8" s="64"/>
      <c r="J8" s="80"/>
      <c r="K8" s="80"/>
      <c r="L8" s="80"/>
      <c r="M8" s="80"/>
      <c r="N8" s="80"/>
      <c r="O8" s="80"/>
      <c r="P8" s="80"/>
      <c r="Q8" s="80"/>
      <c r="R8" s="80"/>
      <c r="S8" s="80"/>
      <c r="T8" s="80"/>
      <c r="U8" s="80"/>
      <c r="V8" s="80"/>
      <c r="W8" s="80"/>
      <c r="X8" s="80"/>
      <c r="Y8" s="80"/>
      <c r="Z8" s="80"/>
    </row>
    <row r="9" spans="1:26" ht="67.5" customHeight="1">
      <c r="A9" s="534"/>
      <c r="B9" s="52" t="s">
        <v>165</v>
      </c>
      <c r="C9" s="55" t="s">
        <v>249</v>
      </c>
      <c r="D9" s="55" t="s">
        <v>250</v>
      </c>
      <c r="E9" s="55" t="s">
        <v>220</v>
      </c>
      <c r="F9" s="98">
        <v>44255</v>
      </c>
      <c r="G9" s="118" t="s">
        <v>85</v>
      </c>
      <c r="H9" s="119"/>
      <c r="I9" s="64"/>
      <c r="J9" s="80"/>
      <c r="K9" s="80"/>
      <c r="L9" s="80"/>
      <c r="M9" s="80"/>
      <c r="N9" s="80"/>
      <c r="O9" s="80"/>
      <c r="P9" s="80"/>
      <c r="Q9" s="80"/>
      <c r="R9" s="80"/>
      <c r="S9" s="80"/>
      <c r="T9" s="80"/>
      <c r="U9" s="80"/>
      <c r="V9" s="80"/>
      <c r="W9" s="80"/>
      <c r="X9" s="80"/>
      <c r="Y9" s="80"/>
      <c r="Z9" s="80"/>
    </row>
    <row r="10" spans="1:26" ht="301.5" customHeight="1">
      <c r="A10" s="120" t="s">
        <v>251</v>
      </c>
      <c r="B10" s="52" t="s">
        <v>64</v>
      </c>
      <c r="C10" s="84" t="s">
        <v>252</v>
      </c>
      <c r="D10" s="55" t="s">
        <v>253</v>
      </c>
      <c r="E10" s="55" t="s">
        <v>220</v>
      </c>
      <c r="F10" s="98">
        <v>44530</v>
      </c>
      <c r="G10" s="121" t="s">
        <v>254</v>
      </c>
      <c r="H10" s="122" t="s">
        <v>255</v>
      </c>
      <c r="I10" s="123" t="s">
        <v>256</v>
      </c>
      <c r="J10" s="80"/>
      <c r="K10" s="80"/>
      <c r="L10" s="80"/>
      <c r="M10" s="80"/>
      <c r="N10" s="80"/>
      <c r="O10" s="80"/>
      <c r="P10" s="80"/>
      <c r="Q10" s="80"/>
      <c r="R10" s="80"/>
      <c r="S10" s="80"/>
      <c r="T10" s="80"/>
      <c r="U10" s="80"/>
      <c r="V10" s="80"/>
      <c r="W10" s="80"/>
      <c r="X10" s="80"/>
      <c r="Y10" s="80"/>
      <c r="Z10" s="80"/>
    </row>
    <row r="11" spans="1:26" ht="345.75" customHeight="1">
      <c r="A11" s="120" t="s">
        <v>257</v>
      </c>
      <c r="B11" s="52" t="s">
        <v>80</v>
      </c>
      <c r="C11" s="84" t="s">
        <v>258</v>
      </c>
      <c r="D11" s="55" t="s">
        <v>259</v>
      </c>
      <c r="E11" s="55" t="s">
        <v>220</v>
      </c>
      <c r="F11" s="124" t="s">
        <v>260</v>
      </c>
      <c r="G11" s="125" t="s">
        <v>261</v>
      </c>
      <c r="H11" s="126" t="s">
        <v>262</v>
      </c>
      <c r="I11" s="57" t="s">
        <v>263</v>
      </c>
      <c r="J11" s="80"/>
      <c r="K11" s="80"/>
      <c r="L11" s="80"/>
      <c r="M11" s="80"/>
      <c r="N11" s="80"/>
      <c r="O11" s="80"/>
      <c r="P11" s="80"/>
      <c r="Q11" s="80"/>
      <c r="R11" s="80"/>
      <c r="S11" s="80"/>
      <c r="T11" s="80"/>
      <c r="U11" s="80"/>
      <c r="V11" s="80"/>
      <c r="W11" s="80"/>
      <c r="X11" s="80"/>
      <c r="Y11" s="80"/>
      <c r="Z11" s="80"/>
    </row>
    <row r="12" spans="1:26" ht="144.75" customHeight="1">
      <c r="A12" s="120" t="s">
        <v>264</v>
      </c>
      <c r="B12" s="52" t="s">
        <v>90</v>
      </c>
      <c r="C12" s="84" t="s">
        <v>265</v>
      </c>
      <c r="D12" s="84" t="s">
        <v>266</v>
      </c>
      <c r="E12" s="55" t="s">
        <v>220</v>
      </c>
      <c r="F12" s="124" t="s">
        <v>267</v>
      </c>
      <c r="G12" s="125" t="s">
        <v>268</v>
      </c>
      <c r="H12" s="126" t="s">
        <v>269</v>
      </c>
      <c r="I12" s="57" t="s">
        <v>270</v>
      </c>
      <c r="J12" s="80"/>
      <c r="K12" s="80"/>
      <c r="L12" s="80"/>
      <c r="M12" s="80"/>
      <c r="N12" s="80"/>
      <c r="O12" s="80"/>
      <c r="P12" s="80"/>
      <c r="Q12" s="80"/>
      <c r="R12" s="80"/>
      <c r="S12" s="80"/>
      <c r="T12" s="80"/>
      <c r="U12" s="80"/>
      <c r="V12" s="80"/>
      <c r="W12" s="80"/>
      <c r="X12" s="80"/>
      <c r="Y12" s="80"/>
      <c r="Z12" s="80"/>
    </row>
    <row r="13" spans="1:26" ht="141" customHeight="1">
      <c r="A13" s="538" t="s">
        <v>271</v>
      </c>
      <c r="B13" s="52" t="s">
        <v>272</v>
      </c>
      <c r="C13" s="84" t="s">
        <v>273</v>
      </c>
      <c r="D13" s="84" t="s">
        <v>274</v>
      </c>
      <c r="E13" s="55" t="s">
        <v>220</v>
      </c>
      <c r="F13" s="98" t="s">
        <v>275</v>
      </c>
      <c r="G13" s="125" t="s">
        <v>276</v>
      </c>
      <c r="H13" s="103" t="s">
        <v>277</v>
      </c>
      <c r="I13" s="127" t="s">
        <v>278</v>
      </c>
      <c r="J13" s="80"/>
      <c r="K13" s="80"/>
      <c r="L13" s="80"/>
      <c r="M13" s="80"/>
      <c r="N13" s="80"/>
      <c r="O13" s="80"/>
      <c r="P13" s="80"/>
      <c r="Q13" s="80"/>
      <c r="R13" s="80"/>
      <c r="S13" s="80"/>
      <c r="T13" s="80"/>
      <c r="U13" s="80"/>
      <c r="V13" s="80"/>
      <c r="W13" s="80"/>
      <c r="X13" s="80"/>
      <c r="Y13" s="80"/>
      <c r="Z13" s="80"/>
    </row>
    <row r="14" spans="1:26" ht="79.5" customHeight="1">
      <c r="A14" s="507"/>
      <c r="B14" s="110" t="s">
        <v>279</v>
      </c>
      <c r="C14" s="128" t="s">
        <v>280</v>
      </c>
      <c r="D14" s="128" t="s">
        <v>281</v>
      </c>
      <c r="E14" s="86" t="s">
        <v>220</v>
      </c>
      <c r="F14" s="129">
        <v>44530</v>
      </c>
      <c r="G14" s="125" t="s">
        <v>282</v>
      </c>
      <c r="H14" s="126" t="s">
        <v>283</v>
      </c>
      <c r="I14" s="130" t="s">
        <v>284</v>
      </c>
      <c r="J14" s="80"/>
      <c r="K14" s="80"/>
      <c r="L14" s="80"/>
      <c r="M14" s="80"/>
      <c r="N14" s="80"/>
      <c r="O14" s="80"/>
      <c r="P14" s="80"/>
      <c r="Q14" s="80"/>
      <c r="R14" s="80"/>
      <c r="S14" s="80"/>
      <c r="T14" s="80"/>
      <c r="U14" s="80"/>
      <c r="V14" s="80"/>
      <c r="W14" s="80"/>
      <c r="X14" s="80"/>
      <c r="Y14" s="80"/>
      <c r="Z14" s="80"/>
    </row>
    <row r="15" spans="1:26" ht="15" customHeight="1">
      <c r="A15" s="67" t="s">
        <v>105</v>
      </c>
      <c r="B15" s="1"/>
      <c r="C15" s="1"/>
      <c r="D15" s="1"/>
      <c r="E15" s="1"/>
      <c r="F15" s="1"/>
      <c r="G15" s="1"/>
      <c r="H15" s="1"/>
      <c r="I15" s="1"/>
      <c r="J15" s="1"/>
      <c r="K15" s="1"/>
      <c r="L15" s="1"/>
      <c r="M15" s="1"/>
      <c r="N15" s="1"/>
      <c r="O15" s="1"/>
      <c r="P15" s="1"/>
      <c r="Q15" s="1"/>
      <c r="R15" s="1"/>
      <c r="S15" s="1"/>
      <c r="T15" s="1"/>
      <c r="U15" s="1"/>
      <c r="V15" s="1"/>
      <c r="W15" s="1"/>
      <c r="X15" s="1"/>
      <c r="Y15" s="1"/>
      <c r="Z15" s="1"/>
    </row>
    <row r="16" spans="1:26" ht="15" customHeight="1">
      <c r="A16" s="70" t="s">
        <v>244</v>
      </c>
      <c r="B16" s="1"/>
      <c r="C16" s="1"/>
      <c r="D16" s="1"/>
      <c r="E16" s="1"/>
      <c r="F16" s="1"/>
      <c r="G16" s="1"/>
      <c r="H16" s="1"/>
      <c r="I16" s="1"/>
      <c r="J16" s="1"/>
      <c r="K16" s="1"/>
      <c r="L16" s="1"/>
      <c r="M16" s="1"/>
      <c r="N16" s="1"/>
      <c r="O16" s="1"/>
      <c r="P16" s="1"/>
      <c r="Q16" s="1"/>
      <c r="R16" s="1"/>
      <c r="S16" s="1"/>
      <c r="T16" s="1"/>
      <c r="U16" s="1"/>
      <c r="V16" s="1"/>
      <c r="W16" s="1"/>
      <c r="X16" s="1"/>
      <c r="Y16" s="1"/>
      <c r="Z16" s="1"/>
    </row>
    <row r="17" spans="1:26" ht="15" customHeight="1">
      <c r="A17" s="501"/>
      <c r="B17" s="502"/>
      <c r="C17" s="502"/>
      <c r="D17" s="502"/>
      <c r="E17" s="502"/>
      <c r="F17" s="503"/>
      <c r="G17" s="1"/>
      <c r="H17" s="1"/>
      <c r="I17" s="1"/>
      <c r="J17" s="1"/>
      <c r="K17" s="1"/>
      <c r="L17" s="1"/>
      <c r="M17" s="1"/>
      <c r="N17" s="1"/>
      <c r="O17" s="1"/>
      <c r="P17" s="1"/>
      <c r="Q17" s="1"/>
      <c r="R17" s="1"/>
      <c r="S17" s="1"/>
      <c r="T17" s="1"/>
      <c r="U17" s="1"/>
      <c r="V17" s="1"/>
      <c r="W17" s="1"/>
      <c r="X17" s="1"/>
      <c r="Y17" s="1"/>
      <c r="Z17" s="1"/>
    </row>
    <row r="18" spans="1:26">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A1:F1"/>
    <mergeCell ref="A2:F2"/>
    <mergeCell ref="A3:F3"/>
    <mergeCell ref="A4:F4"/>
    <mergeCell ref="A5:F5"/>
    <mergeCell ref="G6:I6"/>
    <mergeCell ref="B7:C7"/>
    <mergeCell ref="A8:A9"/>
    <mergeCell ref="A13:A14"/>
    <mergeCell ref="A17:F17"/>
    <mergeCell ref="A6:F6"/>
  </mergeCells>
  <hyperlinks>
    <hyperlink ref="H10" r:id="rId1" xr:uid="{00000000-0004-0000-0600-000000000000}"/>
    <hyperlink ref="H11" r:id="rId2" xr:uid="{00000000-0004-0000-0600-000001000000}"/>
    <hyperlink ref="H12" r:id="rId3" xr:uid="{00000000-0004-0000-0600-000002000000}"/>
    <hyperlink ref="H13" r:id="rId4" xr:uid="{00000000-0004-0000-0600-000003000000}"/>
    <hyperlink ref="H14" r:id="rId5" xr:uid="{00000000-0004-0000-0600-000004000000}"/>
  </hyperlinks>
  <pageMargins left="0" right="0" top="0" bottom="0" header="0" footer="0"/>
  <pageSetup scale="40" orientation="landscape"/>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E598"/>
  </sheetPr>
  <dimension ref="A1:Z1000"/>
  <sheetViews>
    <sheetView showGridLines="0" workbookViewId="0">
      <pane xSplit="1" ySplit="7" topLeftCell="I8" activePane="bottomRight" state="frozen"/>
      <selection pane="topRight" activeCell="B1" sqref="B1"/>
      <selection pane="bottomLeft" activeCell="A8" sqref="A8"/>
      <selection pane="bottomRight" activeCell="B8" sqref="B8"/>
    </sheetView>
  </sheetViews>
  <sheetFormatPr defaultColWidth="12.625" defaultRowHeight="15" customHeight="1"/>
  <cols>
    <col min="1" max="1" width="33.875" customWidth="1"/>
    <col min="2" max="2" width="29.5" customWidth="1"/>
    <col min="3" max="3" width="31.625" customWidth="1"/>
    <col min="4" max="4" width="23.375" customWidth="1"/>
    <col min="5" max="5" width="20.875" customWidth="1"/>
    <col min="6" max="6" width="24" customWidth="1"/>
    <col min="7" max="7" width="11.5" customWidth="1"/>
    <col min="8" max="8" width="61.25" customWidth="1"/>
    <col min="9" max="9" width="23.5" customWidth="1"/>
    <col min="10" max="10" width="75.625" customWidth="1"/>
    <col min="11" max="15" width="9.375" customWidth="1"/>
  </cols>
  <sheetData>
    <row r="1" spans="1:26">
      <c r="A1" s="539" t="s">
        <v>0</v>
      </c>
      <c r="B1" s="486"/>
      <c r="C1" s="486"/>
      <c r="D1" s="486"/>
      <c r="E1" s="486"/>
      <c r="F1" s="486"/>
      <c r="G1" s="487"/>
      <c r="H1" s="1"/>
      <c r="I1" s="1"/>
      <c r="J1" s="1"/>
      <c r="K1" s="1"/>
      <c r="L1" s="1"/>
      <c r="M1" s="1"/>
      <c r="N1" s="1"/>
      <c r="O1" s="1"/>
      <c r="P1" s="1"/>
      <c r="Q1" s="1"/>
      <c r="R1" s="1"/>
      <c r="S1" s="1"/>
      <c r="T1" s="1"/>
      <c r="U1" s="1"/>
      <c r="V1" s="1"/>
      <c r="W1" s="1"/>
      <c r="X1" s="1"/>
      <c r="Y1" s="1"/>
      <c r="Z1" s="1"/>
    </row>
    <row r="2" spans="1:26">
      <c r="A2" s="521" t="s">
        <v>27</v>
      </c>
      <c r="B2" s="486"/>
      <c r="C2" s="486"/>
      <c r="D2" s="486"/>
      <c r="E2" s="486"/>
      <c r="F2" s="486"/>
      <c r="G2" s="486"/>
      <c r="H2" s="1"/>
      <c r="I2" s="1"/>
      <c r="J2" s="1"/>
      <c r="K2" s="1"/>
      <c r="L2" s="1"/>
      <c r="M2" s="1"/>
      <c r="N2" s="1"/>
      <c r="O2" s="1"/>
      <c r="P2" s="1"/>
      <c r="Q2" s="1"/>
      <c r="R2" s="1"/>
      <c r="S2" s="1"/>
      <c r="T2" s="1"/>
      <c r="U2" s="1"/>
      <c r="V2" s="1"/>
      <c r="W2" s="1"/>
      <c r="X2" s="1"/>
      <c r="Y2" s="1"/>
      <c r="Z2" s="1"/>
    </row>
    <row r="3" spans="1:26">
      <c r="A3" s="521" t="s">
        <v>2</v>
      </c>
      <c r="B3" s="486"/>
      <c r="C3" s="486"/>
      <c r="D3" s="486"/>
      <c r="E3" s="486"/>
      <c r="F3" s="486"/>
      <c r="G3" s="486"/>
      <c r="H3" s="1"/>
      <c r="I3" s="1"/>
      <c r="J3" s="1"/>
      <c r="K3" s="1"/>
      <c r="L3" s="1"/>
      <c r="M3" s="1"/>
      <c r="N3" s="1"/>
      <c r="O3" s="1"/>
      <c r="P3" s="1"/>
      <c r="Q3" s="1"/>
      <c r="R3" s="1"/>
      <c r="S3" s="1"/>
      <c r="T3" s="1"/>
      <c r="U3" s="1"/>
      <c r="V3" s="1"/>
      <c r="W3" s="1"/>
      <c r="X3" s="1"/>
      <c r="Y3" s="1"/>
      <c r="Z3" s="1"/>
    </row>
    <row r="4" spans="1:26">
      <c r="A4" s="521" t="s">
        <v>3</v>
      </c>
      <c r="B4" s="486"/>
      <c r="C4" s="486"/>
      <c r="D4" s="486"/>
      <c r="E4" s="486"/>
      <c r="F4" s="486"/>
      <c r="G4" s="486"/>
      <c r="H4" s="1"/>
      <c r="I4" s="1"/>
      <c r="J4" s="1"/>
      <c r="K4" s="1"/>
      <c r="L4" s="1"/>
      <c r="M4" s="1"/>
      <c r="N4" s="1"/>
      <c r="O4" s="1"/>
      <c r="P4" s="1"/>
      <c r="Q4" s="1"/>
      <c r="R4" s="1"/>
      <c r="S4" s="1"/>
      <c r="T4" s="1"/>
      <c r="U4" s="1"/>
      <c r="V4" s="1"/>
      <c r="W4" s="1"/>
      <c r="X4" s="1"/>
      <c r="Y4" s="1"/>
      <c r="Z4" s="1"/>
    </row>
    <row r="5" spans="1:26">
      <c r="A5" s="521"/>
      <c r="B5" s="486"/>
      <c r="C5" s="486"/>
      <c r="D5" s="486"/>
      <c r="E5" s="486"/>
      <c r="F5" s="486"/>
      <c r="G5" s="486"/>
      <c r="H5" s="1"/>
      <c r="I5" s="1"/>
      <c r="J5" s="1"/>
      <c r="K5" s="1"/>
      <c r="L5" s="1"/>
      <c r="M5" s="1"/>
      <c r="N5" s="1"/>
      <c r="O5" s="1"/>
      <c r="P5" s="1"/>
      <c r="Q5" s="1"/>
      <c r="R5" s="1"/>
      <c r="S5" s="1"/>
      <c r="T5" s="1"/>
      <c r="U5" s="1"/>
      <c r="V5" s="1"/>
      <c r="W5" s="1"/>
      <c r="X5" s="1"/>
      <c r="Y5" s="1"/>
      <c r="Z5" s="1"/>
    </row>
    <row r="6" spans="1:26" ht="17.25" customHeight="1">
      <c r="A6" s="541" t="s">
        <v>285</v>
      </c>
      <c r="B6" s="495"/>
      <c r="C6" s="495"/>
      <c r="D6" s="495"/>
      <c r="E6" s="495"/>
      <c r="F6" s="495"/>
      <c r="G6" s="478"/>
      <c r="H6" s="496" t="s">
        <v>40</v>
      </c>
      <c r="I6" s="495"/>
      <c r="J6" s="478"/>
      <c r="K6" s="1"/>
      <c r="L6" s="1"/>
      <c r="M6" s="1"/>
      <c r="N6" s="1"/>
      <c r="O6" s="1"/>
      <c r="P6" s="1"/>
      <c r="Q6" s="1"/>
      <c r="R6" s="1"/>
      <c r="S6" s="1"/>
      <c r="T6" s="1"/>
      <c r="U6" s="1"/>
      <c r="V6" s="1"/>
      <c r="W6" s="1"/>
      <c r="X6" s="1"/>
      <c r="Y6" s="1"/>
      <c r="Z6" s="1"/>
    </row>
    <row r="7" spans="1:26" ht="50.25" customHeight="1">
      <c r="A7" s="131" t="s">
        <v>286</v>
      </c>
      <c r="B7" s="131" t="s">
        <v>156</v>
      </c>
      <c r="C7" s="131" t="s">
        <v>287</v>
      </c>
      <c r="D7" s="131" t="s">
        <v>288</v>
      </c>
      <c r="E7" s="131" t="s">
        <v>289</v>
      </c>
      <c r="F7" s="131" t="s">
        <v>121</v>
      </c>
      <c r="G7" s="131" t="s">
        <v>45</v>
      </c>
      <c r="H7" s="50" t="s">
        <v>46</v>
      </c>
      <c r="I7" s="51" t="s">
        <v>47</v>
      </c>
      <c r="J7" s="92" t="s">
        <v>48</v>
      </c>
      <c r="K7" s="1"/>
      <c r="L7" s="1"/>
      <c r="M7" s="1"/>
      <c r="N7" s="1"/>
      <c r="O7" s="1"/>
      <c r="P7" s="1"/>
      <c r="Q7" s="1"/>
      <c r="R7" s="1"/>
      <c r="S7" s="1"/>
      <c r="T7" s="1"/>
      <c r="U7" s="1"/>
      <c r="V7" s="1"/>
      <c r="W7" s="1"/>
      <c r="X7" s="1"/>
      <c r="Y7" s="1"/>
      <c r="Z7" s="1"/>
    </row>
    <row r="8" spans="1:26" ht="220.5" customHeight="1">
      <c r="A8" s="132" t="s">
        <v>290</v>
      </c>
      <c r="B8" s="53" t="s">
        <v>291</v>
      </c>
      <c r="C8" s="53" t="s">
        <v>292</v>
      </c>
      <c r="D8" s="53" t="s">
        <v>293</v>
      </c>
      <c r="E8" s="53" t="s">
        <v>294</v>
      </c>
      <c r="F8" s="53" t="s">
        <v>220</v>
      </c>
      <c r="G8" s="133">
        <v>44227</v>
      </c>
      <c r="H8" s="134" t="s">
        <v>295</v>
      </c>
      <c r="I8" s="135" t="s">
        <v>296</v>
      </c>
      <c r="J8" s="57" t="s">
        <v>297</v>
      </c>
      <c r="K8" s="80"/>
      <c r="L8" s="80"/>
      <c r="M8" s="80"/>
      <c r="N8" s="80"/>
      <c r="O8" s="80"/>
      <c r="P8" s="80"/>
      <c r="Q8" s="80"/>
      <c r="R8" s="80"/>
      <c r="S8" s="80"/>
      <c r="T8" s="80"/>
      <c r="U8" s="80"/>
      <c r="V8" s="80"/>
      <c r="W8" s="80"/>
      <c r="X8" s="80"/>
      <c r="Y8" s="80"/>
      <c r="Z8" s="80"/>
    </row>
    <row r="9" spans="1:26" ht="216.75" customHeight="1">
      <c r="A9" s="136" t="s">
        <v>298</v>
      </c>
      <c r="B9" s="55" t="s">
        <v>299</v>
      </c>
      <c r="C9" s="55" t="s">
        <v>300</v>
      </c>
      <c r="D9" s="55" t="s">
        <v>301</v>
      </c>
      <c r="E9" s="55" t="s">
        <v>302</v>
      </c>
      <c r="F9" s="55" t="s">
        <v>220</v>
      </c>
      <c r="G9" s="102">
        <v>44255</v>
      </c>
      <c r="H9" s="108" t="s">
        <v>303</v>
      </c>
      <c r="I9" s="137" t="s">
        <v>304</v>
      </c>
      <c r="J9" s="57" t="s">
        <v>305</v>
      </c>
      <c r="K9" s="80"/>
      <c r="L9" s="80"/>
      <c r="M9" s="80"/>
      <c r="N9" s="80"/>
      <c r="O9" s="80"/>
      <c r="P9" s="80"/>
      <c r="Q9" s="80"/>
      <c r="R9" s="80"/>
      <c r="S9" s="80"/>
      <c r="T9" s="80"/>
      <c r="U9" s="80"/>
      <c r="V9" s="80"/>
      <c r="W9" s="80"/>
      <c r="X9" s="80"/>
      <c r="Y9" s="80"/>
      <c r="Z9" s="80"/>
    </row>
    <row r="10" spans="1:26" ht="409.6" customHeight="1">
      <c r="A10" s="136" t="s">
        <v>306</v>
      </c>
      <c r="B10" s="55" t="s">
        <v>307</v>
      </c>
      <c r="C10" s="55" t="s">
        <v>308</v>
      </c>
      <c r="D10" s="55" t="s">
        <v>309</v>
      </c>
      <c r="E10" s="55" t="s">
        <v>310</v>
      </c>
      <c r="F10" s="55" t="s">
        <v>311</v>
      </c>
      <c r="G10" s="102">
        <v>44545</v>
      </c>
      <c r="H10" s="138" t="s">
        <v>312</v>
      </c>
      <c r="I10" s="137" t="s">
        <v>313</v>
      </c>
      <c r="J10" s="57" t="s">
        <v>314</v>
      </c>
      <c r="K10" s="80" t="s">
        <v>315</v>
      </c>
      <c r="L10" s="80"/>
      <c r="M10" s="80"/>
      <c r="N10" s="80"/>
      <c r="O10" s="80"/>
      <c r="P10" s="80"/>
      <c r="Q10" s="80"/>
      <c r="R10" s="80"/>
      <c r="S10" s="80"/>
      <c r="T10" s="80"/>
      <c r="U10" s="80"/>
      <c r="V10" s="80"/>
      <c r="W10" s="80"/>
      <c r="X10" s="80"/>
      <c r="Y10" s="80"/>
      <c r="Z10" s="80"/>
    </row>
    <row r="11" spans="1:26" ht="75.75" customHeight="1">
      <c r="A11" s="136" t="s">
        <v>316</v>
      </c>
      <c r="B11" s="55" t="s">
        <v>317</v>
      </c>
      <c r="C11" s="55" t="s">
        <v>318</v>
      </c>
      <c r="D11" s="55" t="s">
        <v>319</v>
      </c>
      <c r="E11" s="55" t="s">
        <v>320</v>
      </c>
      <c r="F11" s="55" t="s">
        <v>220</v>
      </c>
      <c r="G11" s="102">
        <v>44545</v>
      </c>
      <c r="H11" s="108" t="s">
        <v>321</v>
      </c>
      <c r="I11" s="139"/>
      <c r="J11" s="56" t="s">
        <v>322</v>
      </c>
      <c r="K11" s="80"/>
      <c r="L11" s="80"/>
      <c r="M11" s="80"/>
      <c r="N11" s="80"/>
      <c r="O11" s="80"/>
      <c r="P11" s="80"/>
      <c r="Q11" s="80"/>
      <c r="R11" s="80"/>
      <c r="S11" s="80"/>
      <c r="T11" s="80"/>
      <c r="U11" s="80"/>
      <c r="V11" s="80"/>
      <c r="W11" s="80"/>
      <c r="X11" s="80"/>
      <c r="Y11" s="80"/>
      <c r="Z11" s="80"/>
    </row>
    <row r="12" spans="1:26" ht="93" customHeight="1">
      <c r="A12" s="140" t="s">
        <v>323</v>
      </c>
      <c r="B12" s="86" t="s">
        <v>324</v>
      </c>
      <c r="C12" s="86" t="s">
        <v>325</v>
      </c>
      <c r="D12" s="86" t="s">
        <v>326</v>
      </c>
      <c r="E12" s="86" t="s">
        <v>327</v>
      </c>
      <c r="F12" s="86" t="s">
        <v>220</v>
      </c>
      <c r="G12" s="141">
        <v>44530</v>
      </c>
      <c r="H12" s="142" t="s">
        <v>328</v>
      </c>
      <c r="I12" s="143" t="s">
        <v>329</v>
      </c>
      <c r="J12" s="57" t="s">
        <v>330</v>
      </c>
      <c r="K12" s="80"/>
      <c r="L12" s="80"/>
      <c r="M12" s="80"/>
      <c r="N12" s="80"/>
      <c r="O12" s="80"/>
      <c r="P12" s="80"/>
      <c r="Q12" s="80"/>
      <c r="R12" s="80"/>
      <c r="S12" s="80"/>
      <c r="T12" s="80"/>
      <c r="U12" s="80"/>
      <c r="V12" s="80"/>
      <c r="W12" s="80"/>
      <c r="X12" s="80"/>
      <c r="Y12" s="80"/>
      <c r="Z12" s="80"/>
    </row>
    <row r="13" spans="1:26">
      <c r="A13" s="67" t="s">
        <v>105</v>
      </c>
      <c r="B13" s="1"/>
      <c r="C13" s="1"/>
      <c r="D13" s="1"/>
      <c r="E13" s="1"/>
      <c r="F13" s="1"/>
      <c r="G13" s="1"/>
      <c r="H13" s="117"/>
      <c r="I13" s="1"/>
      <c r="J13" s="1"/>
      <c r="K13" s="1"/>
      <c r="L13" s="1"/>
      <c r="M13" s="1"/>
      <c r="N13" s="1"/>
      <c r="O13" s="1"/>
      <c r="P13" s="1"/>
      <c r="Q13" s="1"/>
      <c r="R13" s="1"/>
      <c r="S13" s="1"/>
      <c r="T13" s="1"/>
      <c r="U13" s="1"/>
      <c r="V13" s="1"/>
      <c r="W13" s="1"/>
      <c r="X13" s="1"/>
      <c r="Y13" s="1"/>
      <c r="Z13" s="1"/>
    </row>
    <row r="14" spans="1:26">
      <c r="A14" s="70" t="s">
        <v>244</v>
      </c>
      <c r="B14" s="1"/>
      <c r="C14" s="1"/>
      <c r="D14" s="1"/>
      <c r="E14" s="1"/>
      <c r="F14" s="1"/>
      <c r="G14" s="1"/>
      <c r="H14" s="1"/>
      <c r="I14" s="1"/>
      <c r="J14" s="1"/>
      <c r="K14" s="1"/>
      <c r="L14" s="1"/>
      <c r="M14" s="1"/>
      <c r="N14" s="1"/>
      <c r="O14" s="1"/>
      <c r="P14" s="1"/>
      <c r="Q14" s="1"/>
      <c r="R14" s="1"/>
      <c r="S14" s="1"/>
      <c r="T14" s="1"/>
      <c r="U14" s="1"/>
      <c r="V14" s="1"/>
      <c r="W14" s="1"/>
      <c r="X14" s="1"/>
      <c r="Y14" s="1"/>
      <c r="Z14" s="1"/>
    </row>
    <row r="15" spans="1:26" ht="19.5" customHeight="1">
      <c r="A15" s="501"/>
      <c r="B15" s="502"/>
      <c r="C15" s="502"/>
      <c r="D15" s="502"/>
      <c r="E15" s="502"/>
      <c r="F15" s="502"/>
      <c r="G15" s="503"/>
      <c r="H15" s="1"/>
      <c r="I15" s="1"/>
      <c r="J15" s="1"/>
      <c r="K15" s="1"/>
      <c r="L15" s="1"/>
      <c r="M15" s="1"/>
      <c r="N15" s="1"/>
      <c r="O15" s="1"/>
      <c r="P15" s="1"/>
      <c r="Q15" s="1"/>
      <c r="R15" s="1"/>
      <c r="S15" s="1"/>
      <c r="T15" s="1"/>
      <c r="U15" s="1"/>
      <c r="V15" s="1"/>
      <c r="W15" s="1"/>
      <c r="X15" s="1"/>
      <c r="Y15" s="1"/>
      <c r="Z15" s="1"/>
    </row>
    <row r="16" spans="1:26">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6:G6"/>
    <mergeCell ref="H6:J6"/>
    <mergeCell ref="A15:G15"/>
    <mergeCell ref="A1:G1"/>
    <mergeCell ref="A2:G2"/>
    <mergeCell ref="A3:G3"/>
    <mergeCell ref="A4:G4"/>
    <mergeCell ref="A5:G5"/>
  </mergeCells>
  <hyperlinks>
    <hyperlink ref="I8" r:id="rId1" xr:uid="{00000000-0004-0000-0700-000000000000}"/>
    <hyperlink ref="I9" r:id="rId2" xr:uid="{00000000-0004-0000-0700-000001000000}"/>
    <hyperlink ref="I10" r:id="rId3" xr:uid="{00000000-0004-0000-0700-000002000000}"/>
    <hyperlink ref="I12" r:id="rId4" xr:uid="{00000000-0004-0000-0700-000003000000}"/>
  </hyperlinks>
  <pageMargins left="0" right="0" top="0" bottom="0" header="0" footer="0"/>
  <pageSetup scale="35" orientation="landscape"/>
  <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E598"/>
  </sheetPr>
  <dimension ref="A1:Z1000"/>
  <sheetViews>
    <sheetView showGridLines="0" workbookViewId="0">
      <pane xSplit="2" ySplit="7" topLeftCell="L8" activePane="bottomRight" state="frozen"/>
      <selection pane="topRight" activeCell="C1" sqref="C1"/>
      <selection pane="bottomLeft" activeCell="A8" sqref="A8"/>
      <selection pane="bottomRight" activeCell="C8" sqref="C8"/>
    </sheetView>
  </sheetViews>
  <sheetFormatPr defaultColWidth="12.625" defaultRowHeight="15" customHeight="1"/>
  <cols>
    <col min="1" max="1" width="29.625" customWidth="1"/>
    <col min="2" max="2" width="5.375" customWidth="1"/>
    <col min="3" max="3" width="24" customWidth="1"/>
    <col min="4" max="4" width="17" customWidth="1"/>
    <col min="5" max="5" width="15.75" customWidth="1"/>
    <col min="6" max="6" width="24.5" customWidth="1"/>
    <col min="7" max="7" width="16.375" customWidth="1"/>
    <col min="8" max="8" width="19" hidden="1" customWidth="1"/>
    <col min="9" max="9" width="18.75" hidden="1" customWidth="1"/>
    <col min="10" max="10" width="17.125" hidden="1" customWidth="1"/>
    <col min="11" max="11" width="16" hidden="1" customWidth="1"/>
    <col min="12" max="12" width="88.25" customWidth="1"/>
    <col min="13" max="13" width="36.625" customWidth="1"/>
    <col min="14" max="14" width="74.125" customWidth="1"/>
    <col min="15" max="18" width="9.375" customWidth="1"/>
  </cols>
  <sheetData>
    <row r="1" spans="1:26">
      <c r="A1" s="539" t="s">
        <v>331</v>
      </c>
      <c r="B1" s="486"/>
      <c r="C1" s="486"/>
      <c r="D1" s="486"/>
      <c r="E1" s="486"/>
      <c r="F1" s="486"/>
      <c r="G1" s="487"/>
      <c r="H1" s="1" t="e">
        <f>+H:L:KB</f>
        <v>#NAME?</v>
      </c>
      <c r="I1" s="1"/>
      <c r="J1" s="1"/>
      <c r="K1" s="1"/>
      <c r="L1" s="38"/>
      <c r="M1" s="1"/>
      <c r="N1" s="1"/>
      <c r="O1" s="1"/>
      <c r="P1" s="1"/>
      <c r="Q1" s="1"/>
      <c r="R1" s="1"/>
      <c r="S1" s="1"/>
      <c r="T1" s="1"/>
      <c r="U1" s="1"/>
      <c r="V1" s="1"/>
      <c r="W1" s="1"/>
      <c r="X1" s="1"/>
      <c r="Y1" s="1"/>
      <c r="Z1" s="1"/>
    </row>
    <row r="2" spans="1:26">
      <c r="A2" s="485" t="s">
        <v>27</v>
      </c>
      <c r="B2" s="486"/>
      <c r="C2" s="486"/>
      <c r="D2" s="486"/>
      <c r="E2" s="486"/>
      <c r="F2" s="486"/>
      <c r="G2" s="486"/>
      <c r="H2" s="1"/>
      <c r="I2" s="1"/>
      <c r="J2" s="1"/>
      <c r="K2" s="1"/>
      <c r="L2" s="38"/>
      <c r="M2" s="1"/>
      <c r="N2" s="1"/>
      <c r="O2" s="1"/>
      <c r="P2" s="1"/>
      <c r="Q2" s="1"/>
      <c r="R2" s="1"/>
      <c r="S2" s="1"/>
      <c r="T2" s="1"/>
      <c r="U2" s="1"/>
      <c r="V2" s="1"/>
      <c r="W2" s="1"/>
      <c r="X2" s="1"/>
      <c r="Y2" s="1"/>
      <c r="Z2" s="1"/>
    </row>
    <row r="3" spans="1:26">
      <c r="A3" s="485" t="s">
        <v>332</v>
      </c>
      <c r="B3" s="486"/>
      <c r="C3" s="486"/>
      <c r="D3" s="486"/>
      <c r="E3" s="486"/>
      <c r="F3" s="486"/>
      <c r="G3" s="486"/>
      <c r="H3" s="1"/>
      <c r="I3" s="1"/>
      <c r="J3" s="1"/>
      <c r="K3" s="1"/>
      <c r="L3" s="38"/>
      <c r="M3" s="1"/>
      <c r="N3" s="1"/>
      <c r="O3" s="1"/>
      <c r="P3" s="1"/>
      <c r="Q3" s="1"/>
      <c r="R3" s="1"/>
      <c r="S3" s="1"/>
      <c r="T3" s="1"/>
      <c r="U3" s="1"/>
      <c r="V3" s="1"/>
      <c r="W3" s="1"/>
      <c r="X3" s="1"/>
      <c r="Y3" s="1"/>
      <c r="Z3" s="1"/>
    </row>
    <row r="4" spans="1:26">
      <c r="A4" s="485" t="s">
        <v>3</v>
      </c>
      <c r="B4" s="486"/>
      <c r="C4" s="486"/>
      <c r="D4" s="486"/>
      <c r="E4" s="486"/>
      <c r="F4" s="486"/>
      <c r="G4" s="486"/>
      <c r="H4" s="1"/>
      <c r="I4" s="1"/>
      <c r="J4" s="1"/>
      <c r="K4" s="1"/>
      <c r="L4" s="38"/>
      <c r="M4" s="1"/>
      <c r="N4" s="1"/>
      <c r="O4" s="1"/>
      <c r="P4" s="1"/>
      <c r="Q4" s="1"/>
      <c r="R4" s="1"/>
      <c r="S4" s="1"/>
      <c r="T4" s="1"/>
      <c r="U4" s="1"/>
      <c r="V4" s="1"/>
      <c r="W4" s="1"/>
      <c r="X4" s="1"/>
      <c r="Y4" s="1"/>
      <c r="Z4" s="1"/>
    </row>
    <row r="5" spans="1:26">
      <c r="A5" s="527"/>
      <c r="B5" s="486"/>
      <c r="C5" s="486"/>
      <c r="D5" s="486"/>
      <c r="E5" s="486"/>
      <c r="F5" s="486"/>
      <c r="G5" s="486"/>
      <c r="H5" s="1"/>
      <c r="I5" s="1"/>
      <c r="J5" s="1"/>
      <c r="K5" s="1"/>
      <c r="L5" s="38"/>
      <c r="M5" s="1"/>
      <c r="N5" s="1"/>
      <c r="O5" s="1"/>
      <c r="P5" s="1"/>
      <c r="Q5" s="1"/>
      <c r="R5" s="1"/>
      <c r="S5" s="1"/>
      <c r="T5" s="1"/>
      <c r="U5" s="1"/>
      <c r="V5" s="1"/>
      <c r="W5" s="1"/>
      <c r="X5" s="1"/>
      <c r="Y5" s="1"/>
      <c r="Z5" s="1"/>
    </row>
    <row r="6" spans="1:26" ht="22.5" customHeight="1">
      <c r="A6" s="528" t="s">
        <v>333</v>
      </c>
      <c r="B6" s="495"/>
      <c r="C6" s="495"/>
      <c r="D6" s="495"/>
      <c r="E6" s="495"/>
      <c r="F6" s="495"/>
      <c r="G6" s="478"/>
      <c r="H6" s="89" t="s">
        <v>152</v>
      </c>
      <c r="I6" s="525" t="s">
        <v>153</v>
      </c>
      <c r="J6" s="530"/>
      <c r="K6" s="543" t="s">
        <v>154</v>
      </c>
      <c r="L6" s="496" t="s">
        <v>40</v>
      </c>
      <c r="M6" s="495"/>
      <c r="N6" s="478"/>
      <c r="O6" s="1"/>
      <c r="P6" s="1"/>
      <c r="Q6" s="1"/>
      <c r="R6" s="1"/>
      <c r="S6" s="1"/>
      <c r="T6" s="1"/>
      <c r="U6" s="1"/>
      <c r="V6" s="1"/>
      <c r="W6" s="1"/>
      <c r="X6" s="1"/>
      <c r="Y6" s="1"/>
      <c r="Z6" s="1"/>
    </row>
    <row r="7" spans="1:26">
      <c r="A7" s="48" t="s">
        <v>41</v>
      </c>
      <c r="B7" s="531" t="s">
        <v>42</v>
      </c>
      <c r="C7" s="494"/>
      <c r="D7" s="48" t="s">
        <v>43</v>
      </c>
      <c r="E7" s="48" t="s">
        <v>334</v>
      </c>
      <c r="F7" s="48" t="s">
        <v>44</v>
      </c>
      <c r="G7" s="48" t="s">
        <v>45</v>
      </c>
      <c r="H7" s="89" t="s">
        <v>157</v>
      </c>
      <c r="I7" s="90" t="s">
        <v>42</v>
      </c>
      <c r="J7" s="91" t="s">
        <v>43</v>
      </c>
      <c r="K7" s="544"/>
      <c r="L7" s="50" t="s">
        <v>46</v>
      </c>
      <c r="M7" s="51" t="s">
        <v>47</v>
      </c>
      <c r="N7" s="51" t="s">
        <v>48</v>
      </c>
      <c r="O7" s="1"/>
      <c r="P7" s="1"/>
      <c r="Q7" s="1"/>
      <c r="R7" s="1"/>
      <c r="S7" s="1"/>
      <c r="T7" s="1"/>
      <c r="U7" s="1"/>
      <c r="V7" s="1"/>
      <c r="W7" s="1"/>
      <c r="X7" s="1"/>
      <c r="Y7" s="1"/>
      <c r="Z7" s="1"/>
    </row>
    <row r="8" spans="1:26" ht="278.25" customHeight="1">
      <c r="A8" s="144" t="s">
        <v>335</v>
      </c>
      <c r="B8" s="145" t="s">
        <v>50</v>
      </c>
      <c r="C8" s="145" t="s">
        <v>336</v>
      </c>
      <c r="D8" s="145" t="s">
        <v>337</v>
      </c>
      <c r="E8" s="145" t="s">
        <v>338</v>
      </c>
      <c r="F8" s="145" t="s">
        <v>339</v>
      </c>
      <c r="G8" s="146" t="s">
        <v>340</v>
      </c>
      <c r="H8" s="147"/>
      <c r="I8" s="148"/>
      <c r="J8" s="148"/>
      <c r="K8" s="149"/>
      <c r="L8" s="150" t="s">
        <v>341</v>
      </c>
      <c r="M8" s="151" t="s">
        <v>342</v>
      </c>
      <c r="N8" s="152" t="s">
        <v>343</v>
      </c>
      <c r="O8" s="1"/>
      <c r="P8" s="1"/>
      <c r="Q8" s="1"/>
      <c r="R8" s="1"/>
      <c r="S8" s="1"/>
      <c r="T8" s="1"/>
      <c r="U8" s="1"/>
      <c r="V8" s="1"/>
      <c r="W8" s="1"/>
      <c r="X8" s="1"/>
      <c r="Y8" s="1"/>
      <c r="Z8" s="1"/>
    </row>
    <row r="9" spans="1:26" ht="198.75" customHeight="1">
      <c r="A9" s="153" t="s">
        <v>344</v>
      </c>
      <c r="B9" s="151" t="s">
        <v>64</v>
      </c>
      <c r="C9" s="151" t="s">
        <v>265</v>
      </c>
      <c r="D9" s="151" t="s">
        <v>345</v>
      </c>
      <c r="E9" s="151" t="s">
        <v>346</v>
      </c>
      <c r="F9" s="151" t="s">
        <v>347</v>
      </c>
      <c r="G9" s="26" t="s">
        <v>267</v>
      </c>
      <c r="H9" s="154" t="s">
        <v>348</v>
      </c>
      <c r="I9" s="155" t="s">
        <v>265</v>
      </c>
      <c r="J9" s="155" t="s">
        <v>345</v>
      </c>
      <c r="K9" s="156" t="s">
        <v>267</v>
      </c>
      <c r="L9" s="151" t="s">
        <v>349</v>
      </c>
      <c r="M9" s="151" t="s">
        <v>350</v>
      </c>
      <c r="N9" s="151" t="s">
        <v>351</v>
      </c>
      <c r="O9" s="1"/>
      <c r="P9" s="1"/>
      <c r="Q9" s="1"/>
      <c r="R9" s="1"/>
      <c r="S9" s="1"/>
      <c r="T9" s="1"/>
      <c r="U9" s="1"/>
      <c r="V9" s="1"/>
      <c r="W9" s="1"/>
      <c r="X9" s="1"/>
      <c r="Y9" s="1"/>
      <c r="Z9" s="1"/>
    </row>
    <row r="10" spans="1:26" ht="348" customHeight="1">
      <c r="A10" s="542" t="s">
        <v>352</v>
      </c>
      <c r="B10" s="55" t="s">
        <v>80</v>
      </c>
      <c r="C10" s="151" t="s">
        <v>353</v>
      </c>
      <c r="D10" s="151" t="s">
        <v>354</v>
      </c>
      <c r="E10" s="151" t="s">
        <v>355</v>
      </c>
      <c r="F10" s="55" t="s">
        <v>356</v>
      </c>
      <c r="G10" s="157">
        <v>44499</v>
      </c>
      <c r="H10" s="154"/>
      <c r="I10" s="158"/>
      <c r="J10" s="158"/>
      <c r="K10" s="159"/>
      <c r="L10" s="160" t="s">
        <v>357</v>
      </c>
      <c r="M10" s="161" t="s">
        <v>358</v>
      </c>
      <c r="N10" s="152" t="s">
        <v>359</v>
      </c>
      <c r="O10" s="1"/>
      <c r="P10" s="1"/>
      <c r="Q10" s="1"/>
      <c r="R10" s="1"/>
      <c r="S10" s="1"/>
      <c r="T10" s="1"/>
      <c r="U10" s="1"/>
      <c r="V10" s="1"/>
      <c r="W10" s="1"/>
      <c r="X10" s="1"/>
      <c r="Y10" s="1"/>
      <c r="Z10" s="1"/>
    </row>
    <row r="11" spans="1:26" ht="243" customHeight="1">
      <c r="A11" s="534"/>
      <c r="B11" s="155" t="s">
        <v>86</v>
      </c>
      <c r="C11" s="151" t="s">
        <v>360</v>
      </c>
      <c r="D11" s="155" t="s">
        <v>361</v>
      </c>
      <c r="E11" s="155" t="s">
        <v>362</v>
      </c>
      <c r="F11" s="55" t="s">
        <v>363</v>
      </c>
      <c r="G11" s="157">
        <v>44469</v>
      </c>
      <c r="H11" s="154"/>
      <c r="I11" s="158"/>
      <c r="J11" s="158"/>
      <c r="K11" s="159"/>
      <c r="L11" s="162" t="s">
        <v>364</v>
      </c>
      <c r="M11" s="163" t="s">
        <v>365</v>
      </c>
      <c r="N11" s="151" t="s">
        <v>366</v>
      </c>
      <c r="O11" s="1"/>
      <c r="P11" s="1"/>
      <c r="Q11" s="1"/>
      <c r="R11" s="1"/>
      <c r="S11" s="1"/>
      <c r="T11" s="1"/>
      <c r="U11" s="1"/>
      <c r="V11" s="1"/>
      <c r="W11" s="1"/>
      <c r="X11" s="1"/>
      <c r="Y11" s="1"/>
      <c r="Z11" s="1"/>
    </row>
    <row r="12" spans="1:26" ht="254.25" customHeight="1">
      <c r="A12" s="153" t="s">
        <v>367</v>
      </c>
      <c r="B12" s="155" t="s">
        <v>90</v>
      </c>
      <c r="C12" s="151" t="s">
        <v>368</v>
      </c>
      <c r="D12" s="155" t="s">
        <v>369</v>
      </c>
      <c r="E12" s="155" t="s">
        <v>370</v>
      </c>
      <c r="F12" s="151" t="s">
        <v>371</v>
      </c>
      <c r="G12" s="157" t="s">
        <v>372</v>
      </c>
      <c r="H12" s="154"/>
      <c r="I12" s="158"/>
      <c r="J12" s="158"/>
      <c r="K12" s="159"/>
      <c r="L12" s="164" t="s">
        <v>373</v>
      </c>
      <c r="M12" s="165" t="s">
        <v>374</v>
      </c>
      <c r="N12" s="55" t="s">
        <v>375</v>
      </c>
      <c r="O12" s="1"/>
      <c r="P12" s="1"/>
      <c r="Q12" s="1"/>
      <c r="R12" s="1"/>
      <c r="S12" s="1"/>
      <c r="T12" s="1"/>
      <c r="U12" s="1"/>
      <c r="V12" s="1"/>
      <c r="W12" s="1"/>
      <c r="X12" s="1"/>
      <c r="Y12" s="1"/>
      <c r="Z12" s="1"/>
    </row>
    <row r="13" spans="1:26" ht="116.25" customHeight="1">
      <c r="A13" s="166" t="s">
        <v>376</v>
      </c>
      <c r="B13" s="86" t="s">
        <v>272</v>
      </c>
      <c r="C13" s="167" t="s">
        <v>377</v>
      </c>
      <c r="D13" s="168" t="s">
        <v>378</v>
      </c>
      <c r="E13" s="169" t="s">
        <v>379</v>
      </c>
      <c r="F13" s="169" t="s">
        <v>380</v>
      </c>
      <c r="G13" s="170" t="s">
        <v>267</v>
      </c>
      <c r="H13" s="171" t="s">
        <v>178</v>
      </c>
      <c r="I13" s="168" t="s">
        <v>377</v>
      </c>
      <c r="J13" s="168" t="s">
        <v>378</v>
      </c>
      <c r="K13" s="172" t="s">
        <v>267</v>
      </c>
      <c r="L13" s="173" t="s">
        <v>381</v>
      </c>
      <c r="M13" s="174" t="s">
        <v>382</v>
      </c>
      <c r="N13" s="55" t="s">
        <v>383</v>
      </c>
      <c r="O13" s="1"/>
      <c r="P13" s="1"/>
      <c r="Q13" s="1"/>
      <c r="R13" s="1"/>
      <c r="S13" s="1"/>
      <c r="T13" s="1"/>
      <c r="U13" s="1"/>
      <c r="V13" s="1"/>
      <c r="W13" s="1"/>
      <c r="X13" s="1"/>
      <c r="Y13" s="1"/>
      <c r="Z13" s="1"/>
    </row>
    <row r="14" spans="1:26" ht="15" customHeight="1">
      <c r="A14" s="67" t="s">
        <v>105</v>
      </c>
      <c r="B14" s="1"/>
      <c r="C14" s="1"/>
      <c r="D14" s="1"/>
      <c r="E14" s="1"/>
      <c r="F14" s="1"/>
      <c r="G14" s="11"/>
      <c r="H14" s="1"/>
      <c r="I14" s="1"/>
      <c r="J14" s="1"/>
      <c r="K14" s="1"/>
      <c r="L14" s="1"/>
      <c r="M14" s="1"/>
      <c r="N14" s="1"/>
      <c r="O14" s="1"/>
      <c r="P14" s="1"/>
      <c r="Q14" s="1"/>
      <c r="R14" s="1"/>
      <c r="S14" s="1"/>
      <c r="T14" s="1"/>
      <c r="U14" s="1"/>
      <c r="V14" s="1"/>
      <c r="W14" s="1"/>
      <c r="X14" s="1"/>
      <c r="Y14" s="1"/>
      <c r="Z14" s="1"/>
    </row>
    <row r="15" spans="1:26">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1">
    <mergeCell ref="I6:J6"/>
    <mergeCell ref="L6:N6"/>
    <mergeCell ref="B7:C7"/>
    <mergeCell ref="A10:A11"/>
    <mergeCell ref="A1:G1"/>
    <mergeCell ref="A2:G2"/>
    <mergeCell ref="A3:G3"/>
    <mergeCell ref="A4:G4"/>
    <mergeCell ref="A5:G5"/>
    <mergeCell ref="A6:G6"/>
    <mergeCell ref="K6:K7"/>
  </mergeCells>
  <hyperlinks>
    <hyperlink ref="M10" r:id="rId1" xr:uid="{00000000-0004-0000-0800-000000000000}"/>
    <hyperlink ref="M11" r:id="rId2" xr:uid="{00000000-0004-0000-0800-000001000000}"/>
    <hyperlink ref="M12" r:id="rId3" xr:uid="{00000000-0004-0000-0800-000002000000}"/>
  </hyperlinks>
  <printOptions horizontalCentered="1" verticalCentered="1"/>
  <pageMargins left="0" right="0" top="0" bottom="0" header="0" footer="0"/>
  <pageSetup scale="28" orientation="landscape"/>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Índice</vt:lpstr>
      <vt:lpstr>Control Cambios</vt:lpstr>
      <vt:lpstr>Objetivos</vt:lpstr>
      <vt:lpstr>1.Gestión Riesgo de Corrupción</vt:lpstr>
      <vt:lpstr>2. Racionalización de Trámites</vt:lpstr>
      <vt:lpstr>3. Rendición de Cuentas</vt:lpstr>
      <vt:lpstr>4. Servicio al ciudadano</vt:lpstr>
      <vt:lpstr>5. Estrategia Participación</vt:lpstr>
      <vt:lpstr> 6. Transparencia y Acceso Info</vt:lpstr>
      <vt:lpstr>7. Iniciativas Adicionales</vt:lpstr>
      <vt:lpstr>Matriz consolidada</vt:lpstr>
      <vt:lpstr>MapadeCalor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ovrod</dc:creator>
  <cp:lastModifiedBy>Ana Milena Alvarez Zabala</cp:lastModifiedBy>
  <dcterms:created xsi:type="dcterms:W3CDTF">2020-07-31T13:56:24Z</dcterms:created>
  <dcterms:modified xsi:type="dcterms:W3CDTF">2021-08-31T22:35:21Z</dcterms:modified>
</cp:coreProperties>
</file>