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Usuario\Desktop\IDEAM\INDICADORES\"/>
    </mc:Choice>
  </mc:AlternateContent>
  <xr:revisionPtr revIDLastSave="0" documentId="13_ncr:1_{EFF266BA-AE69-4370-B27C-839EC23C1D70}" xr6:coauthVersionLast="47" xr6:coauthVersionMax="47" xr10:uidLastSave="{00000000-0000-0000-0000-000000000000}"/>
  <bookViews>
    <workbookView xWindow="-120" yWindow="-120" windowWidth="20730" windowHeight="11040" tabRatio="655" firstSheet="1" activeTab="1" xr2:uid="{00000000-000D-0000-FFFF-FFFF00000000}"/>
  </bookViews>
  <sheets>
    <sheet name="TABLERO CONSOLIDADO 2018" sheetId="1" state="hidden" r:id="rId1"/>
    <sheet name="REPORTE" sheetId="15" r:id="rId2"/>
    <sheet name="Hoja1" sheetId="16" r:id="rId3"/>
    <sheet name="Hoja2" sheetId="17" r:id="rId4"/>
    <sheet name="Hoja3" sheetId="18" r:id="rId5"/>
  </sheets>
  <definedNames>
    <definedName name="_xlnm._FilterDatabase" localSheetId="1" hidden="1">REPORTE!$A$2:$AD$76</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<sst xmlns="http://schemas.openxmlformats.org/spreadsheetml/2006/main" count="1451" uniqueCount="467">
  <si>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</si>
  <si>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</si>
  <si>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</si>
  <si>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</si>
  <si>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</si>
  <si>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</si>
  <si>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</si>
  <si>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</si>
  <si>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</si>
  <si>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</si>
  <si>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</si>
  <si>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</si>
  <si>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</si>
  <si>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</si>
  <si>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</si>
  <si>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</si>
  <si>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</si>
  <si>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</si>
  <si>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</si>
  <si>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</si>
  <si>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</si>
  <si>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</si>
  <si>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</si>
  <si>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</si>
  <si>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</si>
  <si>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</si>
  <si>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</si>
  <si>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</si>
  <si>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</si>
  <si>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</si>
  <si>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</si>
  <si>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</si>
  <si>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Indicadores con semáforo en Amarillo</t>
  </si>
  <si>
    <t>Indicadores con semáforo en Rojo</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</si>
  <si>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</si>
  <si>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</si>
  <si>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</si>
  <si>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</si>
  <si>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</si>
  <si>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</si>
  <si>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</si>
  <si>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</si>
  <si>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</si>
  <si>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</si>
  <si>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</si>
  <si>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Indicadores con semáforo en Verde</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</si>
  <si>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</si>
  <si>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</si>
  <si>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</si>
  <si>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</si>
  <si>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</si>
  <si>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</si>
  <si>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</si>
  <si>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</si>
  <si>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</si>
  <si>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</si>
  <si>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</si>
  <si>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</si>
  <si>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</si>
  <si>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</si>
  <si>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</si>
  <si>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</si>
  <si>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</si>
  <si>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</si>
  <si>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</si>
  <si>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</si>
  <si>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</si>
  <si>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</si>
  <si>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</si>
  <si>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</si>
  <si>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</si>
  <si>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</si>
  <si>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</si>
  <si>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</si>
  <si>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</si>
  <si>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</si>
  <si>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</si>
  <si>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</si>
  <si>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</si>
  <si>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</si>
  <si>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</si>
  <si>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</si>
  <si>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</si>
  <si>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</si>
  <si>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</si>
  <si>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</si>
  <si>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</si>
  <si>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</si>
  <si>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</si>
  <si>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</si>
  <si>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</si>
  <si>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</si>
  <si>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</si>
  <si>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</si>
  <si>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</si>
  <si>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</si>
  <si>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</si>
  <si>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</si>
  <si>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</si>
  <si>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</si>
  <si>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</si>
  <si>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</si>
  <si>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</si>
  <si>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</si>
  <si>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</si>
  <si>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</si>
  <si>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</si>
  <si>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</si>
  <si>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</si>
  <si>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</si>
  <si>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</si>
  <si>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</si>
  <si>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</si>
  <si>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</si>
  <si>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</si>
  <si>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</si>
  <si>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</si>
  <si>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</si>
  <si>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</si>
  <si>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</si>
  <si>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</si>
  <si>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</si>
  <si>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</si>
  <si>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</si>
  <si>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</si>
  <si>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</si>
  <si>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</si>
  <si>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</si>
  <si>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</si>
  <si>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</si>
  <si>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</si>
  <si>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</si>
  <si>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</si>
  <si>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</si>
  <si>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</si>
  <si>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</si>
  <si>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</si>
  <si>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</si>
  <si>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</si>
  <si>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</si>
  <si>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</si>
  <si>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</si>
  <si>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</si>
  <si>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</si>
  <si>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</si>
  <si>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</si>
  <si>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</si>
  <si>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</si>
  <si>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</si>
  <si>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</si>
  <si>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</si>
  <si>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</si>
  <si>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</si>
  <si>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</si>
  <si>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</si>
  <si>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</si>
  <si>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</si>
  <si>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</si>
  <si>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</si>
  <si>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</si>
  <si>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</si>
  <si>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</si>
  <si>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</si>
  <si>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</si>
  <si>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</si>
  <si>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</si>
  <si>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</si>
  <si>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</si>
  <si>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</si>
  <si>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</si>
  <si>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</si>
  <si>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</si>
  <si>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</si>
  <si>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</si>
  <si>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</si>
  <si>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</si>
  <si>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</si>
  <si>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</si>
  <si>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</si>
  <si>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</si>
  <si>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</si>
  <si>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</si>
  <si>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</si>
  <si>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</si>
  <si>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</si>
  <si>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</si>
  <si>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</si>
  <si>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</si>
  <si>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</si>
  <si>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</si>
  <si>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</si>
  <si>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</si>
  <si>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</si>
  <si>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</si>
  <si>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</si>
  <si>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</si>
  <si>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</si>
  <si>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</si>
  <si>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</si>
  <si>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</si>
  <si>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</si>
  <si>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</si>
  <si>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</si>
  <si>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</si>
  <si>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</si>
  <si>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</si>
  <si>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</si>
  <si>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</si>
  <si>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</si>
  <si>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</si>
  <si>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</si>
  <si>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</si>
  <si>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</si>
  <si>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</si>
  <si>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</si>
  <si>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</si>
  <si>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</si>
  <si>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</si>
  <si>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</si>
  <si>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</si>
  <si>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</si>
  <si>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</si>
  <si>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</si>
  <si>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</si>
  <si>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</si>
  <si>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</si>
  <si>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</si>
  <si>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</si>
  <si>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</si>
  <si>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</si>
  <si>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</si>
  <si>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</si>
  <si>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</si>
  <si>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</si>
  <si>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</si>
  <si>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</si>
  <si>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</si>
  <si>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</si>
  <si>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</si>
  <si>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</si>
  <si>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</si>
  <si>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</si>
  <si>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</si>
  <si>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</si>
  <si>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</si>
  <si>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</si>
  <si>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</si>
  <si>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</si>
  <si>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</si>
  <si>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</si>
  <si>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</si>
  <si>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</si>
  <si>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</si>
  <si>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</si>
  <si>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</si>
  <si>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</si>
  <si>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</si>
  <si>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</si>
  <si>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</si>
  <si>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</si>
  <si>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(No. informes de auditorias ejecutadas / No. total de informes de auditorias programadas) * 100</t>
  </si>
  <si>
    <t>RESULTADO</t>
  </si>
  <si>
    <t>TIPO DE PROCESO</t>
  </si>
  <si>
    <t>ENERO</t>
  </si>
  <si>
    <t>FEBRERO</t>
  </si>
  <si>
    <t>MARZO</t>
  </si>
  <si>
    <t>ABRIL</t>
  </si>
  <si>
    <t>MAYO</t>
  </si>
  <si>
    <t>JUNIO</t>
  </si>
  <si>
    <t>JULIO</t>
  </si>
  <si>
    <t>AGOSTO</t>
  </si>
  <si>
    <t>OCTUBRE</t>
  </si>
  <si>
    <t>Digitalización de documentos radicados en el sistema ORFEO</t>
  </si>
  <si>
    <t xml:space="preserve">Envíos de Correspondencia por el operador de correos </t>
  </si>
  <si>
    <t>(No. de documentos devueltos /  No. total de envios impuestos a nivel Nacional) * 100</t>
  </si>
  <si>
    <t>(No. de imagenes digitalizadas / No. de imágenes solicitadas) * 100</t>
  </si>
  <si>
    <t>&gt; 70% Y &lt; 90%</t>
  </si>
  <si>
    <t>&gt; 40% y &lt; 100%</t>
  </si>
  <si>
    <t>(Valor contratos adjudicados / valor presupuesto asignado en la vigencia) * 100</t>
  </si>
  <si>
    <t>Dar cumplimiento a la ejecución del presupuesto asignado al Grupo de Servicios Administrativos.</t>
  </si>
  <si>
    <t>Tramite de siniestros</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</si>
  <si>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</si>
  <si>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</si>
  <si>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</si>
  <si>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</si>
  <si>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</si>
  <si>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</si>
  <si>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</si>
  <si>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</si>
  <si>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</si>
  <si>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 xml:space="preserve">ACCIONES PROPUESTAS </t>
  </si>
  <si>
    <t>ANÁLISIS DE CAUSAS</t>
  </si>
  <si>
    <t>Imagen Institucional de Posicionamiento</t>
  </si>
  <si>
    <t>&gt; 84 Y &lt; 173</t>
  </si>
  <si>
    <t>&gt;95% y &lt;100%</t>
  </si>
  <si>
    <t>Evaluar el grado de cumplimiento en la presentación y pago de las declaraciones tributarias nacionales y distritales</t>
  </si>
  <si>
    <t>Gestión</t>
  </si>
  <si>
    <t>&lt;50%</t>
  </si>
  <si>
    <t>Asesor Cooperación y Asuntos Internacionales</t>
  </si>
  <si>
    <t>Porcentaje de acciones correctivas, preventivas y/o de mejora cerradas</t>
  </si>
  <si>
    <t>(Acciones correctivas preventivas y/o de mejora cerradas / (Acciones correctivas, preventivas y/o de mejora programadas) *100</t>
  </si>
  <si>
    <t>Medir el grado de cumplimiento de los procesos de control y mejoramiento continuo en la entrega de los informes de auditoría</t>
  </si>
  <si>
    <t>Medir el nivel de ejecución de informes de ejecucion presupuestal presentados al Ministerio de Hacienda frente a los  Programados</t>
  </si>
  <si>
    <t>Eventos Institucionales</t>
  </si>
  <si>
    <t>&gt; 0,32% y &lt; 0,42%</t>
  </si>
  <si>
    <t>&gt; 95% y &lt; 100%</t>
  </si>
  <si>
    <t>Número de mecanismos de cooperación y asuntos internacionales</t>
  </si>
  <si>
    <t>Número de  Convenios de proyectos cooperación Internacional</t>
  </si>
  <si>
    <t>Número de aplicaciones a convocatorias de fuentes internacionales</t>
  </si>
  <si>
    <t>Número de comisiones al exterior tramitadas</t>
  </si>
  <si>
    <t>(No. de comisiones al exterior realizadas/ No. de comisiones al exterior tramitadas)  *100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</si>
  <si>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</si>
  <si>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</si>
  <si>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</si>
  <si>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</si>
  <si>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</si>
  <si>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</si>
  <si>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Gestión de Almacén e Inventarios</t>
  </si>
  <si>
    <t>Comité de bajas realizados.</t>
  </si>
  <si>
    <t>Entradas de almacén realizadas.</t>
  </si>
  <si>
    <t>Envío de los bienes de acuerdo a las   necesidades</t>
  </si>
  <si>
    <t>(Programación de comité/ comité programado) *100</t>
  </si>
  <si>
    <t>(Ingresos elaborados /documentos recibidos  para ingreso)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</si>
  <si>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</si>
  <si>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</si>
  <si>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</si>
  <si>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</si>
  <si>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</si>
  <si>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</si>
  <si>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(Número de siniestros presentados/Número de siniestros resueltos)*100</t>
  </si>
  <si>
    <t>(No. de certificaciones elaboradas OPORTUNAMENTE / No. de solicitudes recibidas)*100</t>
  </si>
  <si>
    <t>(No. de boletines clima Web / No. de boletines elaborados)*100</t>
  </si>
  <si>
    <t xml:space="preserve">(No. análisis realizados a tiempo en el mes / No. análisis solicitados mes) * 100 </t>
  </si>
  <si>
    <t>SEPTIEMBRE</t>
  </si>
  <si>
    <t>NOVIEMBRE</t>
  </si>
  <si>
    <t>DICIEMBRE</t>
  </si>
  <si>
    <t>PSC = ( (A/B * 95)*55 / 95)
PSC = Porcentaje de requerimientos e incidentes resueltos con éxito
A = Número de requerimientos e incidentes resueltos con éxito de acuerdo a los ANS
B = Número total de requerimientos e incidentes requeridos por los usuarios en el periodo.</t>
  </si>
  <si>
    <t>99.52%</t>
  </si>
  <si>
    <t xml:space="preserve">Requerir a cada dependencia para que informe cual fue el motivo del incumplimiento con los términos de respuesta y posteriormente informar al Grupo de Control Disciplinario Interno para el trámite correspondiente. </t>
  </si>
  <si>
    <r>
      <t xml:space="preserve">Primer trimestre: </t>
    </r>
    <r>
      <rPr>
        <sz val="10"/>
        <color theme="1"/>
        <rFont val="Arial Narrow"/>
        <family val="2"/>
      </rPr>
      <t>Cumplimiento de la meta establecida.</t>
    </r>
  </si>
  <si>
    <t>Angela Maria Diaz Medina  Coordinadora Gurpo de Servicio al Ciudadano</t>
  </si>
  <si>
    <t>Atender el 100% de los eventos requeridos</t>
  </si>
  <si>
    <t>Número de servidores con efectiva ejecución del proceso de inducción / Número total de ingresos de funcionarios nuevos al IDEAM</t>
  </si>
  <si>
    <t>Número de servidores con efectiva ejecución del entrenamiento en el puesto de trabajo / Número total de ingresos de funcionarios nuevos al IDEAM</t>
  </si>
  <si>
    <t xml:space="preserve">Número de servidores con efectiva ejecución del proceso de Reinducción / Número de servidores programados para ejecutar proceso de reinducción </t>
  </si>
  <si>
    <t>Número de actividades de capacitación efectivamente ejecutadas / Número de actividades de capacitación programadas</t>
  </si>
  <si>
    <t>Número mínimo esperado de servidores públicos participantes /Número de servidores públicos efectivamente participantes en los procesos de capacitación</t>
  </si>
  <si>
    <t>Presupuesto total ejecutado para el desarrollo del Plan Institucional de capacitación / Presupuesto total asignado para el desarrollo del Plan Institucional de capacitación</t>
  </si>
  <si>
    <t>Número de actividades del plan efectivamente ejecutadas / Número de actividades del plan programadas X 100.</t>
  </si>
  <si>
    <t>Presupuesto total ejecutado para el desarrollo del Plan de Incentivos / Presupuesto total asignado para el desarrollo del Plan de Incentivos.</t>
  </si>
  <si>
    <t xml:space="preserve">Número de actividades del plan efectivamente ejecutadas / Número de actividades del plan programadas </t>
  </si>
  <si>
    <t xml:space="preserve">Número mínimo esperado de personas participantes /Número de personas efectivamente participantes en las actividades </t>
  </si>
  <si>
    <t>Presupuesto total ejecutado para el desarrollo del Plan de SST / Presupuesto total asignado para el desarrollo del Plan de SST</t>
  </si>
  <si>
    <t>Número de vacantes para proveer mediante encargo/ Número de vacantes provistas mediante encargo</t>
  </si>
  <si>
    <t>Número de vacantes para proveer mediante provisionalidad / Número de vacantes provistas mediante provisionalidad</t>
  </si>
  <si>
    <t>Número de vacantes para proveer mediante libre nombramiento y remoción/Número de vacantes provistas mediante libre nombramiento y remoción</t>
  </si>
  <si>
    <t>Número de actividades del plan efectivamente ejecutadas / Número de actividades del plan programadas</t>
  </si>
  <si>
    <t>Número mínimo esperado de personas participantes /Número de personas efectivamente participantes en las actividades</t>
  </si>
  <si>
    <t>Presupuesto total ejecutado para el desarrollo del Plan de Bienestar / Presupuesto total asignado para el desarrollo del Plan de Bienestar</t>
  </si>
  <si>
    <t>Gestión de la inducción</t>
  </si>
  <si>
    <t>Gestión del entrenamiento en el puesto de trabajo</t>
  </si>
  <si>
    <t>Gestión de la reinducción</t>
  </si>
  <si>
    <t>Ejecución de la capacitación</t>
  </si>
  <si>
    <t>Cobertura de la capacitación</t>
  </si>
  <si>
    <t>Gestión de incentivos</t>
  </si>
  <si>
    <t>Ejecución de los incentivos</t>
  </si>
  <si>
    <t>Gestión de seguridad y salud en el trabajo</t>
  </si>
  <si>
    <t>Cobertura en seguridad y salud en el trabajo</t>
  </si>
  <si>
    <t>Ejecución en seguridad y salud en el trabajo</t>
  </si>
  <si>
    <t>Ejecución del plan plan anual de vacantes y de provisión de recursos humanos</t>
  </si>
  <si>
    <t>Gestión de bienestar social</t>
  </si>
  <si>
    <t>Cobertura de bienestar social</t>
  </si>
  <si>
    <t>Ejecución de bienestar social</t>
  </si>
  <si>
    <t>Establecer el grado de cumplimiento y gestión del programa de Inducción dentro de la Entidad.</t>
  </si>
  <si>
    <t>Establecer el grado de cumplimiento y gestión del Entrenamiento en el Puesto de Trabajo dentro de la Entidad.</t>
  </si>
  <si>
    <t>Establecer el grado de cumplimiento y gestión del Programa de Reinducción dentro de la Entidad.</t>
  </si>
  <si>
    <t>Establecer el grado de cumplimiento y gestión de la ejecución de actividades contenidas en el Plan.</t>
  </si>
  <si>
    <t>Establecer el nivel de participación de los funcionarios en las actividades contenidas en el Plan.</t>
  </si>
  <si>
    <t>Establecer la efectiva ejecución de los recursos destinados a la ejecución del Plan.</t>
  </si>
  <si>
    <t>Establecer la efectiva ejecución de actividades inherentes a la provisión de vacantes dentro del IDEAM.</t>
  </si>
  <si>
    <t>Indicador cumple la meta</t>
  </si>
  <si>
    <t>Propender por mantener la disponibilidad de la infraestrucutura tecnológica, en el siguiente trimestre en un  99%</t>
  </si>
  <si>
    <t>Número de entregables implementados de los lineamientos de Gobierno Digital en la vigencia</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</si>
  <si>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</si>
  <si>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&gt;10% y &lt;25%</t>
  </si>
  <si>
    <t>Porcentaje</t>
  </si>
  <si>
    <t>&gt; 50% &lt;80%</t>
  </si>
  <si>
    <t>N/A</t>
  </si>
  <si>
    <t xml:space="preserve">Se espera nuevas disposiciones del gobierno nacional y el avance en la vacunación de los funcionarios con el fin de certificar la vacunación antes los demás paises. </t>
  </si>
  <si>
    <r>
      <rPr>
        <b/>
        <sz val="10"/>
        <color theme="1"/>
        <rFont val="Arial Narrow"/>
        <family val="2"/>
      </rPr>
      <t>Primer semestre:</t>
    </r>
    <r>
      <rPr>
        <sz val="10"/>
        <color theme="1"/>
        <rFont val="Arial Narrow"/>
        <family val="2"/>
      </rPr>
      <t xml:space="preserve"> Indicador cumple la meta.</t>
    </r>
  </si>
  <si>
    <t>99.81%</t>
  </si>
  <si>
    <t>33.3%</t>
  </si>
  <si>
    <r>
      <t xml:space="preserve">Primer trimestre: </t>
    </r>
    <r>
      <rPr>
        <sz val="10"/>
        <color theme="1"/>
        <rFont val="Arial Narrow"/>
        <family val="2"/>
      </rPr>
      <t xml:space="preserve">Indicador cumple la meta
</t>
    </r>
    <r>
      <rPr>
        <b/>
        <sz val="10"/>
        <color theme="1"/>
        <rFont val="Arial Narrow"/>
        <family val="2"/>
      </rPr>
      <t>Segundo trimestre</t>
    </r>
    <r>
      <rPr>
        <sz val="10"/>
        <color theme="1"/>
        <rFont val="Arial Narrow"/>
        <family val="2"/>
      </rPr>
      <t>: Indicador cumple la meta</t>
    </r>
  </si>
  <si>
    <r>
      <t>Primer trimestre:</t>
    </r>
    <r>
      <rPr>
        <sz val="10"/>
        <color theme="1"/>
        <rFont val="Arial Narrow"/>
        <family val="2"/>
      </rPr>
      <t xml:space="preserve"> Indicador cumple la meta</t>
    </r>
    <r>
      <rPr>
        <b/>
        <sz val="10"/>
        <color theme="1"/>
        <rFont val="Arial Narrow"/>
        <family val="2"/>
      </rPr>
      <t xml:space="preserve">
Segundo trimestre: </t>
    </r>
    <r>
      <rPr>
        <sz val="10"/>
        <color theme="1"/>
        <rFont val="Arial Narrow"/>
        <family val="2"/>
      </rPr>
      <t>Indicador cumple la meta</t>
    </r>
  </si>
  <si>
    <r>
      <t xml:space="preserve">Primer trimestre: </t>
    </r>
    <r>
      <rPr>
        <sz val="10"/>
        <color theme="1"/>
        <rFont val="Arial Narrow"/>
        <family val="2"/>
      </rPr>
      <t>No habia contrato con empresa de carga para llevar a cabo los envios durante este periodo de tiempo.</t>
    </r>
    <r>
      <rPr>
        <b/>
        <sz val="10"/>
        <color theme="1"/>
        <rFont val="Arial Narrow"/>
        <family val="2"/>
      </rPr>
      <t xml:space="preserve">
Segundo trimestre:</t>
    </r>
    <r>
      <rPr>
        <sz val="10"/>
        <color theme="1"/>
        <rFont val="Arial Narrow"/>
        <family val="2"/>
      </rPr>
      <t xml:space="preserve"> Indicador cumple la meta</t>
    </r>
  </si>
  <si>
    <r>
      <t xml:space="preserve">Primer trimestre: </t>
    </r>
    <r>
      <rPr>
        <sz val="10"/>
        <color theme="1"/>
        <rFont val="Arial Narrow"/>
        <family val="2"/>
      </rPr>
      <t>Agilizar la contratación a traves de contrato inter administrativo con empresa 4/72 de capital del estado para agilizar tramites.</t>
    </r>
  </si>
  <si>
    <t>Jose Alberto Chaparro (Coordinador de GMCAI)</t>
  </si>
  <si>
    <r>
      <rPr>
        <b/>
        <sz val="10"/>
        <color theme="1"/>
        <rFont val="Arial Narrow"/>
        <family val="2"/>
      </rPr>
      <t>Primer trimestre</t>
    </r>
    <r>
      <rPr>
        <sz val="10"/>
        <color theme="1"/>
        <rFont val="Arial Narrow"/>
        <family val="2"/>
      </rPr>
      <t>: Indicador cumple la meta</t>
    </r>
  </si>
  <si>
    <t>(No. Informes presentados oportunamente / No. total de Informes) *100</t>
  </si>
  <si>
    <t>(No. productos entregados oportunamente / No. total de solicitudes) *100</t>
  </si>
  <si>
    <t>(No. informes entregados oportunamente / No. total de solicitudes) *100</t>
  </si>
  <si>
    <t>Monitoreo del estado de los glaciares en Colombia.</t>
  </si>
  <si>
    <t>&lt; 50%</t>
  </si>
  <si>
    <t>&gt; 50% y &lt; 70%</t>
  </si>
  <si>
    <t>Número de monitoreos realizados / número de monitoreos programados * 100</t>
  </si>
  <si>
    <r>
      <t>Primer semestre:</t>
    </r>
    <r>
      <rPr>
        <sz val="10"/>
        <color theme="1"/>
        <rFont val="Arial Narrow"/>
        <family val="2"/>
      </rPr>
      <t xml:space="preserve"> Conforme a la evaluación de los planes de mejoramiento con corte a mayo-junio de 2021; de auditorías internas se lograron cerrar 80 acciones de 261 acciones en proceso; de la CGR se cerraron 16 de 44 acciones y frente al Plan de mejoramiento del Archivo General de la Nación se cerraron 4 acción de 12 propuestas: para un total de cierre de acciones de 100 respecto de 317 acciones en curso.
CGR: Acciones de mejora cerradas / acciones de mejora programadas: 16/44.
AGN: Acciones de mejora cerradas / acciones de mejora programadas: 4/12.
Internas:  Acciones de mejora cerradas / acciones de mejora programadas: 80/261.
Total:  Acciones de mejora cerradas / acciones de mejora programadas:  100/ 317=31,55%.</t>
    </r>
  </si>
  <si>
    <t>Realizar capacitaciones</t>
  </si>
  <si>
    <t>INDICADORES PENDIENTES DE REPORTE A JUNIO 2021</t>
  </si>
  <si>
    <t>INDICADORES PENDIENTES DE REPORTE A SEPTIEMBRE 2021</t>
  </si>
  <si>
    <t>Coordinador grupo de acreditación</t>
  </si>
  <si>
    <r>
      <rPr>
        <b/>
        <sz val="10"/>
        <color theme="1"/>
        <rFont val="Arial Narrow"/>
        <family val="2"/>
      </rPr>
      <t>Primer trimestre:</t>
    </r>
    <r>
      <rPr>
        <sz val="10"/>
        <color theme="1"/>
        <rFont val="Arial Narrow"/>
        <family val="2"/>
      </rPr>
      <t xml:space="preserve"> El 94% de cumplimiento se da por problemas técnicos con el Equipo ICP.
</t>
    </r>
    <r>
      <rPr>
        <b/>
        <sz val="10"/>
        <color theme="1"/>
        <rFont val="Arial Narrow"/>
        <family val="2"/>
      </rPr>
      <t>Segundo trimestre:</t>
    </r>
    <r>
      <rPr>
        <sz val="10"/>
        <color theme="1"/>
        <rFont val="Arial Narrow"/>
        <family val="2"/>
      </rPr>
      <t xml:space="preserve"> El 81% de cumplimiento se da por problemas técnicos con el Equipo ICP </t>
    </r>
  </si>
  <si>
    <t xml:space="preserve">Para el 2021 el Grupo de Comunicaciones y Prensa tiene como objetivo "Medir el posicionamiento del Ideam, a través del monitoreo de las Redes Sociales y medios de comunicaciones para fortalecer la relación con la opinión pública en general".
En 2020, el número de seguidores del Ideam en Twitter aumentó 27.280, de los cuales  10.500 corresponden únicamente al mes de noviembre. Este fenómeno de crecimiento atípico se dio por la coyuntura del huracán IOTA y que provocó la atención de la audiencia en los reportes que generaba la entidad.
La meta en 2021 de aumentar el número de seguidores en un 5% con respecto al 2020 no tuvo en cuenta esta variable de noviembre, en donde el crecimiento de este mes fue del que se alcanza en promedio en un año. Esta es una de las razones por las que no es posible cumplir esta meta de manera orgánica.
De otra parte, es importante mencionar que este indicador no está tomando en cuenta las demás redes sociales en donde hace presencia la entidad:  Facebook, Instagram y Youtube.
Es importante señalar que el impacto de los contenidos en la audiencia no se debería medir por el número de seguidores. Aunque es importante medir el crecimiento, es necesario medir a cuántas personas realmente le estamos llegando con nuestros mensajes, quiénes lo vieron e interactuaron. En ese orden de ideas, lo que se debe medir es el alcance en cada una de las redes sociales, definido en algunas plataformas como impresiones.
Este cambio en el indicador también se ajusta a las recomendaciones de la auditoría de Bureau Veritas, en cuanto a volcar los indicadores hacia lo estratégico y al impacto en el público.
Con la medición de las redes sociales con las que el Ideam tiene cuentas, se ha cumplido la meta en el trimestre, no con seguidores sino con el indicador de impresiones que es  el número de veces  que nuestras publicaciones fueron vistas por nuestra audiencia digital, mostrando un impacto en el público mucho más tangible que en la medición del crecimiento a seguidores. </t>
  </si>
  <si>
    <t>Se atendió el 100% de los eventos requeridos para el segundo trimeste.
En el tercer trimestre se realizó acompañamiento y logística en el 100% de los eventos solicitados</t>
  </si>
  <si>
    <t xml:space="preserve">Envío de correspondencia por el operador de correos </t>
  </si>
  <si>
    <t>(No. Total de envíos impuestos a nivel nacional - No. de documentos devueltos / No. Total de envíos impuestos a nivel nacioal) * 100</t>
  </si>
  <si>
    <t>Medir la efectividad de la entrega al destinatario de las comunicaciones enviadas por el servicio postal</t>
  </si>
  <si>
    <t>Se le ha hecho recomendaciones a las dependencias el cuidado en el registro de datos de dirección de los detinatarios.</t>
  </si>
  <si>
    <t>(No. de documentos digitalizados / No. de imágenes solicitadas) * 100</t>
  </si>
  <si>
    <t>Medir la efectividad de la cantidad de folios de documentos físicos recibidos en ventanilla de correspondencia frente a la cantidad de imágenes subidas al sistema orfeo para la continuación del trámite</t>
  </si>
  <si>
    <t>Se solicitó a la Oficina de Informática nuevos escaner para tener plan de contingencia</t>
  </si>
  <si>
    <t>Fallos favorables en acciones de tutela en contra de la entidad que invoquen la protección del derecho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</si>
  <si>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</si>
  <si>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Medir el porcentaje de fallos favorable en las acciones de tutela interpuestas en contra de la Entidad que involucran el derecho fundamental de petición.</t>
  </si>
  <si>
    <r>
      <rPr>
        <b/>
        <sz val="10"/>
        <color theme="1"/>
        <rFont val="Arial Narrow"/>
        <family val="2"/>
      </rPr>
      <t>Primer trimestre:</t>
    </r>
    <r>
      <rPr>
        <sz val="10"/>
        <color theme="1"/>
        <rFont val="Arial Narrow"/>
        <family val="2"/>
      </rPr>
      <t xml:space="preserve"> Se atendieron el 100% de los mantenimientos solicitados por las dependencias.
</t>
    </r>
    <r>
      <rPr>
        <b/>
        <sz val="10"/>
        <color theme="1"/>
        <rFont val="Arial Narrow"/>
        <family val="2"/>
      </rPr>
      <t xml:space="preserve">Segundo trimestre: </t>
    </r>
    <r>
      <rPr>
        <sz val="10"/>
        <color theme="1"/>
        <rFont val="Arial Narrow"/>
        <family val="2"/>
      </rPr>
      <t xml:space="preserve">Se atendieron el 100% de los mantenimientos solicitados por las dependencias.
</t>
    </r>
    <r>
      <rPr>
        <b/>
        <sz val="10"/>
        <color theme="1"/>
        <rFont val="Arial Narrow"/>
        <family val="2"/>
      </rPr>
      <t xml:space="preserve">Tercer trimestre: </t>
    </r>
    <r>
      <rPr>
        <sz val="10"/>
        <color theme="1"/>
        <rFont val="Arial Narrow"/>
        <family val="2"/>
      </rPr>
      <t>Se atendieron el 100% de los mantenimientos solicitados por las dependencias.</t>
    </r>
  </si>
  <si>
    <t>Acciones realizadas para el fortalecimiento del SIA y del SIAC.</t>
  </si>
  <si>
    <t>Número de acciones realizadas para el fortalecimiento del SIA y del SIAC / Número de acciones programadas para el fortalecimiento del SIA y del SIAC * 100</t>
  </si>
  <si>
    <t>&lt; 60%</t>
  </si>
  <si>
    <t>&gt; 60% y &lt; 90%</t>
  </si>
  <si>
    <t>Asegurar la disponibilidad y calidad de la información ambiental generada, para la toma de decisiones de grupos de interés.</t>
  </si>
  <si>
    <t>Boletines sobre el estado del recurso forestal.</t>
  </si>
  <si>
    <t>Número de boletines sobre el estado del recurso forestal publicados</t>
  </si>
  <si>
    <t>Generar información sobre el estado del recurso forestal, para la toma de decisiones de grupos de interés.</t>
  </si>
  <si>
    <t>No. de mecanismos firmados</t>
  </si>
  <si>
    <t>No. de Convenios de proyectos firmados</t>
  </si>
  <si>
    <t>No. de aplicaciones a convocatorias presentadas</t>
  </si>
  <si>
    <t>Gestión de Servicio al Ciudadano</t>
  </si>
  <si>
    <r>
      <rPr>
        <b/>
        <sz val="10"/>
        <color theme="1"/>
        <rFont val="Arial Narrow"/>
        <family val="2"/>
      </rPr>
      <t>Primer semestre:</t>
    </r>
    <r>
      <rPr>
        <sz val="10"/>
        <color theme="1"/>
        <rFont val="Arial Narrow"/>
        <family val="2"/>
      </rPr>
      <t xml:space="preserve"> Llevar a cabo las acciones de mejora para cumplir así a cabalidad con la satisfacción del usuario en el ideam.
</t>
    </r>
    <r>
      <rPr>
        <b/>
        <sz val="10"/>
        <color theme="1"/>
        <rFont val="Arial Narrow"/>
        <family val="2"/>
      </rPr>
      <t xml:space="preserve">Segundo semestre: </t>
    </r>
    <r>
      <rPr>
        <sz val="10"/>
        <color theme="1"/>
        <rFont val="Arial Narrow"/>
        <family val="2"/>
      </rPr>
      <t xml:space="preserve">Se encuentra en proceso de mejora el aplicativo DHIME, esto impactara positivamente en la satisfacción de los usuarios. </t>
    </r>
  </si>
  <si>
    <r>
      <rPr>
        <b/>
        <sz val="10"/>
        <color theme="1"/>
        <rFont val="Arial Narrow"/>
        <family val="2"/>
      </rPr>
      <t>Primer trimestre</t>
    </r>
    <r>
      <rPr>
        <sz val="10"/>
        <color theme="1"/>
        <rFont val="Arial Narrow"/>
        <family val="2"/>
      </rPr>
      <t xml:space="preserve">:Seguir trabajando como hasta hora ya que el resultado es satisfactorio con 0% de casos de corrupción.
</t>
    </r>
    <r>
      <rPr>
        <b/>
        <sz val="10"/>
        <color theme="1"/>
        <rFont val="Arial Narrow"/>
        <family val="2"/>
      </rPr>
      <t>Segundo trimestre</t>
    </r>
    <r>
      <rPr>
        <sz val="10"/>
        <color theme="1"/>
        <rFont val="Arial Narrow"/>
        <family val="2"/>
      </rPr>
      <t xml:space="preserve">: El resultado es  satisfactorio con 0% de casos de corrupción.
</t>
    </r>
    <r>
      <rPr>
        <b/>
        <sz val="10"/>
        <color theme="1"/>
        <rFont val="Arial Narrow"/>
        <family val="2"/>
      </rPr>
      <t xml:space="preserve">Tercer trimestre: </t>
    </r>
    <r>
      <rPr>
        <sz val="10"/>
        <color theme="1"/>
        <rFont val="Arial Narrow"/>
        <family val="2"/>
      </rPr>
      <t xml:space="preserve">El resultado es  satisfactorio con 0% de casos de corrupción. 
</t>
    </r>
    <r>
      <rPr>
        <b/>
        <sz val="10"/>
        <color theme="1"/>
        <rFont val="Arial Narrow"/>
        <family val="2"/>
      </rPr>
      <t>Cuarto trimestre</t>
    </r>
    <r>
      <rPr>
        <sz val="10"/>
        <color theme="1"/>
        <rFont val="Arial Narrow"/>
        <family val="2"/>
      </rPr>
      <t>: El resultado es  satisfactorio con 0% de casos de corrupción.</t>
    </r>
  </si>
  <si>
    <r>
      <t xml:space="preserve">Primer reporte: </t>
    </r>
    <r>
      <rPr>
        <sz val="10"/>
        <color theme="1"/>
        <rFont val="Arial Narrow"/>
        <family val="2"/>
      </rPr>
      <t xml:space="preserve">La anterior medición se funda en que, los 139 procesos en curso con los que se cierra la vigencia 2021 el grupo de control interno disciplinario, tuvieron instrucción.
Los soportes relacionados con lo anteriormente expuesto se encuentran evidenciados en los sistemas de información manejados por el grupo denominados: 
A-CID-F005 FORMATO CONTROL Y SEGUIMIENTO DE EXPEDIENTES v2.xlsx 
A-CID-F006 FORMATO SEGUIMIENTO Y CONTROL A OFICIOS YO MEMORANDOS.xlsx 
A-CID-F007 FORMATO SEGUIMIENTO A AUTOS INTERLOCUTORIOS YO DE SUSTANCIACIÓN.xlsx 
Lo anterior por virtud de la reserva de las actuaciones disciplinarias contenida en el articulo 95 de la Ley 734 de 2002, razón por la cual los mismos quedan a su disposición en la secretaria del grupo para su consulta, si lo considera necesario. </t>
    </r>
  </si>
  <si>
    <t>Dado que el grupo disciplinario al cierre de la vigencia 2021 cumplió con el 100% del presente indicador; no establece nuevas propuestas especificas, aun asi se plantea el compromiso para la siguiente anualidad de mantener con alto el estandar de calidad en el cumplimiento de dicho indicador. </t>
  </si>
  <si>
    <r>
      <t xml:space="preserve">Primer reporte: </t>
    </r>
    <r>
      <rPr>
        <sz val="10"/>
        <color theme="1"/>
        <rFont val="Arial Narrow"/>
        <family val="2"/>
      </rPr>
      <t>Se profirió fallo sancionatorio dentro del proceso SG-056-16, el cual a la fue revocado en segunda instancia, razón por la cual no se materializo la sanción.
Los soportes relacionados con lo anteriormente expuesto se encuentran evidenciados en los sistemas de información manejados por el grupo denominados: 
A-CID-F005 FORMATO CONTROL Y SEGUIMIENTO DE EXPEDIENTES v2.xlsx 
A-CID-F006 FORMATO SEGUIMIENTO Y CONTROL A OFICIOS YO MEMORANDOS.xlsx 
A-CID-F007 FORMATO SEGUIMIENTO A AUTOS INTERLOCUTORIOS YO DE SUSTANCIACIÓN.xlsx 
Lo anterior por virtud de la reserva de las actuaciones disciplinarias contenida en el articulo 95 de la Ley 734 de 2002, razón por la cual los mismos quedan a su disposición en la secretaria del grupo para su consulta, si lo considera necesario.</t>
    </r>
  </si>
  <si>
    <t xml:space="preserve">Este indicador nos permitir evidenciar el acatamiento de la ley disciplinaria por parte de los servidores públicos del IDEAM; razón por la cual, al no existir sanciones se puede concluir un cumplimiento del fin establecido para este indicador. 
Si bien cierto, el indicador mide en cifras las sanciones emitidas en desarrollo de la acción disciplinaria, la misma, al estar en 0% no establece una falta de eficacia en el desarrollo del proceso, si no por el contrario muestra la efectividad de las actividades de control disciplinario preventivo, pues el único objeto del proceso disciplinario no es generar sanciones si no, cumplir con una labor preventiva hacia el cumplimiento de la normatividad en desarrollo del servicio publico. </t>
  </si>
  <si>
    <t xml:space="preserve">Desarrollar campañas pedagógicas de prevención ante la temporada de lluvias y sobre la conservación de los páramos, para atraer seguidores ambientalistas y a púbñico en general. Desarrollar sinergias con medios de comunicación sobre eventos noticiosos.
Promover información de carácter noticioso, a partir de boletines especiales, ruedas de prensa y pronñosticos diarios.
Seguir promoviendo información de carácter noticioso, a partir de boletines especiales, ruedas de prensa y pronósticos diarios.
</t>
  </si>
  <si>
    <t>55.6%</t>
  </si>
  <si>
    <t>Realizar actividades de seguimiento a los casos asignados a los técnicos para que sean atendidos y cerrados, si no es posible realizar la respectiva documentación.
Atender el caso inmediatamente sea asignado.
Documentar el caso si se presenta algún problema para solucionarlo
Cerrar el caso en la herramienta inmediatamente sea atendido.
Continuar con las actividades de seguimiento a través de correo indicando a cada unos de los profesionales los casos asignados para que sean atendidos y cerrados, si no es posible deben realizar la respectiva documentación.
Continuar con el seguimiento del estado de los casos en la reunión semanal de seguimiento de la Oficina de Informática
Atender el caso inmediatamente sea asignado.
Documentar el caso si se presenta algún problema para solucionarlo
Cerrar el caso en la herramienta inmediatamente sea atendido</t>
  </si>
  <si>
    <r>
      <rPr>
        <b/>
        <sz val="10"/>
        <color theme="1"/>
        <rFont val="Arial Narrow"/>
        <family val="2"/>
      </rPr>
      <t>Primer trimestre</t>
    </r>
    <r>
      <rPr>
        <sz val="10"/>
        <color theme="1"/>
        <rFont val="Arial Narrow"/>
        <family val="2"/>
      </rPr>
      <t xml:space="preserve">: 1. Socialización, legalización y puesta en producción del "Catálogo de Sistemas de Información"  para la Oficina de Informática, por parte del Responsable de dicho artefacto del Grupo de Arquitectura Empresarial, en la primera semana del mes de mayo de 2021.
</t>
    </r>
    <r>
      <rPr>
        <b/>
        <sz val="10"/>
        <color theme="1"/>
        <rFont val="Arial Narrow"/>
        <family val="2"/>
      </rPr>
      <t>Segundo trimestre:</t>
    </r>
    <r>
      <rPr>
        <sz val="10"/>
        <color theme="1"/>
        <rFont val="Arial Narrow"/>
        <family val="2"/>
      </rPr>
      <t xml:space="preserve"> 1.Ejecución del Plan de trabajo para la construcción del plan de formación de TI para dominio de uso y apropiación Socialización y ejecución del Plan de formación TI para toda la entidad y su control.
</t>
    </r>
    <r>
      <rPr>
        <b/>
        <sz val="10"/>
        <color theme="1"/>
        <rFont val="Arial Narrow"/>
        <family val="2"/>
      </rPr>
      <t>Tercer trimestre:</t>
    </r>
    <r>
      <rPr>
        <sz val="10"/>
        <color theme="1"/>
        <rFont val="Arial Narrow"/>
        <family val="2"/>
      </rPr>
      <t xml:space="preserve"> 3. Socialización, legalización y puesta en producción del "directorio de servicios del componente de información" para la Oficina de Informática, por parte del Responsable de dicho artefacto del Grupo de Arquitectura Empresarial, en la ultima semana del mes de noviembre de 2021.</t>
    </r>
  </si>
  <si>
    <r>
      <rPr>
        <b/>
        <sz val="10"/>
        <color theme="1"/>
        <rFont val="Arial Narrow"/>
        <family val="2"/>
      </rPr>
      <t>Primer trimestre</t>
    </r>
    <r>
      <rPr>
        <sz val="10"/>
        <color theme="1"/>
        <rFont val="Arial Narrow"/>
        <family val="2"/>
      </rPr>
      <t xml:space="preserve">: 1. Generar el plan de mejoramiento por parte del Oficial de Seguridad de la OI.
2. Atender y socializar los resultados del plan de mejoramiento por parte de la Coordinación del Grupo de Sistemas de Información ingeniero Ariel Casas y el especialista de gestión de accesos ingeneiro Javier Garcías.
</t>
    </r>
    <r>
      <rPr>
        <b/>
        <sz val="10"/>
        <color theme="1"/>
        <rFont val="Arial Narrow"/>
        <family val="2"/>
      </rPr>
      <t>Segundo trimestre</t>
    </r>
    <r>
      <rPr>
        <sz val="10"/>
        <color theme="1"/>
        <rFont val="Arial Narrow"/>
        <family val="2"/>
      </rPr>
      <t xml:space="preserve">: 1. Generar el plan de mejoramiento por parte del Oficial de Seguridad de la OI.
2. Atender y socializar los resultados del plan de mejoramiento por parte de la Coordinación del Grupo de Sistemas de Información ingeniero Ariel Casas y el especialista de BD ingeneiro Mauricio Daza.
</t>
    </r>
    <r>
      <rPr>
        <b/>
        <sz val="10"/>
        <color theme="1"/>
        <rFont val="Arial Narrow"/>
        <family val="2"/>
      </rPr>
      <t>Tercer trimestre:</t>
    </r>
    <r>
      <rPr>
        <sz val="10"/>
        <color theme="1"/>
        <rFont val="Arial Narrow"/>
        <family val="2"/>
      </rPr>
      <t xml:space="preserve"> 1. Generar el plan de mejoramiento si aplica por parte del Oficial de Seguridad de la OI.
2. Atender y socializar los resultados del plan de mejoramiento por parte de la Coordinación del Grupo de Sistemas de Información ingeniero Ariel Casas y el especialista de BD ingeneiro Mauricio Daza,  Paula Bravo.</t>
    </r>
  </si>
  <si>
    <r>
      <rPr>
        <b/>
        <sz val="10"/>
        <color theme="1"/>
        <rFont val="Arial Narrow"/>
        <family val="2"/>
      </rPr>
      <t>Primer mes:</t>
    </r>
    <r>
      <rPr>
        <sz val="10"/>
        <color theme="1"/>
        <rFont val="Arial Narrow"/>
        <family val="2"/>
      </rPr>
      <t xml:space="preserve"> Publicación de los videos de pronóstico diario, 3 veces al día, Total 93.
</t>
    </r>
    <r>
      <rPr>
        <b/>
        <sz val="10"/>
        <color theme="1"/>
        <rFont val="Arial Narrow"/>
        <family val="2"/>
      </rPr>
      <t>Segundo mes</t>
    </r>
    <r>
      <rPr>
        <sz val="10"/>
        <color theme="1"/>
        <rFont val="Arial Narrow"/>
        <family val="2"/>
      </rPr>
      <t xml:space="preserve">: Publicación de los videos de pronóstico diario, 3 veces al día, Total 84.
</t>
    </r>
    <r>
      <rPr>
        <b/>
        <sz val="10"/>
        <color theme="1"/>
        <rFont val="Arial Narrow"/>
        <family val="2"/>
      </rPr>
      <t>Tercer mes:</t>
    </r>
    <r>
      <rPr>
        <sz val="10"/>
        <color theme="1"/>
        <rFont val="Arial Narrow"/>
        <family val="2"/>
      </rPr>
      <t xml:space="preserve"> Publicación de los videos de pronóstico diario, 3 veces al día, Total 93.
</t>
    </r>
    <r>
      <rPr>
        <b/>
        <sz val="10"/>
        <color theme="1"/>
        <rFont val="Arial Narrow"/>
        <family val="2"/>
      </rPr>
      <t>Cuarto mes</t>
    </r>
    <r>
      <rPr>
        <sz val="10"/>
        <color theme="1"/>
        <rFont val="Arial Narrow"/>
        <family val="2"/>
      </rPr>
      <t xml:space="preserve">: Publicación de los videos de pronóstico diario, 3 veces al día, Total 90.
</t>
    </r>
    <r>
      <rPr>
        <b/>
        <sz val="10"/>
        <color theme="1"/>
        <rFont val="Arial Narrow"/>
        <family val="2"/>
      </rPr>
      <t xml:space="preserve">Quinto mes: </t>
    </r>
    <r>
      <rPr>
        <sz val="10"/>
        <color theme="1"/>
        <rFont val="Arial Narrow"/>
        <family val="2"/>
      </rPr>
      <t xml:space="preserve">Publicación de los videos de pronóstico diario, 3 veces al día, Total 93.
</t>
    </r>
    <r>
      <rPr>
        <b/>
        <sz val="10"/>
        <color theme="1"/>
        <rFont val="Arial Narrow"/>
        <family val="2"/>
      </rPr>
      <t>Sexto mes:</t>
    </r>
    <r>
      <rPr>
        <sz val="10"/>
        <color theme="1"/>
        <rFont val="Arial Narrow"/>
        <family val="2"/>
      </rPr>
      <t xml:space="preserve"> Se publicaron 90 videos sin contratiempos llegando a 543 videos y cumpliendo el 50% de lo proyectado para el primer semestre.</t>
    </r>
  </si>
  <si>
    <r>
      <rPr>
        <b/>
        <sz val="10"/>
        <color theme="1"/>
        <rFont val="Arial Narrow"/>
        <family val="2"/>
      </rPr>
      <t>Primer trimestre:</t>
    </r>
    <r>
      <rPr>
        <sz val="10"/>
        <color theme="1"/>
        <rFont val="Arial Narrow"/>
        <family val="2"/>
      </rPr>
      <t xml:space="preserve"> Dentro de los principales eventos que se desarrollaron en el primer trimestre tenermos los 11 talleres de forma virtual, por la plataforma Zoom proporcionada por el Ideam, se coordinó desde el Ministerio de Ambiente y el apoyo con entidades del SINA que hacen presencia en cada uno de los territorios, de la siguiente manera: 1- San José del Guaviare, 8 febrero de 2021 (virtua); 2-  Florencia, 9 de febrero de 2021 (virtual); 3- Mocoa, 10 de febrero de 2021 (virtual); 4- Villavicencio, 11 de febrero de 2021 (virtual); 5- Bogotá (Cundinamarca, Boyacá) 15 de febrero de 2021 (virtua; 6- Bucaramanga (Santander y Norte Santander), 16 de febrero de 2021 (virtual); 7- Neiva (Tolima-Huila), 17 de febrero de 2021 (virtual); 8- Medellín (Caldas, Risaralda, Quindío y Antioquia), 8 de febrero de 2021 (virtual) ; 9- Valledupar (Cesar, Magdalena y Guajira) 16 de febrero (virtual); 10- Montería (Bolívar, Córdoba, Sucre y Atlántico) 17 de febrero (virtual); 11- San Andrés, Providencia y Santa Catalina (19 febrero 2021 (virtual).
</t>
    </r>
    <r>
      <rPr>
        <b/>
        <sz val="10"/>
        <color theme="1"/>
        <rFont val="Arial Narrow"/>
        <family val="2"/>
      </rPr>
      <t xml:space="preserve">Segundo trimestre: </t>
    </r>
    <r>
      <rPr>
        <sz val="10"/>
        <color theme="1"/>
        <rFont val="Arial Narrow"/>
        <family val="2"/>
      </rPr>
      <t xml:space="preserve">En el segundo trimestre con el apoyo del Grupo de Comunicaciones y Prensa se desarrollaron los siguientes eventos: 9 de mayo, Por primera vez se raliza la historia de un observador voluntariode la Red Hidrometeorológica del Ideam y publicada a través de un medio de comunicación. 11 de mayo, Primera Maratón de Educación Ambiental. 21 de mayo, Tercera reunión grupo de trabajo CE-OMM, renovar plataformas  medios de comunicvación. 27 de mayo, - Evento virtual de la UNGRD 'El planeta pide la palabra' - Intervención de la Directora del Ideam, Yolanda González. (Temporada de Huracanes 2021) - 2 de junio- - Facebook live - Un Café con el Ideam – Plataforma DHIME. – 3 de junio. -  Visita del equipo TIC de Minambiente a las instalaciones del Ideam - 2 de junio. - Comisión de seguimiento, monitoreo ambiental y gestión del riesgo en Boyacá, con motivo de la conmemoración del #DíaMundialDelMedioAmbiente - Del 4 al 7 de junio. -Lanzamiento Primer Concurso de Cuento Cuenta Tu Ambiente -  7 de junio. #DíaMundialDeLosOcéanos - Evento con MinAmbiente en Santa Marta. -Inauguración del Centro Regional de Pronósticos (CRP) para La Guajira, Magdalena y Cesar. – 10 de junio (Santa Marta).  Firma del decreto que oficializa la Mesa Técnica Agroclimática en el departamento del Huila – 11 de junio. - Consejo Ejecutivo 73 de la OMM – 14 de junio. - Acompañamiento medios de comunicación - Sala del Sistema de Monitoreo de Bosques y Carbono – 11 de junio. - ntervención de la Directora del Ideam como Presidente de la región de Suramérica ante el Consejo Ejecutivo de la OMM. - 16 de junio. -Encuentro virtual Día Desertificación y sequía. Subdirectora de Ecosistemas del IDEAM, Ana Celia Salinas. – 17 de junio. Evento del IGAC.. - Difusión participación de la Directora del Ideam, Yolanda González en el Día Mundial de Lucha contra la Desertificación y la sequía y Día Nacional de los Suelos.- Evento virtual con Minambiente.. - 5º Seminario Nacional sobre Monitoreo de la Cobertura Forestal - 23, 24 y 25 de junio. (Virtual)
</t>
    </r>
    <r>
      <rPr>
        <b/>
        <sz val="10"/>
        <color theme="1"/>
        <rFont val="Arial Narrow"/>
        <family val="2"/>
      </rPr>
      <t>Tercer trimestre:</t>
    </r>
    <r>
      <rPr>
        <sz val="10"/>
        <color theme="1"/>
        <rFont val="Arial Narrow"/>
        <family val="2"/>
      </rPr>
      <t xml:space="preserve"> 1. Taller de Pilotos de Monitoreo Comunitario de Bosques en articulación con el Sistema de http://www.ideam.gov.co/web/ecosistemas/bosques-recurso-forestal. 2. Primer Seminario de Gobernanza Fluvial, organizado por @Dimarcolombia – 23 de julio, 3. Inauguración de la estación hidrometeorológica en el Parque Nacional Natural Tayrona.- 24 de julio, 4. Rueda de Prensa- Presentación de las cifras de monitoreo de la superficie de bosque y la deforestación en Colombia en el año 2020. – 7 de julio de 2021, 5. Taller de Pilotos de Monitoreo Comunitario de Bosques en articulación con el Sistema de #MonitoreoDeBosques, 6. Se realizaron 11 talleres fortalecimiento de las Capacidades Técnicas Para la Temporada de lluvias para: Bolívar, Magdalena, Sucre - COMISIÓN, Valle del cauca-Chocó-Nariño, Boyacá - COMISIÓN, Meta-Casanare-Arauca, Antioquia, Putumayo-Caquetá, Caldas - COMISIÓN, Norte de Santander - COMISIÓN, Cundinamarca, todos estos en el mes de septiembre y por último del trimeste la Feria FIMA 2021.
</t>
    </r>
    <r>
      <rPr>
        <b/>
        <sz val="10"/>
        <color theme="1"/>
        <rFont val="Arial Narrow"/>
        <family val="2"/>
      </rPr>
      <t xml:space="preserve">Segundo trimestre: </t>
    </r>
    <r>
      <rPr>
        <sz val="10"/>
        <color theme="1"/>
        <rFont val="Arial Narrow"/>
        <family val="2"/>
      </rPr>
      <t>En el segundo trimestre con el apoyo del Grupo de Comunicaciones y Prensa se desarrollaron los siguientes eventos: 9 de mayo, Por primera vez se raliza la historia de un observador voluntariode la Red Hidrometeorológica del Ideam y publicada a través de un medio de comunicación. 11 de mayo, Primera Maratón de Educación Ambiental. 21 de mayo, Tercera reunión grupo de trabajo CE-OMM, renovar plataformas  medios de comunicvación. 27 de mayo, - Evento virtual de la UNGRD 'El planeta pide la palabra' - Intervención de la Directora del Ideam, Yolanda González. (Temporada de Huracanes 2021) - 2 de junio- - Facebook live - Un Café con el Ideam – Plataforma DHIME. – 3 de junio. -  Visita del equipo TIC de Minambiente a las instalaciones del Ideam - 2 de junio. - Comisión de seguimiento, monitoreo ambiental y gestión del riesgo en Boyacá, con motivo de la conmemoración del #DíaMundialDelMedioAmbiente - Del 4 al 7 de junio. -Lanzamiento Primer Concurso de Cuento Cuenta Tu Ambiente -  7 de junio. #DíaMundialDeLosOcéanos - Evento con MinAmbiente en Santa Marta. -Inauguración del Centro Regional de Pronósticos (CRP) para La Guajira, Magdalena y Cesar. – 10 de junio (Santa Marta).  Firma del decreto que oficializa la Mesa Técnica Agroclimática en el departamento del Huila – 11 de junio. - Consejo Ejecutivo 73 de la OMM – 14 de junio. - Acompañamiento medios de comunicación - Sala del Sistema de Monitoreo de Bosques y Carbono – 11 de junio. - ntervención de la Directora del Ideam como Presidente de la región de Suramérica ante el Consejo Ejecutivo de la OMM. - 16 de junio. -Encuentro virtual Día Desertificación y sequía. Subdirectora de Ecosistemas del IDEAM, Ana Celia Salinas. – 17 de junio. Evento del IGAC.. - Difusión participación de la Directora del Ideam, Yolanda González en el Día Mundial de Lucha contra la Desertificación y la sequía y Día Nacional de los Suelos.- Evento virtual con Minambiente.. - 5º Seminario Nacional sobre Monitoreo de la Cobertura Forestal - 23, 24 y 25 de junio. (Virtual).</t>
    </r>
  </si>
  <si>
    <r>
      <t xml:space="preserve">Primer trimestre: </t>
    </r>
    <r>
      <rPr>
        <sz val="10"/>
        <color theme="1"/>
        <rFont val="Arial Narrow"/>
        <family val="2"/>
      </rPr>
      <t>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Falta de atención del técnico en el momento de ser asigando el caso ya que no se revisa inmediatamente la herramienta cuando ésta envía la notificación al correo.</t>
    </r>
    <r>
      <rPr>
        <b/>
        <sz val="10"/>
        <color theme="1"/>
        <rFont val="Arial Narrow"/>
        <family val="2"/>
      </rPr>
      <t xml:space="preserve">
Segundo trimestre: </t>
    </r>
    <r>
      <rPr>
        <sz val="10"/>
        <color theme="1"/>
        <rFont val="Arial Narrow"/>
        <family val="2"/>
      </rPr>
      <t>Falta de oportunidad en el diligenciamiento en la plataforma (ProactivaNET) al momento de atender la solicitud y  también al momento de cerrar el caso.
Falta de claridad o detalle de la petición al momento de abrir el caso por parte de los usuarios, por lo que se requiere contactar al usuario para entender la solicitud. 
Falta de atención del técnico en el momento de ser asigando el caso ya que no se revisa inmediatamente la herramienta cuando ésta envía la notificación al correo.</t>
    </r>
  </si>
  <si>
    <r>
      <rPr>
        <b/>
        <sz val="10"/>
        <color theme="1"/>
        <rFont val="Arial Narrow"/>
        <family val="2"/>
      </rPr>
      <t xml:space="preserve">Primer trimestre: </t>
    </r>
    <r>
      <rPr>
        <sz val="10"/>
        <color theme="1"/>
        <rFont val="Arial Narrow"/>
        <family val="2"/>
      </rPr>
      <t xml:space="preserve">* Caídas de canales de internet y datos, por parte del outsourcing de conectividad (Renata).
*Mantenimientos programados de reconfiguración y actualización de S.O a la infraestructura TI.
*Incidentes de infraestructura tecnológica, que conllevan a una indisponibilidad de la misma.
</t>
    </r>
    <r>
      <rPr>
        <b/>
        <sz val="10"/>
        <color theme="1"/>
        <rFont val="Arial Narrow"/>
        <family val="2"/>
      </rPr>
      <t>Segundo trimestre:</t>
    </r>
    <r>
      <rPr>
        <sz val="10"/>
        <color theme="1"/>
        <rFont val="Arial Narrow"/>
        <family val="2"/>
      </rPr>
      <t xml:space="preserve"> * Caídas de canales de internet y datos, por parte del outsourcing de conectividad (Renata).
*Mantenimientos programados de reconfiguración y actualización de S.O a la infraestructura TI.
*Incidentes de infraestructura tecnológica, que conllevan a una indisponibilidad de la misma.
*Pruebas de contingencia de los servidores respaldados en el CDA.</t>
    </r>
  </si>
  <si>
    <r>
      <rPr>
        <b/>
        <sz val="10"/>
        <color theme="1"/>
        <rFont val="Arial Narrow"/>
        <family val="2"/>
      </rPr>
      <t xml:space="preserve">Primer trimestre: </t>
    </r>
    <r>
      <rPr>
        <sz val="10"/>
        <color theme="1"/>
        <rFont val="Arial Narrow"/>
        <family val="2"/>
      </rPr>
      <t xml:space="preserve">Se auditó la política de gestión de accesos en compañia del los Ingenieros Javier García y Ariel Casas de la Oficina de Informática. Dando cumplimiento a una (1) de las cuatro (4) políticas a auditar en la vigencia 2021.
</t>
    </r>
    <r>
      <rPr>
        <b/>
        <sz val="10"/>
        <color theme="1"/>
        <rFont val="Arial Narrow"/>
        <family val="2"/>
      </rPr>
      <t>Segundo trimestre:</t>
    </r>
    <r>
      <rPr>
        <sz val="10"/>
        <color theme="1"/>
        <rFont val="Arial Narrow"/>
        <family val="2"/>
      </rPr>
      <t xml:space="preserve"> Se auditó la política de seguridad en Bases de Datosd en compañia del los Ingenieros Mauricio Daza (DBA) y Ariel Casas de la Oficina de Informática. Dando cumplimiento a una (1) de las cuatro (4) políticas a auditar en la vigencia 2021.
Para un total de dos (2) políticas Auditadas en la vigencia.</t>
    </r>
  </si>
  <si>
    <r>
      <rPr>
        <b/>
        <sz val="10"/>
        <color theme="1"/>
        <rFont val="Arial Narrow"/>
        <family val="2"/>
      </rPr>
      <t xml:space="preserve">Primer trimestre: </t>
    </r>
    <r>
      <rPr>
        <sz val="10"/>
        <color theme="1"/>
        <rFont val="Arial Narrow"/>
        <family val="2"/>
      </rPr>
      <t xml:space="preserve">Se ha construido el Entregable "Catálogo de Sistemas de Información" atendiendo al lineamiento LI.SIS.02 del Dominio de &gt;Sistemas de Información de la política de Gobierno Digital y del MAE v 2.0 de Mintic en la vigencia actual.
</t>
    </r>
    <r>
      <rPr>
        <b/>
        <sz val="10"/>
        <color theme="1"/>
        <rFont val="Arial Narrow"/>
        <family val="2"/>
      </rPr>
      <t>Segundo trimestre:</t>
    </r>
    <r>
      <rPr>
        <sz val="10"/>
        <color theme="1"/>
        <rFont val="Arial Narrow"/>
        <family val="2"/>
      </rPr>
      <t xml:space="preserve"> Se ha construido el Entregable "Plan de trabajo" atendiendo al lineamiento LI.UA.05 del Dominio de Uso y Apropiación de la política de Gobierno Digital y del MAE v 2.0 de Mintic en la vigencia actual.</t>
    </r>
  </si>
  <si>
    <r>
      <rPr>
        <b/>
        <sz val="10"/>
        <color theme="1"/>
        <rFont val="Arial Narrow"/>
        <family val="2"/>
      </rPr>
      <t>Primer semestre:</t>
    </r>
    <r>
      <rPr>
        <sz val="10"/>
        <color theme="1"/>
        <rFont val="Arial Narrow"/>
        <family val="2"/>
      </rPr>
      <t xml:space="preserve"> Se suscribieron los siguientes mecanismos: 
- Carta de acuerdo con Noruega.
- Memorando de Entendimiendo con Meteo-france
-Otro sí No 2 del GEF Magdalena.</t>
    </r>
  </si>
  <si>
    <r>
      <rPr>
        <b/>
        <sz val="10"/>
        <color theme="1"/>
        <rFont val="Arial Narrow"/>
        <family val="2"/>
      </rPr>
      <t>Primer semestre:</t>
    </r>
    <r>
      <rPr>
        <sz val="10"/>
        <color theme="1"/>
        <rFont val="Arial Narrow"/>
        <family val="2"/>
      </rPr>
      <t xml:space="preserve"> Se firmaron los convenios de proyectos: 
- Bur III
- Ecometrica.
- CAF</t>
    </r>
  </si>
  <si>
    <r>
      <rPr>
        <b/>
        <sz val="10"/>
        <color theme="1"/>
        <rFont val="Arial Narrow"/>
        <family val="2"/>
      </rPr>
      <t xml:space="preserve">Primer semestre: </t>
    </r>
    <r>
      <rPr>
        <sz val="10"/>
        <color theme="1"/>
        <rFont val="Arial Narrow"/>
        <family val="2"/>
      </rPr>
      <t xml:space="preserve">Se presentaron a las siguientes convocatorias: 
- IKI
- CSIC
- UKPACK </t>
    </r>
  </si>
  <si>
    <r>
      <t xml:space="preserve">Primer semestre: </t>
    </r>
    <r>
      <rPr>
        <sz val="10"/>
        <color theme="1"/>
        <rFont val="Arial Narrow"/>
        <family val="2"/>
      </rPr>
      <t>Debido a las causas de la pandemia mundial covid-19, desde el año 2020 no se ha generado el tramite de ninguna comisión al exterior, debido a las disposiciones del nivel nacional.</t>
    </r>
  </si>
  <si>
    <r>
      <t xml:space="preserve">Primer semestre: </t>
    </r>
    <r>
      <rPr>
        <sz val="10"/>
        <color theme="1"/>
        <rFont val="Arial Narrow"/>
        <family val="2"/>
      </rPr>
      <t>Se tramitaron las donaciones de los siguentes proyectos: 
- MoU Cosude - Ideam
Para el fortalecimiento del análisis sobre usos del agua, en el marco del Estudio Nacional del Agua, y del monitoreo de la calidad del agua en Colombia (Medidor pH/ORP, EC, OD y Turbidez c/GPS y Regis)
- Proyecto Comunica (Equipo Medidor de pH / ISE DOBLE CANAL DUAL STAR) 
-Proyecto abordaje de los motores criminales de la deforestación en las áreas mas afectadas por el fenómeno en colombia -UNODC (dos (2) computadores Lenovo Thinkpad E490- Intel core i5-8265U Processor (up to 3.9 GHz), RAM 8 GBDDR4 24000 SoDIMM up to 32 GB. Disco duro 256GB SSDM.2 2242 PCIe- NVMe, Pantalla 14” HD (1366X768)</t>
    </r>
  </si>
  <si>
    <r>
      <rPr>
        <b/>
        <sz val="10"/>
        <color theme="1"/>
        <rFont val="Arial Narrow"/>
        <family val="2"/>
      </rPr>
      <t xml:space="preserve">Primer semestre: </t>
    </r>
    <r>
      <rPr>
        <sz val="10"/>
        <color theme="1"/>
        <rFont val="Arial Narrow"/>
        <family val="2"/>
      </rPr>
      <t xml:space="preserve">El nivel de satisfacción de los usuarios es bajo, puesto que los tiempos de respuesta son altos,  no  se envía la información completa solicitada por los ciudadadanos o no tienen acceso al link de la información suministrada en la respuesta. </t>
    </r>
  </si>
  <si>
    <r>
      <rPr>
        <b/>
        <sz val="10"/>
        <color theme="1"/>
        <rFont val="Arial Narrow"/>
        <family val="2"/>
      </rPr>
      <t>Primer trimestre:</t>
    </r>
    <r>
      <rPr>
        <sz val="10"/>
        <color theme="1"/>
        <rFont val="Arial Narrow"/>
        <family val="2"/>
      </rPr>
      <t xml:space="preserve"> La Subdirección De Ecosistemas e Información Ambiental, la Subdirección De Hidrología, la Subdirección De Meteorología, el Área Operativa N° 8, el Grupo de Administración Y Desarrollo Del Talento Humano y la Oficina Asesora Jurídica, en el primer trimestre del 2021, contestaron PQRS fuera de termino o no respondieron las solicitudes, esto se evidencia del seguimiento exhaustivo que realiza el Grupo de Servicio al Ciudadano y se plasma en el informe de PQRS – primer trimestre 2021. Por causa de que estas dependencias no contestaron algunas solicitudes a tiempo, no se llegó al 100% de la meta, pero si aún porcentaje satisfactorio. </t>
    </r>
  </si>
  <si>
    <r>
      <rPr>
        <b/>
        <sz val="10"/>
        <color theme="1"/>
        <rFont val="Arial Narrow"/>
        <family val="2"/>
      </rPr>
      <t>Primer trimestre:</t>
    </r>
    <r>
      <rPr>
        <sz val="10"/>
        <color theme="1"/>
        <rFont val="Arial Narrow"/>
        <family val="2"/>
      </rPr>
      <t xml:space="preserve"> En el primer trimestre de 2021, no se recibido ninguna denuncia, dato que fue certificado por el Grupo de Control Disciplinario Interno, por medio de comunicación oficial emitida el día 5 de mayo de 2021, radicado N° 20212010003243, dependencia encargada de administrar el correo para  denuncias.
</t>
    </r>
    <r>
      <rPr>
        <b/>
        <sz val="10"/>
        <color theme="1"/>
        <rFont val="Arial Narrow"/>
        <family val="2"/>
      </rPr>
      <t xml:space="preserve">Segundo trimestre: </t>
    </r>
    <r>
      <rPr>
        <sz val="10"/>
        <color theme="1"/>
        <rFont val="Arial Narrow"/>
        <family val="2"/>
      </rPr>
      <t xml:space="preserve">En el segundo  trimestre de 2021,  no se recibido ninguna denuncia de casos de corrupción en el Instituto para colaboradores del Grupo de Servicio al Ciudadano dato que fue certificado por el Grupo de Control Disciplinario Interno, por medio de comunicación oficial emitida el día 13 de julio de 2021,  radicado N° 20212010003953, dependencia encargada de administrar el correo para  denuncias  y ampliada via correo electrónico por el mismo grupo el día 5 de agosto de 2021. </t>
    </r>
  </si>
  <si>
    <r>
      <rPr>
        <b/>
        <sz val="10"/>
        <color theme="1"/>
        <rFont val="Arial Narrow"/>
        <family val="2"/>
      </rPr>
      <t>Primer trimestre:</t>
    </r>
    <r>
      <rPr>
        <sz val="10"/>
        <color theme="1"/>
        <rFont val="Arial Narrow"/>
        <family val="2"/>
      </rPr>
      <t xml:space="preserve"> Se adelanta radicación de procesos pendientes por parte del Grupo de Servicios Administrativos.
</t>
    </r>
    <r>
      <rPr>
        <b/>
        <sz val="10"/>
        <color theme="1"/>
        <rFont val="Arial Narrow"/>
        <family val="2"/>
      </rPr>
      <t>Segundo trimestre:</t>
    </r>
    <r>
      <rPr>
        <sz val="10"/>
        <color theme="1"/>
        <rFont val="Arial Narrow"/>
        <family val="2"/>
      </rPr>
      <t xml:space="preserve"> Se adelanta radicación de procesos pendientes por parte del Grupo de Servicios Administrativos.</t>
    </r>
  </si>
  <si>
    <r>
      <rPr>
        <b/>
        <sz val="10"/>
        <color theme="1"/>
        <rFont val="Arial Narrow"/>
        <family val="2"/>
      </rPr>
      <t>Primer trimestre</t>
    </r>
    <r>
      <rPr>
        <sz val="10"/>
        <color theme="1"/>
        <rFont val="Arial Narrow"/>
        <family val="2"/>
      </rPr>
      <t xml:space="preserve">: Se enviaron por los servicios postales,  203 comunicacines en físico y 401 comunicaciones correo certificado electrónico, para un total de 604 comunicaciones enviadas, presentandose devolución de 7 comunicaciones. Estas devoluciones se presentaron debido a que hubo direcciones erradas y también en tiempos de pandemia, los destinatarios no se encontraban en la dirección señalada. Sin embargo la efectividad de entrega fue del 99%.
</t>
    </r>
    <r>
      <rPr>
        <b/>
        <sz val="10"/>
        <color theme="1"/>
        <rFont val="Arial Narrow"/>
        <family val="2"/>
      </rPr>
      <t>Segundo semestre:</t>
    </r>
    <r>
      <rPr>
        <sz val="10"/>
        <color theme="1"/>
        <rFont val="Arial Narrow"/>
        <family val="2"/>
      </rPr>
      <t xml:space="preserve"> En el segundo trimestre se enviaron por los servicios postales,  375 comunicacines en físico y 11,372 comunicaciones correo certificado electrónico, para un total de 11,747 comunicaciones enviadas, presentandose devolución de 19 comunicaciones. Estas devoluciones se presentaron debido a que hubo direcciones erradas y tambioen porque en tiempos de pandemia, los destinatarios no se encontraban en la dirección señalada. Sin embargo la efectividad de entrega fue del 99,9%</t>
    </r>
  </si>
  <si>
    <r>
      <rPr>
        <b/>
        <sz val="10"/>
        <color theme="1"/>
        <rFont val="Arial Narrow"/>
        <family val="2"/>
      </rPr>
      <t>Primer trimestre</t>
    </r>
    <r>
      <rPr>
        <sz val="10"/>
        <color theme="1"/>
        <rFont val="Arial Narrow"/>
        <family val="2"/>
      </rPr>
      <t xml:space="preserve">: En el primer trimestre ingresaron y quedaron registrados en el sistema orfeo 287 radicados con 1,068 folios. El personal de correspondencia digitalizó y colocó en orfeo en la bandeja del destinatario interno 1,068 imágenes que correspondian a la cantidad de folios recibidos en ventanilla. La efectividad del proceso fue del 100%.
</t>
    </r>
    <r>
      <rPr>
        <b/>
        <sz val="10"/>
        <color theme="1"/>
        <rFont val="Arial Narrow"/>
        <family val="2"/>
      </rPr>
      <t>Segundo trimestre:</t>
    </r>
    <r>
      <rPr>
        <sz val="10"/>
        <color theme="1"/>
        <rFont val="Arial Narrow"/>
        <family val="2"/>
      </rPr>
      <t xml:space="preserve"> En el segundo trimestre ingresaron y quedaron registrados en el sistema orfeo 338 radicados con 1,384 folios. El personal de correspondencia digitalizó y colocó en orfeo en la bandeja del destinatario interno 1,384 imágenes que correspondian a la cantidad de folios recibidos en ventanilla. La efectividad del proceso fue del 100%</t>
    </r>
  </si>
  <si>
    <r>
      <t xml:space="preserve">Primer trimestre: </t>
    </r>
    <r>
      <rPr>
        <sz val="10"/>
        <color theme="1"/>
        <rFont val="Arial Narrow"/>
        <family val="2"/>
      </rPr>
      <t xml:space="preserve">Se realizaron 19 actividades de 24 programadas así:
19 informes de ley realizados al 100%
0 auditorias en proceso de ejecución
0 visita a Áreas Operativas programada y ejecutada.
Al corte, se encontraba en ejecución la auditoría interna al Proceso de Generación de Datos e Información Hidrometeorológica y Ambiental para la toma de decisiones (Hidrología -AO11)
Indicador: 19/24 = 79,17%
</t>
    </r>
    <r>
      <rPr>
        <b/>
        <sz val="10"/>
        <color theme="1"/>
        <rFont val="Arial Narrow"/>
        <family val="2"/>
      </rPr>
      <t>Segundo trimestre:</t>
    </r>
    <r>
      <rPr>
        <sz val="10"/>
        <color theme="1"/>
        <rFont val="Arial Narrow"/>
        <family val="2"/>
      </rPr>
      <t xml:space="preserve"> Se realizaron 10  actividades de 7 programadas así:
8 informes de ley realizados al 100%
2 auditorias ejecutadas
0 visita programadas 
Se ejecutaron los siguientes informes, que fueron iniciados en el primer trimestre y terminados en el segundo trimestre, así: 
1.  Informes de Ley: Seguimiento a la obligación del registro de bases de datos y Seguimiento a la presentación oportuna del informe de personal y costos. 
2. Auditorías: Se culminó la auditoría de Generación de datos e información Hidrometeorológica y Ambiental para la toma de decisiones - (Hidrología - AO 11).
Indicador:  10/7= 142,86%</t>
    </r>
  </si>
  <si>
    <r>
      <rPr>
        <b/>
        <sz val="10"/>
        <color theme="1"/>
        <rFont val="Arial Narrow"/>
        <family val="2"/>
      </rPr>
      <t xml:space="preserve">Primer reporte: </t>
    </r>
    <r>
      <rPr>
        <sz val="10"/>
        <color theme="1"/>
        <rFont val="Arial Narrow"/>
        <family val="2"/>
      </rPr>
      <t xml:space="preserve">Los procesos de contratación de los evaluadores solamente iniciaron hasta el 27 de enero, por lo tanto no hubo prestación del servicio de auditorias.
</t>
    </r>
    <r>
      <rPr>
        <b/>
        <sz val="10"/>
        <color theme="1"/>
        <rFont val="Arial Narrow"/>
        <family val="2"/>
      </rPr>
      <t xml:space="preserve">Segundo reporte: </t>
    </r>
    <r>
      <rPr>
        <sz val="10"/>
        <color theme="1"/>
        <rFont val="Arial Narrow"/>
        <family val="2"/>
      </rPr>
      <t>La contratación del equipo evaluador solamente finalizó hasta el 20 de febrero. Las visitas programadas se avisan y acuerdan con los laboratorios con 15 días de anticipación.</t>
    </r>
    <r>
      <rPr>
        <b/>
        <sz val="10"/>
        <color theme="1"/>
        <rFont val="Arial Narrow"/>
        <family val="2"/>
      </rPr>
      <t xml:space="preserve"> 
</t>
    </r>
    <r>
      <rPr>
        <sz val="10"/>
        <color theme="1"/>
        <rFont val="Arial Narrow"/>
        <family val="2"/>
      </rPr>
      <t xml:space="preserve">
</t>
    </r>
  </si>
  <si>
    <t>Contratación por bloques en una sola semana que permita iniciar la programación en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</si>
</sst>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s>
  <fonts count="28"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sz val="10"/>
      <color theme="1"/>
      <name val="Arial Narrow"/>
      <family val="2"/>
    </font>
    <font>
      <sz val="10"/>
      <name val="Arial Narrow"/>
      <family val="2"/>
    </font>
    <font>
      <sz val="10"/>
      <color indexed="8"/>
      <name val="Arial Narrow"/>
      <family val="2"/>
    </font>
    <font>
      <b/>
      <sz val="10"/>
      <color theme="1"/>
      <name val="Arial Narrow"/>
      <family val="2"/>
    </font>
    <font>
      <b/>
      <sz val="10"/>
      <name val="Arial Narrow"/>
      <family val="2"/>
    </font>
    <font>
      <b/>
      <sz val="10"/>
      <color indexed="9"/>
      <name val="Arial Narrow"/>
      <family val="2"/>
    </font>
    <font>
      <b/>
      <sz val="10"/>
      <color indexed="8"/>
      <name val="Arial Narrow"/>
      <family val="2"/>
    </font>
    <font>
      <sz val="10"/>
      <color rgb="FF000000"/>
      <name val="Arial Narrow"/>
      <family val="2"/>
    </font>
    <font>
      <b/>
      <sz val="8"/>
      <color theme="1"/>
      <name val="Arial Narrow"/>
      <family val="2"/>
    </font>
    <font>
      <sz val="9"/>
      <name val="Arial Narrow"/>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C8B00"/>
        <bgColor indexed="64"/>
      </patternFill>
    </fill>
    <fill>
      <patternFill patternType="solid">
        <fgColor rgb="FFD5D5D5"/>
        <bgColor indexed="64"/>
      </patternFill>
    </fill>
    <fill>
      <patternFill patternType="solid">
        <fgColor rgb="FFFFFFFF"/>
        <bgColor rgb="FFFFFFFF"/>
      </patternFill>
    </fill>
    <fill>
      <patternFill patternType="solid">
        <fgColor rgb="FFD5D5D5"/>
        <bgColor rgb="FFD5D5D5"/>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82">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xf numFmtId="9" fontId="18"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9" fontId="18" fillId="0" borderId="1" xfId="0" applyNumberFormat="1" applyFont="1" applyFill="1" applyBorder="1" applyAlignment="1">
      <alignment horizontal="center" vertical="center"/>
    </xf>
    <xf numFmtId="9" fontId="20" fillId="6" borderId="1" xfId="0" applyNumberFormat="1"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20" fillId="6" borderId="1" xfId="29"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9" fontId="19" fillId="2" borderId="1" xfId="12" applyNumberFormat="1" applyFont="1" applyFill="1" applyBorder="1" applyAlignment="1" applyProtection="1">
      <alignment horizontal="center" vertical="center" wrapText="1"/>
      <protection locked="0"/>
    </xf>
    <xf numFmtId="49" fontId="20" fillId="0" borderId="1" xfId="24" applyNumberFormat="1"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49" fontId="20" fillId="0" borderId="1" xfId="24" applyNumberFormat="1" applyFont="1" applyBorder="1" applyAlignment="1">
      <alignment horizontal="center" vertical="center" wrapText="1"/>
    </xf>
    <xf numFmtId="9" fontId="18" fillId="0" borderId="1" xfId="26" applyFont="1" applyBorder="1" applyAlignment="1">
      <alignment horizontal="center" vertical="center"/>
    </xf>
    <xf numFmtId="49" fontId="20" fillId="2" borderId="1" xfId="24"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9" fontId="18" fillId="2" borderId="1" xfId="26" applyFont="1" applyFill="1" applyBorder="1" applyAlignment="1">
      <alignment horizontal="center" vertical="center"/>
    </xf>
    <xf numFmtId="1" fontId="20" fillId="2" borderId="1" xfId="0" applyNumberFormat="1"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vertical="center" wrapText="1"/>
    </xf>
    <xf numFmtId="49" fontId="19"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xf>
    <xf numFmtId="9" fontId="20" fillId="6" borderId="1" xfId="18"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72"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24" fillId="0" borderId="1" xfId="14" applyFont="1" applyBorder="1" applyAlignment="1" applyProtection="1">
      <alignment vertical="center" wrapText="1"/>
      <protection hidden="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0" borderId="0" xfId="0" applyFont="1" applyFill="1"/>
    <xf numFmtId="0" fontId="18" fillId="0" borderId="0" xfId="0" applyFont="1" applyAlignment="1">
      <alignment horizontal="right"/>
    </xf>
    <xf numFmtId="0" fontId="18" fillId="0" borderId="1" xfId="0" applyFont="1" applyBorder="1" applyAlignment="1">
      <alignment vertical="center" wrapText="1"/>
    </xf>
    <xf numFmtId="1" fontId="25" fillId="0" borderId="1" xfId="0" applyNumberFormat="1" applyFont="1" applyBorder="1" applyAlignment="1">
      <alignment horizontal="center" vertical="center" wrapText="1"/>
    </xf>
    <xf numFmtId="1" fontId="25" fillId="0" borderId="1" xfId="0" applyNumberFormat="1" applyFont="1" applyBorder="1" applyAlignment="1">
      <alignment horizontal="left" vertical="center" wrapText="1"/>
    </xf>
    <xf numFmtId="1" fontId="25" fillId="19"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wrapText="1"/>
    </xf>
    <xf numFmtId="9" fontId="25" fillId="19"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18" fillId="0" borderId="1" xfId="0" applyFont="1" applyFill="1" applyBorder="1" applyAlignment="1">
      <alignment vertical="center" wrapText="1"/>
    </xf>
    <xf numFmtId="1" fontId="25" fillId="0" borderId="1" xfId="0" applyNumberFormat="1" applyFont="1" applyBorder="1" applyAlignment="1">
      <alignment vertical="center" wrapText="1"/>
    </xf>
    <xf numFmtId="0" fontId="18" fillId="0" borderId="0" xfId="0" applyFont="1" applyAlignment="1"/>
    <xf numFmtId="0" fontId="18" fillId="0" borderId="0" xfId="0" applyFont="1" applyAlignment="1">
      <alignment horizontal="center"/>
    </xf>
    <xf numFmtId="0" fontId="21" fillId="0" borderId="0" xfId="0" applyFont="1" applyFill="1" applyBorder="1" applyAlignment="1">
      <alignment horizontal="center" vertical="center" wrapText="1"/>
    </xf>
    <xf numFmtId="0" fontId="18" fillId="0" borderId="0" xfId="0" applyFont="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vertical="center"/>
    </xf>
    <xf numFmtId="1" fontId="26" fillId="20" borderId="1"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10" fontId="18" fillId="8" borderId="1" xfId="0" applyNumberFormat="1" applyFont="1" applyFill="1" applyBorder="1" applyAlignment="1">
      <alignment horizontal="center" vertical="center"/>
    </xf>
    <xf numFmtId="10" fontId="18" fillId="7"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10" fontId="18" fillId="21" borderId="1" xfId="0" applyNumberFormat="1" applyFont="1" applyFill="1" applyBorder="1" applyAlignment="1">
      <alignment horizontal="center" vertical="center"/>
    </xf>
    <xf numFmtId="49" fontId="20" fillId="0" borderId="8" xfId="24" applyNumberFormat="1" applyFont="1" applyBorder="1" applyAlignment="1">
      <alignment horizontal="center" vertical="center" wrapText="1"/>
    </xf>
    <xf numFmtId="49" fontId="20" fillId="0" borderId="2" xfId="24" applyNumberFormat="1" applyFont="1" applyBorder="1" applyAlignment="1">
      <alignment horizontal="center" vertical="center" wrapText="1"/>
    </xf>
    <xf numFmtId="0" fontId="25" fillId="0" borderId="1" xfId="0" applyFont="1" applyBorder="1" applyAlignment="1">
      <alignment horizontal="center" vertical="center" wrapText="1"/>
    </xf>
    <xf numFmtId="9" fontId="18" fillId="7" borderId="1" xfId="26" applyFont="1" applyFill="1" applyBorder="1" applyAlignment="1">
      <alignment horizontal="center" vertical="center"/>
    </xf>
    <xf numFmtId="9" fontId="18" fillId="7" borderId="1" xfId="0" applyNumberFormat="1" applyFont="1" applyFill="1" applyBorder="1" applyAlignment="1">
      <alignment horizontal="center" vertical="center"/>
    </xf>
    <xf numFmtId="0" fontId="21" fillId="0" borderId="1" xfId="0" applyFont="1" applyBorder="1" applyAlignment="1">
      <alignment horizontal="left" vertical="center" wrapText="1"/>
    </xf>
    <xf numFmtId="10" fontId="18" fillId="21" borderId="1" xfId="0" applyNumberFormat="1" applyFont="1" applyFill="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9" fontId="18" fillId="8" borderId="1" xfId="0" applyNumberFormat="1" applyFont="1" applyFill="1" applyBorder="1" applyAlignment="1">
      <alignment horizontal="center" vertical="center"/>
    </xf>
    <xf numFmtId="9" fontId="18" fillId="21"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1" fillId="15"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9" fontId="18" fillId="0" borderId="2" xfId="0" applyNumberFormat="1" applyFont="1" applyBorder="1" applyAlignment="1">
      <alignment horizontal="center" vertical="center"/>
    </xf>
    <xf numFmtId="10" fontId="18" fillId="0" borderId="2" xfId="0" applyNumberFormat="1" applyFont="1" applyFill="1" applyBorder="1" applyAlignment="1">
      <alignment horizontal="center" vertical="center"/>
    </xf>
    <xf numFmtId="10" fontId="18" fillId="7" borderId="2" xfId="0" applyNumberFormat="1" applyFont="1" applyFill="1" applyBorder="1" applyAlignment="1">
      <alignment horizontal="center" vertical="center"/>
    </xf>
    <xf numFmtId="0" fontId="18" fillId="0" borderId="2" xfId="0" applyFont="1" applyBorder="1" applyAlignment="1">
      <alignment vertical="center" wrapText="1"/>
    </xf>
    <xf numFmtId="9" fontId="20" fillId="6" borderId="8" xfId="18" applyFont="1" applyFill="1" applyBorder="1" applyAlignment="1">
      <alignment horizontal="center" vertical="center" wrapText="1"/>
    </xf>
    <xf numFmtId="1" fontId="27" fillId="6" borderId="1" xfId="18" applyNumberFormat="1" applyFont="1" applyFill="1" applyBorder="1" applyAlignment="1">
      <alignment horizontal="center" vertical="center" wrapText="1"/>
    </xf>
    <xf numFmtId="1" fontId="20" fillId="6" borderId="8" xfId="18" applyNumberFormat="1" applyFont="1" applyFill="1" applyBorder="1" applyAlignment="1">
      <alignment horizontal="center" vertical="center" wrapText="1"/>
    </xf>
    <xf numFmtId="10" fontId="21"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9" fontId="18" fillId="0" borderId="1" xfId="26" applyFont="1" applyFill="1" applyBorder="1" applyAlignment="1">
      <alignment horizontal="center" vertical="center"/>
    </xf>
    <xf numFmtId="0" fontId="18" fillId="0" borderId="1" xfId="0" applyFont="1" applyFill="1" applyBorder="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18" fillId="0" borderId="1" xfId="0" applyFont="1" applyFill="1" applyBorder="1" applyAlignment="1">
      <alignment horizontal="center" vertical="center" wrapText="1"/>
    </xf>
    <xf numFmtId="2" fontId="22" fillId="5" borderId="1" xfId="0" applyNumberFormat="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1" fontId="18" fillId="21" borderId="1" xfId="26" applyNumberFormat="1" applyFont="1" applyFill="1" applyBorder="1" applyAlignment="1">
      <alignment horizontal="center" vertical="center"/>
    </xf>
    <xf numFmtId="1" fontId="18" fillId="7" borderId="1" xfId="26" applyNumberFormat="1" applyFont="1" applyFill="1" applyBorder="1" applyAlignment="1">
      <alignment horizontal="center" vertical="center"/>
    </xf>
    <xf numFmtId="1" fontId="18" fillId="8" borderId="1" xfId="26" applyNumberFormat="1" applyFont="1" applyFill="1" applyBorder="1" applyAlignment="1">
      <alignment horizontal="center" vertical="center"/>
    </xf>
    <xf numFmtId="1" fontId="18" fillId="0" borderId="1" xfId="26" applyNumberFormat="1" applyFont="1" applyFill="1" applyBorder="1" applyAlignment="1">
      <alignment horizontal="center" vertical="center" wrapText="1"/>
    </xf>
    <xf numFmtId="1" fontId="18" fillId="0" borderId="1" xfId="26" applyNumberFormat="1" applyFont="1" applyFill="1" applyBorder="1" applyAlignment="1">
      <alignment horizontal="center" vertical="center"/>
    </xf>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1">
    <dxf>
      <fill>
        <patternFill>
          <bgColor rgb="FF92D050"/>
        </patternFill>
      </fill>
    </dxf>
  </dxfs>
  <tableStyles count="0" defaultTableStyle="TableStyleMedium2" defaultPivotStyle="PivotStyleLight16"/>
  <colors>
    <mruColors>
      <color rgb="FF00FF00"/>
      <color rgb="FFFF5050"/>
      <color rgb="FFFFFF0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249" t="s">
        <v>47</v>
      </c>
      <c r="B1" s="250"/>
      <c r="C1" s="250"/>
      <c r="D1" s="250"/>
      <c r="E1" s="250"/>
      <c r="F1" s="250"/>
      <c r="G1" s="250"/>
      <c r="H1" s="250"/>
      <c r="I1" s="250"/>
      <c r="J1" s="250"/>
      <c r="K1" s="250"/>
      <c r="L1" s="250"/>
      <c r="M1" s="250"/>
      <c r="N1" s="250"/>
      <c r="O1" s="250"/>
      <c r="P1" s="250"/>
      <c r="Q1" s="250"/>
      <c r="R1" s="250"/>
      <c r="S1" s="250"/>
      <c r="T1" s="250"/>
      <c r="U1" s="250"/>
      <c r="V1" s="251"/>
    </row>
    <row r="2" spans="1:24" ht="15" customHeight="1" thickTop="1" thickBot="1" x14ac:dyDescent="0.3">
      <c r="A2" s="252" t="s">
        <v>0</v>
      </c>
      <c r="B2" s="253"/>
      <c r="C2" s="253"/>
      <c r="D2" s="253"/>
      <c r="E2" s="254"/>
      <c r="F2" s="51"/>
      <c r="G2" s="256" t="s">
        <v>28</v>
      </c>
      <c r="H2" s="257"/>
      <c r="I2" s="258"/>
      <c r="J2" s="259" t="s">
        <v>18</v>
      </c>
      <c r="K2" s="259"/>
      <c r="L2" s="255" t="s">
        <v>41</v>
      </c>
      <c r="M2" s="255"/>
      <c r="N2" s="255"/>
      <c r="O2" s="255"/>
      <c r="P2" s="255"/>
      <c r="Q2" s="244" t="s">
        <v>30</v>
      </c>
      <c r="R2" s="244" t="s">
        <v>258</v>
      </c>
      <c r="S2" s="121"/>
      <c r="T2" s="121"/>
      <c r="U2" s="121"/>
      <c r="V2" s="122"/>
    </row>
    <row r="3" spans="1:24" ht="48.75" thickTop="1" thickBot="1" x14ac:dyDescent="0.3">
      <c r="A3" s="7" t="s">
        <v>1</v>
      </c>
      <c r="B3" s="42" t="s">
        <v>1</v>
      </c>
      <c r="C3" s="66" t="s">
        <v>2</v>
      </c>
      <c r="D3" s="41" t="s">
        <v>29</v>
      </c>
      <c r="E3" s="41" t="s">
        <v>27</v>
      </c>
      <c r="F3" s="41" t="s">
        <v>43</v>
      </c>
      <c r="G3" s="10" t="s">
        <v>15</v>
      </c>
      <c r="H3" s="11" t="s">
        <v>16</v>
      </c>
      <c r="I3" s="9" t="s">
        <v>14</v>
      </c>
      <c r="J3" s="17" t="s">
        <v>19</v>
      </c>
      <c r="K3" s="17" t="s">
        <v>20</v>
      </c>
      <c r="L3" s="18" t="s">
        <v>3</v>
      </c>
      <c r="M3" s="18" t="s">
        <v>4</v>
      </c>
      <c r="N3" s="18" t="s">
        <v>5</v>
      </c>
      <c r="O3" s="28" t="s">
        <v>6</v>
      </c>
      <c r="P3" s="47" t="s">
        <v>7</v>
      </c>
      <c r="Q3" s="245"/>
      <c r="R3" s="245"/>
      <c r="S3" s="29" t="s">
        <v>40</v>
      </c>
      <c r="T3" s="22" t="s">
        <v>8</v>
      </c>
      <c r="U3" s="22" t="s">
        <v>9</v>
      </c>
      <c r="V3" s="22" t="s">
        <v>10</v>
      </c>
    </row>
    <row r="4" spans="1:24" ht="26.25" thickTop="1" x14ac:dyDescent="0.25">
      <c r="A4" s="246" t="s">
        <v>37</v>
      </c>
      <c r="B4" s="247" t="s">
        <v>48</v>
      </c>
      <c r="C4" s="102" t="s">
        <v>64</v>
      </c>
      <c r="D4" s="1" t="s">
        <v>115</v>
      </c>
      <c r="E4" s="35" t="s">
        <v>12</v>
      </c>
      <c r="F4" s="50" t="s">
        <v>44</v>
      </c>
      <c r="G4" s="12">
        <v>0.5</v>
      </c>
      <c r="H4" s="35" t="s">
        <v>116</v>
      </c>
      <c r="I4" s="12">
        <v>1</v>
      </c>
      <c r="J4" s="35" t="s">
        <v>17</v>
      </c>
      <c r="K4" s="35" t="s">
        <v>23</v>
      </c>
      <c r="L4" s="80"/>
      <c r="M4" s="80"/>
      <c r="N4" s="80"/>
      <c r="O4" s="24" t="e">
        <f>#REF!</f>
        <v>#REF!</v>
      </c>
      <c r="P4" s="78" t="e">
        <f>O4</f>
        <v>#REF!</v>
      </c>
      <c r="Q4" s="20" t="s">
        <v>121</v>
      </c>
      <c r="R4" s="243" t="s">
        <v>259</v>
      </c>
      <c r="S4" s="43"/>
      <c r="T4" s="34"/>
      <c r="U4" s="34"/>
      <c r="V4" s="34"/>
      <c r="W4" s="58">
        <v>0.85009999999999997</v>
      </c>
      <c r="X4" s="59">
        <v>0.94989999999999997</v>
      </c>
    </row>
    <row r="5" spans="1:24" ht="55.5" customHeight="1" x14ac:dyDescent="0.25">
      <c r="A5" s="235"/>
      <c r="B5" s="248"/>
      <c r="C5" s="19" t="s">
        <v>65</v>
      </c>
      <c r="D5" s="1" t="s">
        <v>117</v>
      </c>
      <c r="E5" s="108" t="s">
        <v>12</v>
      </c>
      <c r="F5" s="50" t="s">
        <v>44</v>
      </c>
      <c r="G5" s="12">
        <v>0.5</v>
      </c>
      <c r="H5" s="108" t="s">
        <v>116</v>
      </c>
      <c r="I5" s="12">
        <v>1</v>
      </c>
      <c r="J5" s="35" t="s">
        <v>17</v>
      </c>
      <c r="K5" s="35" t="s">
        <v>21</v>
      </c>
      <c r="L5" s="24" t="e">
        <f>#REF!</f>
        <v>#REF!</v>
      </c>
      <c r="M5" s="25" t="e">
        <f>#REF!</f>
        <v>#REF!</v>
      </c>
      <c r="N5" s="25" t="e">
        <f>#REF!</f>
        <v>#REF!</v>
      </c>
      <c r="O5" s="24" t="e">
        <f>#REF!</f>
        <v>#REF!</v>
      </c>
      <c r="P5" s="81" t="e">
        <f>AVERAGE(L5:O5)</f>
        <v>#REF!</v>
      </c>
      <c r="Q5" s="20" t="s">
        <v>122</v>
      </c>
      <c r="R5" s="232"/>
      <c r="S5" s="44"/>
      <c r="T5" s="30"/>
      <c r="U5" s="30"/>
      <c r="V5" s="30"/>
      <c r="W5" s="58">
        <v>0.85009999999999997</v>
      </c>
      <c r="X5" s="59">
        <v>0.94989999999999997</v>
      </c>
    </row>
    <row r="6" spans="1:24" ht="38.25" x14ac:dyDescent="0.25">
      <c r="A6" s="40" t="s">
        <v>37</v>
      </c>
      <c r="B6" s="48" t="s">
        <v>49</v>
      </c>
      <c r="C6" s="1"/>
      <c r="D6" s="1"/>
      <c r="E6" s="35" t="s">
        <v>11</v>
      </c>
      <c r="F6" s="50" t="s">
        <v>44</v>
      </c>
      <c r="G6" s="12">
        <v>0.7</v>
      </c>
      <c r="H6" s="35" t="s">
        <v>22</v>
      </c>
      <c r="I6" s="12">
        <v>0.9</v>
      </c>
      <c r="J6" s="35" t="s">
        <v>17</v>
      </c>
      <c r="K6" s="35" t="s">
        <v>23</v>
      </c>
      <c r="L6" s="82"/>
      <c r="M6" s="24" t="e">
        <f>#REF!</f>
        <v>#REF!</v>
      </c>
      <c r="N6" s="82"/>
      <c r="O6" s="24" t="e">
        <f>#REF!</f>
        <v>#REF!</v>
      </c>
      <c r="P6" s="78" t="e">
        <f>AVERAGE(M6,O6)</f>
        <v>#REF!</v>
      </c>
      <c r="Q6" s="20" t="s">
        <v>34</v>
      </c>
      <c r="R6" s="233"/>
      <c r="S6" s="44"/>
      <c r="T6" s="6"/>
      <c r="U6" s="6"/>
      <c r="V6" s="6"/>
      <c r="W6" s="59">
        <v>0.70009999999999994</v>
      </c>
      <c r="X6" s="59">
        <v>0.89990000000000003</v>
      </c>
    </row>
    <row r="7" spans="1:24" ht="40.5" customHeight="1" x14ac:dyDescent="0.25">
      <c r="A7" s="234" t="s">
        <v>37</v>
      </c>
      <c r="B7" s="231" t="s">
        <v>50</v>
      </c>
      <c r="C7" s="1" t="s">
        <v>66</v>
      </c>
      <c r="D7" s="1" t="s">
        <v>252</v>
      </c>
      <c r="E7" s="108" t="s">
        <v>12</v>
      </c>
      <c r="F7" s="1"/>
      <c r="G7" s="117">
        <v>0.01</v>
      </c>
      <c r="H7" s="108" t="s">
        <v>118</v>
      </c>
      <c r="I7" s="117">
        <v>0.03</v>
      </c>
      <c r="J7" s="108" t="s">
        <v>17</v>
      </c>
      <c r="K7" s="118" t="s">
        <v>119</v>
      </c>
      <c r="L7" s="81" t="e">
        <f>#REF!</f>
        <v>#REF!</v>
      </c>
      <c r="M7" s="89" t="e">
        <f>#REF!</f>
        <v>#REF!</v>
      </c>
      <c r="N7" s="24" t="e">
        <f>#REF!</f>
        <v>#REF!</v>
      </c>
      <c r="O7" s="62" t="e">
        <f>#REF!</f>
        <v>#REF!</v>
      </c>
      <c r="P7" s="83" t="e">
        <f>AVERAGE(L7:O7)</f>
        <v>#REF!</v>
      </c>
      <c r="Q7" s="20" t="s">
        <v>123</v>
      </c>
      <c r="R7" s="231" t="s">
        <v>124</v>
      </c>
      <c r="S7" s="44"/>
      <c r="T7" s="6"/>
      <c r="U7" s="6"/>
      <c r="V7" s="6"/>
      <c r="W7" s="59">
        <v>0.75009999999999999</v>
      </c>
      <c r="X7" s="59">
        <v>0.89990000000000003</v>
      </c>
    </row>
    <row r="8" spans="1:24" ht="40.5" customHeight="1" x14ac:dyDescent="0.25">
      <c r="A8" s="236"/>
      <c r="B8" s="232"/>
      <c r="C8" s="2" t="s">
        <v>67</v>
      </c>
      <c r="D8" s="1" t="s">
        <v>120</v>
      </c>
      <c r="E8" s="108" t="s">
        <v>12</v>
      </c>
      <c r="F8" s="1"/>
      <c r="G8" s="12">
        <v>0.8</v>
      </c>
      <c r="H8" s="35" t="s">
        <v>26</v>
      </c>
      <c r="I8" s="12">
        <v>1</v>
      </c>
      <c r="J8" s="35" t="s">
        <v>17</v>
      </c>
      <c r="K8" s="35" t="s">
        <v>119</v>
      </c>
      <c r="L8" s="81" t="e">
        <f>#REF!</f>
        <v>#REF!</v>
      </c>
      <c r="M8" s="89"/>
      <c r="N8" s="24"/>
      <c r="O8" s="62"/>
      <c r="P8" s="83"/>
      <c r="Q8" s="20" t="s">
        <v>123</v>
      </c>
      <c r="R8" s="232"/>
      <c r="S8" s="49"/>
      <c r="T8" s="6"/>
      <c r="U8" s="6"/>
      <c r="V8" s="6"/>
      <c r="W8" s="59"/>
      <c r="X8" s="59"/>
    </row>
    <row r="9" spans="1:24" ht="40.5" customHeight="1" x14ac:dyDescent="0.25">
      <c r="A9" s="235"/>
      <c r="B9" s="233"/>
      <c r="C9" s="2" t="s">
        <v>68</v>
      </c>
      <c r="D9" s="1" t="s">
        <v>125</v>
      </c>
      <c r="E9" s="108" t="s">
        <v>12</v>
      </c>
      <c r="F9" s="1"/>
      <c r="G9" s="12">
        <v>0.5</v>
      </c>
      <c r="H9" s="108" t="s">
        <v>116</v>
      </c>
      <c r="I9" s="12">
        <v>1</v>
      </c>
      <c r="J9" s="14" t="s">
        <v>17</v>
      </c>
      <c r="K9" s="14" t="s">
        <v>21</v>
      </c>
      <c r="L9" s="24" t="e">
        <f>#REF!</f>
        <v>#REF!</v>
      </c>
      <c r="M9" s="89" t="e">
        <f>#REF!</f>
        <v>#REF!</v>
      </c>
      <c r="N9" s="24" t="e">
        <f>#REF!</f>
        <v>#REF!</v>
      </c>
      <c r="O9" s="79" t="e">
        <f>#REF!</f>
        <v>#REF!</v>
      </c>
      <c r="P9" s="83" t="e">
        <f>AVERAGE(L9:O9)</f>
        <v>#REF!</v>
      </c>
      <c r="Q9" s="20" t="s">
        <v>123</v>
      </c>
      <c r="R9" s="233"/>
      <c r="S9" s="44"/>
      <c r="T9" s="6"/>
      <c r="U9" s="6"/>
      <c r="V9" s="6"/>
      <c r="W9" s="59">
        <v>0.80010000000000003</v>
      </c>
      <c r="X9" s="59">
        <v>0.89990000000000003</v>
      </c>
    </row>
    <row r="10" spans="1:24" ht="159" customHeight="1" x14ac:dyDescent="0.25">
      <c r="A10" s="237" t="s">
        <v>37</v>
      </c>
      <c r="B10" s="231" t="s">
        <v>51</v>
      </c>
      <c r="C10" s="2" t="s">
        <v>86</v>
      </c>
      <c r="D10" s="1" t="s">
        <v>177</v>
      </c>
      <c r="E10" s="108" t="s">
        <v>12</v>
      </c>
      <c r="F10" s="1"/>
      <c r="G10" s="12">
        <v>0.25</v>
      </c>
      <c r="H10" s="108" t="s">
        <v>178</v>
      </c>
      <c r="I10" s="12">
        <v>0.55000000000000004</v>
      </c>
      <c r="J10" s="48" t="s">
        <v>17</v>
      </c>
      <c r="K10" s="48" t="s">
        <v>21</v>
      </c>
      <c r="L10" s="24" t="e">
        <f>#REF!</f>
        <v>#REF!</v>
      </c>
      <c r="M10" s="89"/>
      <c r="N10" s="24"/>
      <c r="O10" s="79"/>
      <c r="P10" s="83"/>
      <c r="Q10" s="20" t="s">
        <v>179</v>
      </c>
      <c r="R10" s="231" t="s">
        <v>180</v>
      </c>
      <c r="S10" s="107"/>
      <c r="T10" s="107"/>
      <c r="U10" s="6"/>
      <c r="V10" s="6"/>
      <c r="W10" s="59"/>
      <c r="X10" s="59"/>
    </row>
    <row r="11" spans="1:24" ht="93.75" customHeight="1" x14ac:dyDescent="0.25">
      <c r="A11" s="238"/>
      <c r="B11" s="232"/>
      <c r="C11" s="2" t="s">
        <v>87</v>
      </c>
      <c r="D11" s="1" t="s">
        <v>181</v>
      </c>
      <c r="E11" s="108" t="s">
        <v>12</v>
      </c>
      <c r="F11" s="1"/>
      <c r="G11" s="12">
        <v>0.8</v>
      </c>
      <c r="H11" s="108" t="s">
        <v>182</v>
      </c>
      <c r="I11" s="12">
        <v>0.99</v>
      </c>
      <c r="J11" s="48" t="s">
        <v>17</v>
      </c>
      <c r="K11" s="48" t="s">
        <v>21</v>
      </c>
      <c r="L11" s="24" t="e">
        <f>#REF!</f>
        <v>#REF!</v>
      </c>
      <c r="M11" s="89"/>
      <c r="N11" s="24"/>
      <c r="O11" s="79"/>
      <c r="P11" s="83"/>
      <c r="Q11" s="20" t="s">
        <v>183</v>
      </c>
      <c r="R11" s="232"/>
      <c r="S11" s="106"/>
      <c r="T11" s="6"/>
      <c r="U11" s="6"/>
      <c r="V11" s="6"/>
      <c r="W11" s="59"/>
      <c r="X11" s="59"/>
    </row>
    <row r="12" spans="1:24" ht="55.5" customHeight="1" x14ac:dyDescent="0.25">
      <c r="A12" s="238"/>
      <c r="B12" s="232"/>
      <c r="C12" s="2" t="s">
        <v>88</v>
      </c>
      <c r="D12" s="1" t="s">
        <v>184</v>
      </c>
      <c r="E12" s="108" t="s">
        <v>12</v>
      </c>
      <c r="F12" s="1"/>
      <c r="G12" s="15">
        <v>0.1</v>
      </c>
      <c r="H12" s="15" t="s">
        <v>185</v>
      </c>
      <c r="I12" s="15">
        <v>0.2</v>
      </c>
      <c r="J12" s="26" t="s">
        <v>17</v>
      </c>
      <c r="K12" s="26" t="s">
        <v>21</v>
      </c>
      <c r="L12" s="24" t="e">
        <f>#REF!</f>
        <v>#REF!</v>
      </c>
      <c r="M12" s="62" t="e">
        <f>#REF!</f>
        <v>#REF!</v>
      </c>
      <c r="N12" s="82"/>
      <c r="O12" s="63" t="e">
        <f>#REF!</f>
        <v>#REF!</v>
      </c>
      <c r="P12" s="79" t="e">
        <f>AVERAGE(M12,O12)</f>
        <v>#REF!</v>
      </c>
      <c r="Q12" s="20" t="s">
        <v>186</v>
      </c>
      <c r="R12" s="232"/>
      <c r="S12" s="43"/>
      <c r="T12" s="6"/>
      <c r="U12" s="6"/>
      <c r="V12" s="6"/>
      <c r="W12" s="59">
        <v>0.70009999999999994</v>
      </c>
      <c r="X12" s="59">
        <v>0.79990000000000006</v>
      </c>
    </row>
    <row r="13" spans="1:24" ht="42" customHeight="1" x14ac:dyDescent="0.25">
      <c r="A13" s="239"/>
      <c r="B13" s="233"/>
      <c r="C13" s="2" t="s">
        <v>89</v>
      </c>
      <c r="D13" s="1" t="s">
        <v>187</v>
      </c>
      <c r="E13" s="108" t="s">
        <v>12</v>
      </c>
      <c r="F13" s="1"/>
      <c r="G13" s="103">
        <v>0.1</v>
      </c>
      <c r="H13" s="103" t="s">
        <v>188</v>
      </c>
      <c r="I13" s="103">
        <v>0.3</v>
      </c>
      <c r="J13" s="26" t="s">
        <v>17</v>
      </c>
      <c r="K13" s="26" t="s">
        <v>21</v>
      </c>
      <c r="L13" s="24" t="e">
        <f>#REF!</f>
        <v>#REF!</v>
      </c>
      <c r="M13" s="62" t="e">
        <f>#REF!</f>
        <v>#REF!</v>
      </c>
      <c r="N13" s="82"/>
      <c r="O13" s="62" t="e">
        <f>#REF!</f>
        <v>#REF!</v>
      </c>
      <c r="P13" s="79" t="e">
        <f>AVERAGE(M13,O13)</f>
        <v>#REF!</v>
      </c>
      <c r="Q13" s="20" t="s">
        <v>189</v>
      </c>
      <c r="R13" s="233"/>
      <c r="S13" s="43"/>
      <c r="T13" s="6"/>
      <c r="U13" s="6"/>
      <c r="V13" s="6"/>
      <c r="W13" s="59">
        <v>0.70009999999999994</v>
      </c>
      <c r="X13" s="59">
        <v>0.79990000000000006</v>
      </c>
    </row>
    <row r="14" spans="1:24" ht="45" customHeight="1" x14ac:dyDescent="0.25">
      <c r="A14" s="234" t="s">
        <v>37</v>
      </c>
      <c r="B14" s="231" t="s">
        <v>52</v>
      </c>
      <c r="C14" s="2" t="s">
        <v>69</v>
      </c>
      <c r="D14" s="1" t="s">
        <v>126</v>
      </c>
      <c r="E14" s="4" t="s">
        <v>127</v>
      </c>
      <c r="F14" s="1"/>
      <c r="G14" s="13">
        <v>0.5</v>
      </c>
      <c r="H14" s="13" t="s">
        <v>116</v>
      </c>
      <c r="I14" s="8">
        <v>1</v>
      </c>
      <c r="J14" s="14" t="s">
        <v>17</v>
      </c>
      <c r="K14" s="14" t="s">
        <v>24</v>
      </c>
      <c r="L14" s="25" t="e">
        <f>#REF!</f>
        <v>#REF!</v>
      </c>
      <c r="M14" s="62" t="e">
        <f>#REF!</f>
        <v>#REF!</v>
      </c>
      <c r="N14" s="25" t="e">
        <f>#REF!</f>
        <v>#REF!</v>
      </c>
      <c r="O14" s="90" t="e">
        <f>#REF!</f>
        <v>#REF!</v>
      </c>
      <c r="P14" s="79" t="e">
        <f>AVERAGE(L14,M14,N14,O14)</f>
        <v>#REF!</v>
      </c>
      <c r="Q14" s="106" t="s">
        <v>128</v>
      </c>
      <c r="R14" s="231" t="s">
        <v>129</v>
      </c>
      <c r="S14" s="106"/>
      <c r="T14" s="106"/>
      <c r="U14" s="6"/>
      <c r="V14" s="6"/>
      <c r="W14" s="59">
        <v>0.70009999999999994</v>
      </c>
      <c r="X14" s="59">
        <v>0.89990000000000003</v>
      </c>
    </row>
    <row r="15" spans="1:24" ht="43.5" customHeight="1" x14ac:dyDescent="0.25">
      <c r="A15" s="235"/>
      <c r="B15" s="233"/>
      <c r="C15" s="2" t="s">
        <v>70</v>
      </c>
      <c r="D15" s="1" t="s">
        <v>130</v>
      </c>
      <c r="E15" s="4" t="s">
        <v>127</v>
      </c>
      <c r="F15" s="1"/>
      <c r="G15" s="13">
        <v>0.5</v>
      </c>
      <c r="H15" s="13" t="s">
        <v>116</v>
      </c>
      <c r="I15" s="8">
        <v>1</v>
      </c>
      <c r="J15" s="14" t="s">
        <v>17</v>
      </c>
      <c r="K15" s="14" t="s">
        <v>24</v>
      </c>
      <c r="L15" s="24" t="e">
        <f>#REF!</f>
        <v>#REF!</v>
      </c>
      <c r="M15" s="63" t="e">
        <f>#REF!</f>
        <v>#REF!</v>
      </c>
      <c r="N15" s="25" t="e">
        <f>#REF!</f>
        <v>#REF!</v>
      </c>
      <c r="O15" s="63" t="e">
        <f>#REF!</f>
        <v>#REF!</v>
      </c>
      <c r="P15" s="79" t="e">
        <f>AVERAGE(L15,M15,N15,O15)</f>
        <v>#REF!</v>
      </c>
      <c r="Q15" s="106" t="s">
        <v>131</v>
      </c>
      <c r="R15" s="233"/>
      <c r="S15" s="43"/>
      <c r="T15" s="6"/>
      <c r="U15" s="6"/>
      <c r="V15" s="6"/>
      <c r="W15" s="59">
        <v>0.15010000000000001</v>
      </c>
      <c r="X15" s="59">
        <v>0.19989999999999999</v>
      </c>
    </row>
    <row r="16" spans="1:24" ht="25.5" x14ac:dyDescent="0.25">
      <c r="A16" s="234" t="s">
        <v>38</v>
      </c>
      <c r="B16" s="231" t="s">
        <v>53</v>
      </c>
      <c r="C16" s="2" t="s">
        <v>71</v>
      </c>
      <c r="D16" s="1" t="s">
        <v>132</v>
      </c>
      <c r="E16" s="4" t="s">
        <v>11</v>
      </c>
      <c r="F16" s="1"/>
      <c r="G16" s="15">
        <v>0.5</v>
      </c>
      <c r="H16" s="15" t="s">
        <v>36</v>
      </c>
      <c r="I16" s="15">
        <v>0.8</v>
      </c>
      <c r="J16" s="14" t="s">
        <v>17</v>
      </c>
      <c r="K16" s="14" t="s">
        <v>23</v>
      </c>
      <c r="L16" s="82"/>
      <c r="M16" s="63" t="e">
        <f>#REF!</f>
        <v>#REF!</v>
      </c>
      <c r="N16" s="82"/>
      <c r="O16" s="63" t="e">
        <f>#REF!</f>
        <v>#REF!</v>
      </c>
      <c r="P16" s="79" t="e">
        <f>AVERAGE(M16,O16)</f>
        <v>#REF!</v>
      </c>
      <c r="Q16" s="106" t="s">
        <v>133</v>
      </c>
      <c r="R16" s="231" t="s">
        <v>134</v>
      </c>
      <c r="S16" s="106"/>
      <c r="T16" s="106"/>
      <c r="U16" s="6"/>
      <c r="V16" s="6"/>
      <c r="W16" s="59">
        <v>0.80010000000000003</v>
      </c>
      <c r="X16" s="59">
        <v>0.89990000000000003</v>
      </c>
    </row>
    <row r="17" spans="1:24" ht="26.25" thickBot="1" x14ac:dyDescent="0.3">
      <c r="A17" s="235"/>
      <c r="B17" s="233"/>
      <c r="C17" s="2" t="s">
        <v>72</v>
      </c>
      <c r="D17" s="1" t="s">
        <v>132</v>
      </c>
      <c r="E17" s="73" t="s">
        <v>11</v>
      </c>
      <c r="F17" s="73" t="s">
        <v>44</v>
      </c>
      <c r="G17" s="15">
        <v>0.5</v>
      </c>
      <c r="H17" s="15" t="s">
        <v>36</v>
      </c>
      <c r="I17" s="15">
        <v>0.8</v>
      </c>
      <c r="J17" s="71" t="s">
        <v>17</v>
      </c>
      <c r="K17" s="71" t="s">
        <v>23</v>
      </c>
      <c r="L17" s="84"/>
      <c r="M17" s="91" t="e">
        <f>#REF!</f>
        <v>#REF!</v>
      </c>
      <c r="N17" s="84"/>
      <c r="O17" s="92" t="e">
        <f>#REF!</f>
        <v>#REF!</v>
      </c>
      <c r="P17" s="77" t="e">
        <f>AVERAGE(M17,O17)</f>
        <v>#REF!</v>
      </c>
      <c r="Q17" s="106" t="s">
        <v>135</v>
      </c>
      <c r="R17" s="233"/>
      <c r="S17" s="43"/>
      <c r="T17" s="6"/>
      <c r="U17" s="6"/>
      <c r="V17" s="6"/>
      <c r="W17" s="59">
        <v>0.80010000000000003</v>
      </c>
      <c r="X17" s="59">
        <v>0.89990000000000003</v>
      </c>
    </row>
    <row r="18" spans="1:24" ht="39" customHeight="1" thickBot="1" x14ac:dyDescent="0.3">
      <c r="A18" s="234" t="s">
        <v>38</v>
      </c>
      <c r="B18" s="231" t="s">
        <v>54</v>
      </c>
      <c r="C18" s="2" t="s">
        <v>73</v>
      </c>
      <c r="D18" s="74" t="s">
        <v>136</v>
      </c>
      <c r="E18" s="106" t="s">
        <v>12</v>
      </c>
      <c r="F18" s="74"/>
      <c r="G18" s="8">
        <v>0.8</v>
      </c>
      <c r="H18" s="75" t="s">
        <v>137</v>
      </c>
      <c r="I18" s="76">
        <v>1</v>
      </c>
      <c r="J18" s="48" t="s">
        <v>17</v>
      </c>
      <c r="K18" s="48" t="s">
        <v>119</v>
      </c>
      <c r="L18" s="24" t="e">
        <f>#REF!</f>
        <v>#REF!</v>
      </c>
      <c r="M18" s="98" t="e">
        <f>#REF!</f>
        <v>#REF!</v>
      </c>
      <c r="N18" s="100" t="e">
        <f>#REF!</f>
        <v>#REF!</v>
      </c>
      <c r="O18" s="101" t="e">
        <f>#REF!</f>
        <v>#REF!</v>
      </c>
      <c r="P18" s="99" t="e">
        <f>AVERAGE(L18,M18,N18:O18)</f>
        <v>#REF!</v>
      </c>
      <c r="Q18" s="106" t="s">
        <v>138</v>
      </c>
      <c r="R18" s="231" t="s">
        <v>139</v>
      </c>
      <c r="S18" s="106"/>
      <c r="T18" s="106"/>
      <c r="U18" s="6"/>
      <c r="V18" s="6"/>
      <c r="W18" s="59">
        <v>0.60009999999999997</v>
      </c>
      <c r="X18" s="59">
        <v>0.64990000000000003</v>
      </c>
    </row>
    <row r="19" spans="1:24" ht="27.75" customHeight="1" x14ac:dyDescent="0.25">
      <c r="A19" s="236"/>
      <c r="B19" s="232"/>
      <c r="C19" s="2" t="s">
        <v>74</v>
      </c>
      <c r="D19" s="74" t="s">
        <v>140</v>
      </c>
      <c r="E19" s="106" t="s">
        <v>12</v>
      </c>
      <c r="F19" s="74"/>
      <c r="G19" s="8">
        <v>0.8</v>
      </c>
      <c r="H19" s="75" t="s">
        <v>137</v>
      </c>
      <c r="I19" s="76">
        <v>1</v>
      </c>
      <c r="J19" s="48" t="s">
        <v>17</v>
      </c>
      <c r="K19" s="48" t="s">
        <v>119</v>
      </c>
      <c r="L19" s="93"/>
      <c r="M19" s="113"/>
      <c r="N19" s="114"/>
      <c r="O19" s="115"/>
      <c r="P19" s="116"/>
      <c r="Q19" s="106" t="s">
        <v>141</v>
      </c>
      <c r="R19" s="232"/>
      <c r="S19" s="106"/>
      <c r="T19" s="6"/>
      <c r="U19" s="6"/>
      <c r="V19" s="6"/>
      <c r="W19" s="59"/>
      <c r="X19" s="59"/>
    </row>
    <row r="20" spans="1:24" ht="43.5" customHeight="1" x14ac:dyDescent="0.25">
      <c r="A20" s="236"/>
      <c r="B20" s="232"/>
      <c r="C20" s="2" t="s">
        <v>75</v>
      </c>
      <c r="D20" s="74" t="s">
        <v>142</v>
      </c>
      <c r="E20" s="106" t="s">
        <v>12</v>
      </c>
      <c r="F20" s="74"/>
      <c r="G20" s="8">
        <v>0.9</v>
      </c>
      <c r="H20" s="75" t="s">
        <v>145</v>
      </c>
      <c r="I20" s="76">
        <v>1</v>
      </c>
      <c r="J20" s="48" t="s">
        <v>17</v>
      </c>
      <c r="K20" s="105" t="s">
        <v>21</v>
      </c>
      <c r="L20" s="93"/>
      <c r="M20" s="113"/>
      <c r="N20" s="114"/>
      <c r="O20" s="115"/>
      <c r="P20" s="116"/>
      <c r="Q20" s="106" t="s">
        <v>143</v>
      </c>
      <c r="R20" s="232"/>
      <c r="S20" s="106"/>
      <c r="T20" s="6"/>
      <c r="U20" s="6"/>
      <c r="V20" s="6"/>
      <c r="W20" s="59"/>
      <c r="X20" s="59"/>
    </row>
    <row r="21" spans="1:24" ht="32.25" customHeight="1" x14ac:dyDescent="0.25">
      <c r="A21" s="235"/>
      <c r="B21" s="233"/>
      <c r="C21" s="2" t="s">
        <v>76</v>
      </c>
      <c r="D21" s="74" t="s">
        <v>144</v>
      </c>
      <c r="E21" s="106" t="s">
        <v>11</v>
      </c>
      <c r="F21" s="74"/>
      <c r="G21" s="8">
        <v>0.9</v>
      </c>
      <c r="H21" s="75" t="s">
        <v>145</v>
      </c>
      <c r="I21" s="76">
        <v>1</v>
      </c>
      <c r="J21" s="72" t="s">
        <v>17</v>
      </c>
      <c r="K21" s="72" t="s">
        <v>119</v>
      </c>
      <c r="L21" s="93" t="e">
        <f>#REF!</f>
        <v>#REF!</v>
      </c>
      <c r="M21" s="94" t="e">
        <f>#REF!</f>
        <v>#REF!</v>
      </c>
      <c r="N21" s="93" t="e">
        <f>#REF!</f>
        <v>#REF!</v>
      </c>
      <c r="O21" s="94" t="e">
        <f>#REF!</f>
        <v>#REF!</v>
      </c>
      <c r="P21" s="85" t="e">
        <f>AVERAGE(L21,M21,N21:O21)</f>
        <v>#REF!</v>
      </c>
      <c r="Q21" s="106" t="s">
        <v>146</v>
      </c>
      <c r="R21" s="233"/>
      <c r="S21" s="43"/>
      <c r="T21" s="6"/>
      <c r="U21" s="6"/>
      <c r="V21" s="6"/>
      <c r="W21" s="59">
        <v>0.35010000000000002</v>
      </c>
      <c r="X21" s="59">
        <v>0.39900000000000002</v>
      </c>
    </row>
    <row r="22" spans="1:24" ht="38.25" customHeight="1" x14ac:dyDescent="0.25">
      <c r="A22" s="237" t="s">
        <v>38</v>
      </c>
      <c r="B22" s="240" t="s">
        <v>55</v>
      </c>
      <c r="C22" s="2" t="s">
        <v>77</v>
      </c>
      <c r="D22" s="1" t="s">
        <v>147</v>
      </c>
      <c r="E22" s="109" t="s">
        <v>11</v>
      </c>
      <c r="F22" s="1"/>
      <c r="G22" s="8">
        <v>0.9</v>
      </c>
      <c r="H22" s="75" t="s">
        <v>145</v>
      </c>
      <c r="I22" s="76">
        <v>1</v>
      </c>
      <c r="J22" s="105" t="s">
        <v>17</v>
      </c>
      <c r="K22" s="105" t="s">
        <v>119</v>
      </c>
      <c r="L22" s="93"/>
      <c r="M22" s="94"/>
      <c r="N22" s="93"/>
      <c r="O22" s="94"/>
      <c r="P22" s="85"/>
      <c r="Q22" s="106" t="s">
        <v>148</v>
      </c>
      <c r="R22" s="106" t="s">
        <v>149</v>
      </c>
      <c r="S22" s="106"/>
      <c r="T22" s="106"/>
      <c r="U22" s="6"/>
      <c r="V22" s="6"/>
      <c r="W22" s="59"/>
      <c r="X22" s="59"/>
    </row>
    <row r="23" spans="1:24" ht="39" customHeight="1" x14ac:dyDescent="0.25">
      <c r="A23" s="238"/>
      <c r="B23" s="241"/>
      <c r="C23" s="2" t="s">
        <v>78</v>
      </c>
      <c r="D23" s="1" t="s">
        <v>253</v>
      </c>
      <c r="E23" s="109" t="s">
        <v>127</v>
      </c>
      <c r="F23" s="1"/>
      <c r="G23" s="8">
        <v>0.7</v>
      </c>
      <c r="H23" s="75" t="s">
        <v>150</v>
      </c>
      <c r="I23" s="76">
        <v>1</v>
      </c>
      <c r="J23" s="105" t="s">
        <v>17</v>
      </c>
      <c r="K23" s="105" t="s">
        <v>119</v>
      </c>
      <c r="L23" s="93"/>
      <c r="M23" s="94"/>
      <c r="N23" s="93"/>
      <c r="O23" s="94"/>
      <c r="P23" s="85"/>
      <c r="Q23" s="106" t="s">
        <v>151</v>
      </c>
      <c r="R23" s="231" t="s">
        <v>152</v>
      </c>
      <c r="S23" s="106"/>
      <c r="T23" s="106"/>
      <c r="U23" s="6"/>
      <c r="V23" s="6"/>
      <c r="W23" s="59"/>
      <c r="X23" s="59"/>
    </row>
    <row r="24" spans="1:24" ht="38.25" x14ac:dyDescent="0.25">
      <c r="A24" s="238"/>
      <c r="B24" s="241"/>
      <c r="C24" s="2" t="s">
        <v>79</v>
      </c>
      <c r="D24" s="1" t="s">
        <v>254</v>
      </c>
      <c r="E24" s="109" t="s">
        <v>127</v>
      </c>
      <c r="F24" s="1"/>
      <c r="G24" s="8">
        <v>0.7</v>
      </c>
      <c r="H24" s="75" t="s">
        <v>150</v>
      </c>
      <c r="I24" s="76">
        <v>1</v>
      </c>
      <c r="J24" s="105" t="s">
        <v>17</v>
      </c>
      <c r="K24" s="105" t="s">
        <v>119</v>
      </c>
      <c r="L24" s="93"/>
      <c r="M24" s="94"/>
      <c r="N24" s="93"/>
      <c r="O24" s="94"/>
      <c r="P24" s="85"/>
      <c r="Q24" s="106" t="s">
        <v>153</v>
      </c>
      <c r="R24" s="232"/>
      <c r="S24" s="106"/>
      <c r="T24" s="6"/>
      <c r="U24" s="6"/>
      <c r="V24" s="6"/>
      <c r="W24" s="59"/>
      <c r="X24" s="59"/>
    </row>
    <row r="25" spans="1:24" ht="25.5" customHeight="1" x14ac:dyDescent="0.25">
      <c r="A25" s="238"/>
      <c r="B25" s="241"/>
      <c r="C25" s="2" t="s">
        <v>80</v>
      </c>
      <c r="D25" s="1" t="s">
        <v>255</v>
      </c>
      <c r="E25" s="109" t="s">
        <v>127</v>
      </c>
      <c r="F25" s="1"/>
      <c r="G25" s="8">
        <v>0.7</v>
      </c>
      <c r="H25" s="75" t="s">
        <v>150</v>
      </c>
      <c r="I25" s="76">
        <v>1</v>
      </c>
      <c r="J25" s="105" t="s">
        <v>17</v>
      </c>
      <c r="K25" s="105" t="s">
        <v>23</v>
      </c>
      <c r="L25" s="93"/>
      <c r="M25" s="94"/>
      <c r="N25" s="93"/>
      <c r="O25" s="94"/>
      <c r="P25" s="85"/>
      <c r="Q25" s="106" t="s">
        <v>154</v>
      </c>
      <c r="R25" s="233"/>
      <c r="S25" s="106"/>
      <c r="T25" s="6"/>
      <c r="U25" s="6"/>
      <c r="V25" s="6"/>
      <c r="W25" s="59"/>
      <c r="X25" s="59"/>
    </row>
    <row r="26" spans="1:24" ht="29.25" customHeight="1" x14ac:dyDescent="0.25">
      <c r="A26" s="238"/>
      <c r="B26" s="241"/>
      <c r="C26" s="2" t="s">
        <v>155</v>
      </c>
      <c r="D26" s="1" t="s">
        <v>256</v>
      </c>
      <c r="E26" s="109" t="s">
        <v>12</v>
      </c>
      <c r="F26" s="1"/>
      <c r="G26" s="119">
        <v>84</v>
      </c>
      <c r="H26" s="119">
        <v>159</v>
      </c>
      <c r="I26" s="119">
        <v>173</v>
      </c>
      <c r="J26" s="105" t="s">
        <v>156</v>
      </c>
      <c r="K26" s="105" t="s">
        <v>119</v>
      </c>
      <c r="L26" s="93"/>
      <c r="M26" s="94"/>
      <c r="N26" s="93"/>
      <c r="O26" s="94"/>
      <c r="P26" s="85"/>
      <c r="Q26" s="106" t="s">
        <v>157</v>
      </c>
      <c r="R26" s="106" t="s">
        <v>158</v>
      </c>
      <c r="S26" s="106"/>
      <c r="T26" s="106"/>
      <c r="U26" s="6"/>
      <c r="V26" s="6"/>
      <c r="W26" s="59"/>
      <c r="X26" s="59"/>
    </row>
    <row r="27" spans="1:24" ht="54.75" customHeight="1" x14ac:dyDescent="0.25">
      <c r="A27" s="238"/>
      <c r="B27" s="241"/>
      <c r="C27" s="2" t="s">
        <v>81</v>
      </c>
      <c r="D27" s="1" t="s">
        <v>159</v>
      </c>
      <c r="E27" s="109" t="s">
        <v>127</v>
      </c>
      <c r="F27" s="1"/>
      <c r="G27" s="8">
        <v>0.5</v>
      </c>
      <c r="H27" s="75" t="s">
        <v>160</v>
      </c>
      <c r="I27" s="76">
        <v>1</v>
      </c>
      <c r="J27" s="105" t="s">
        <v>17</v>
      </c>
      <c r="K27" s="105" t="s">
        <v>23</v>
      </c>
      <c r="L27" s="93"/>
      <c r="M27" s="94"/>
      <c r="N27" s="93"/>
      <c r="O27" s="94"/>
      <c r="P27" s="85"/>
      <c r="Q27" s="106" t="s">
        <v>161</v>
      </c>
      <c r="R27" s="106" t="s">
        <v>162</v>
      </c>
      <c r="S27" s="106"/>
      <c r="T27" s="106"/>
      <c r="U27" s="6"/>
      <c r="V27" s="6"/>
      <c r="W27" s="59"/>
      <c r="X27" s="59"/>
    </row>
    <row r="28" spans="1:24" ht="39.75" customHeight="1" x14ac:dyDescent="0.25">
      <c r="A28" s="239"/>
      <c r="B28" s="242"/>
      <c r="C28" s="2" t="s">
        <v>82</v>
      </c>
      <c r="D28" s="1" t="s">
        <v>163</v>
      </c>
      <c r="E28" s="109" t="s">
        <v>127</v>
      </c>
      <c r="F28" s="1"/>
      <c r="G28" s="8">
        <v>0.5</v>
      </c>
      <c r="H28" s="75" t="s">
        <v>160</v>
      </c>
      <c r="I28" s="76">
        <v>1</v>
      </c>
      <c r="J28" s="26" t="s">
        <v>17</v>
      </c>
      <c r="K28" s="26" t="s">
        <v>23</v>
      </c>
      <c r="L28" s="82"/>
      <c r="M28" s="63" t="e">
        <f>#REF!</f>
        <v>#REF!</v>
      </c>
      <c r="N28" s="82"/>
      <c r="O28" s="79" t="e">
        <f>#REF!</f>
        <v>#REF!</v>
      </c>
      <c r="P28" s="79" t="e">
        <f>AVERAGE(M28,O28)</f>
        <v>#REF!</v>
      </c>
      <c r="Q28" s="106" t="s">
        <v>164</v>
      </c>
      <c r="R28" s="106" t="s">
        <v>162</v>
      </c>
      <c r="S28" s="43"/>
      <c r="T28" s="6"/>
      <c r="U28" s="6"/>
      <c r="V28" s="6"/>
      <c r="W28" s="59">
        <v>0.80010000000000003</v>
      </c>
      <c r="X28" s="59">
        <v>0.89990000000000003</v>
      </c>
    </row>
    <row r="29" spans="1:24" ht="38.25" customHeight="1" x14ac:dyDescent="0.25">
      <c r="A29" s="237" t="s">
        <v>38</v>
      </c>
      <c r="B29" s="240" t="s">
        <v>56</v>
      </c>
      <c r="C29" s="2" t="s">
        <v>110</v>
      </c>
      <c r="D29" s="1" t="s">
        <v>238</v>
      </c>
      <c r="E29" s="112" t="s">
        <v>127</v>
      </c>
      <c r="F29" s="1"/>
      <c r="G29" s="8">
        <v>0.5</v>
      </c>
      <c r="H29" s="75" t="s">
        <v>239</v>
      </c>
      <c r="I29" s="76">
        <v>0.7</v>
      </c>
      <c r="J29" s="48" t="s">
        <v>17</v>
      </c>
      <c r="K29" s="48" t="s">
        <v>23</v>
      </c>
      <c r="L29" s="82"/>
      <c r="M29" s="63"/>
      <c r="N29" s="82"/>
      <c r="O29" s="79"/>
      <c r="P29" s="79"/>
      <c r="Q29" s="111" t="s">
        <v>240</v>
      </c>
      <c r="R29" s="231" t="s">
        <v>246</v>
      </c>
      <c r="S29" s="111"/>
      <c r="T29" s="111"/>
      <c r="U29" s="6"/>
      <c r="V29" s="6"/>
      <c r="W29" s="59"/>
      <c r="X29" s="59"/>
    </row>
    <row r="30" spans="1:24" ht="42" customHeight="1" x14ac:dyDescent="0.25">
      <c r="A30" s="238"/>
      <c r="B30" s="241"/>
      <c r="C30" s="2" t="s">
        <v>111</v>
      </c>
      <c r="D30" s="1" t="s">
        <v>241</v>
      </c>
      <c r="E30" s="112" t="s">
        <v>11</v>
      </c>
      <c r="F30" s="1"/>
      <c r="G30" s="8">
        <v>0.6</v>
      </c>
      <c r="H30" s="75" t="s">
        <v>242</v>
      </c>
      <c r="I30" s="76">
        <v>1</v>
      </c>
      <c r="J30" s="48" t="s">
        <v>17</v>
      </c>
      <c r="K30" s="48" t="s">
        <v>21</v>
      </c>
      <c r="L30" s="82"/>
      <c r="M30" s="63"/>
      <c r="N30" s="82"/>
      <c r="O30" s="79"/>
      <c r="P30" s="79"/>
      <c r="Q30" s="111" t="s">
        <v>243</v>
      </c>
      <c r="R30" s="232"/>
      <c r="S30" s="106"/>
      <c r="T30" s="6"/>
      <c r="U30" s="6"/>
      <c r="V30" s="6"/>
      <c r="W30" s="59"/>
      <c r="X30" s="59"/>
    </row>
    <row r="31" spans="1:24" ht="53.25" customHeight="1" x14ac:dyDescent="0.25">
      <c r="A31" s="239"/>
      <c r="B31" s="242"/>
      <c r="C31" s="2" t="s">
        <v>112</v>
      </c>
      <c r="D31" s="1" t="s">
        <v>244</v>
      </c>
      <c r="E31" s="112" t="s">
        <v>127</v>
      </c>
      <c r="F31" s="1"/>
      <c r="G31" s="15">
        <v>0</v>
      </c>
      <c r="H31" s="15">
        <v>0</v>
      </c>
      <c r="I31" s="120">
        <v>1E-3</v>
      </c>
      <c r="J31" s="48" t="s">
        <v>17</v>
      </c>
      <c r="K31" s="48" t="s">
        <v>23</v>
      </c>
      <c r="L31" s="82"/>
      <c r="M31" s="82"/>
      <c r="N31" s="82"/>
      <c r="O31" s="63" t="e">
        <f>+#REF!</f>
        <v>#REF!</v>
      </c>
      <c r="P31" s="79" t="e">
        <f>+AVERAGE(L31:O31)</f>
        <v>#REF!</v>
      </c>
      <c r="Q31" s="111" t="s">
        <v>245</v>
      </c>
      <c r="R31" s="233"/>
      <c r="S31" s="68"/>
      <c r="T31" s="6"/>
      <c r="U31" s="6"/>
      <c r="V31" s="6"/>
      <c r="W31" s="59"/>
      <c r="X31" s="59"/>
    </row>
    <row r="32" spans="1:24" ht="50.25" customHeight="1" x14ac:dyDescent="0.25">
      <c r="A32" s="237" t="s">
        <v>39</v>
      </c>
      <c r="B32" s="231" t="s">
        <v>57</v>
      </c>
      <c r="C32" s="2" t="s">
        <v>83</v>
      </c>
      <c r="D32" s="1" t="s">
        <v>165</v>
      </c>
      <c r="E32" s="109" t="s">
        <v>12</v>
      </c>
      <c r="F32" s="1"/>
      <c r="G32" s="15">
        <v>0.5</v>
      </c>
      <c r="H32" s="15" t="s">
        <v>116</v>
      </c>
      <c r="I32" s="15">
        <v>1</v>
      </c>
      <c r="J32" s="48" t="s">
        <v>17</v>
      </c>
      <c r="K32" s="48" t="s">
        <v>21</v>
      </c>
      <c r="L32" s="82"/>
      <c r="M32" s="82"/>
      <c r="N32" s="82"/>
      <c r="O32" s="63"/>
      <c r="P32" s="79"/>
      <c r="Q32" s="106" t="s">
        <v>166</v>
      </c>
      <c r="R32" s="106" t="s">
        <v>167</v>
      </c>
      <c r="S32" s="106"/>
      <c r="T32" s="106"/>
      <c r="U32" s="6"/>
      <c r="V32" s="6"/>
      <c r="W32" s="59"/>
      <c r="X32" s="59"/>
    </row>
    <row r="33" spans="1:24" ht="38.25" x14ac:dyDescent="0.25">
      <c r="A33" s="239"/>
      <c r="B33" s="233"/>
      <c r="C33" s="2" t="s">
        <v>84</v>
      </c>
      <c r="D33" s="1" t="s">
        <v>168</v>
      </c>
      <c r="E33" s="109" t="s">
        <v>12</v>
      </c>
      <c r="F33" s="1"/>
      <c r="G33" s="15">
        <v>0.5</v>
      </c>
      <c r="H33" s="15" t="s">
        <v>116</v>
      </c>
      <c r="I33" s="15">
        <v>1</v>
      </c>
      <c r="J33" s="48" t="s">
        <v>17</v>
      </c>
      <c r="K33" s="48" t="s">
        <v>21</v>
      </c>
      <c r="L33" s="82"/>
      <c r="M33" s="82"/>
      <c r="N33" s="82"/>
      <c r="O33" s="63" t="e">
        <f>+#REF!</f>
        <v>#REF!</v>
      </c>
      <c r="P33" s="79" t="e">
        <f>+AVERAGE(L33:O33)</f>
        <v>#REF!</v>
      </c>
      <c r="Q33" s="106" t="s">
        <v>169</v>
      </c>
      <c r="R33" s="106"/>
      <c r="S33" s="68"/>
      <c r="T33" s="6"/>
      <c r="U33" s="6"/>
      <c r="V33" s="6"/>
      <c r="W33" s="59"/>
      <c r="X33" s="59"/>
    </row>
    <row r="34" spans="1:24" ht="63.75" x14ac:dyDescent="0.25">
      <c r="A34" s="104" t="s">
        <v>39</v>
      </c>
      <c r="B34" s="67" t="s">
        <v>58</v>
      </c>
      <c r="C34" s="70"/>
      <c r="D34" s="1" t="s">
        <v>31</v>
      </c>
      <c r="E34" s="69" t="s">
        <v>11</v>
      </c>
      <c r="F34" s="69" t="s">
        <v>44</v>
      </c>
      <c r="G34" s="15">
        <v>0.9</v>
      </c>
      <c r="H34" s="15" t="s">
        <v>25</v>
      </c>
      <c r="I34" s="15">
        <v>1</v>
      </c>
      <c r="J34" s="48" t="s">
        <v>17</v>
      </c>
      <c r="K34" s="48" t="s">
        <v>24</v>
      </c>
      <c r="L34" s="82"/>
      <c r="M34" s="82"/>
      <c r="N34" s="82"/>
      <c r="O34" s="63" t="e">
        <f>+#REF!</f>
        <v>#REF!</v>
      </c>
      <c r="P34" s="79" t="e">
        <f>+AVERAGE(L34:O34)</f>
        <v>#REF!</v>
      </c>
      <c r="Q34" s="68" t="s">
        <v>35</v>
      </c>
      <c r="R34" s="68" t="s">
        <v>42</v>
      </c>
      <c r="S34" s="68"/>
      <c r="T34" s="6"/>
      <c r="U34" s="6"/>
      <c r="V34" s="6"/>
      <c r="W34" s="59"/>
      <c r="X34" s="59"/>
    </row>
    <row r="35" spans="1:24" ht="66" customHeight="1" x14ac:dyDescent="0.25">
      <c r="A35" s="237" t="s">
        <v>39</v>
      </c>
      <c r="B35" s="231" t="s">
        <v>59</v>
      </c>
      <c r="C35" s="39" t="s">
        <v>170</v>
      </c>
      <c r="D35" s="1" t="s">
        <v>171</v>
      </c>
      <c r="E35" s="109" t="s">
        <v>127</v>
      </c>
      <c r="F35" s="1"/>
      <c r="G35" s="15">
        <v>0.7</v>
      </c>
      <c r="H35" s="15" t="s">
        <v>22</v>
      </c>
      <c r="I35" s="15">
        <v>0.9</v>
      </c>
      <c r="J35" s="48" t="s">
        <v>17</v>
      </c>
      <c r="K35" s="48" t="s">
        <v>23</v>
      </c>
      <c r="L35" s="82"/>
      <c r="M35" s="82"/>
      <c r="N35" s="82"/>
      <c r="O35" s="63"/>
      <c r="P35" s="79"/>
      <c r="Q35" s="106" t="s">
        <v>172</v>
      </c>
      <c r="R35" s="106" t="s">
        <v>173</v>
      </c>
      <c r="S35" s="106"/>
      <c r="T35" s="106"/>
      <c r="U35" s="6"/>
      <c r="V35" s="6"/>
      <c r="W35" s="59"/>
      <c r="X35" s="59"/>
    </row>
    <row r="36" spans="1:24" ht="63.75" customHeight="1" x14ac:dyDescent="0.25">
      <c r="A36" s="239"/>
      <c r="B36" s="233"/>
      <c r="C36" s="39" t="s">
        <v>85</v>
      </c>
      <c r="D36" s="1" t="s">
        <v>174</v>
      </c>
      <c r="E36" s="109" t="s">
        <v>127</v>
      </c>
      <c r="F36" s="1"/>
      <c r="G36" s="15">
        <v>0.65</v>
      </c>
      <c r="H36" s="15" t="s">
        <v>175</v>
      </c>
      <c r="I36" s="15">
        <v>0.9</v>
      </c>
      <c r="J36" s="48" t="s">
        <v>17</v>
      </c>
      <c r="K36" s="48" t="s">
        <v>23</v>
      </c>
      <c r="L36" s="82"/>
      <c r="M36" s="82"/>
      <c r="N36" s="82"/>
      <c r="O36" s="63" t="e">
        <f>+#REF!</f>
        <v>#REF!</v>
      </c>
      <c r="P36" s="79" t="e">
        <f>+AVERAGE(L36:O36)</f>
        <v>#REF!</v>
      </c>
      <c r="Q36" s="106" t="s">
        <v>176</v>
      </c>
      <c r="R36" s="106"/>
      <c r="S36" s="68"/>
      <c r="T36" s="6"/>
      <c r="U36" s="6"/>
      <c r="V36" s="6"/>
      <c r="W36" s="59"/>
      <c r="X36" s="59"/>
    </row>
    <row r="37" spans="1:24" ht="51" customHeight="1" x14ac:dyDescent="0.25">
      <c r="A37" s="234" t="s">
        <v>39</v>
      </c>
      <c r="B37" s="231" t="s">
        <v>60</v>
      </c>
      <c r="C37" s="39" t="s">
        <v>105</v>
      </c>
      <c r="D37" s="1" t="s">
        <v>230</v>
      </c>
      <c r="E37" s="4" t="s">
        <v>127</v>
      </c>
      <c r="F37" s="1"/>
      <c r="G37" s="4">
        <v>0.5</v>
      </c>
      <c r="H37" s="23" t="s">
        <v>116</v>
      </c>
      <c r="I37" s="4">
        <v>1</v>
      </c>
      <c r="J37" s="23" t="s">
        <v>17</v>
      </c>
      <c r="K37" s="3" t="s">
        <v>23</v>
      </c>
      <c r="L37" s="95" t="e">
        <f>#REF!</f>
        <v>#REF!</v>
      </c>
      <c r="M37" s="96" t="e">
        <f>#REF!</f>
        <v>#REF!</v>
      </c>
      <c r="N37" s="95" t="e">
        <f>#REF!</f>
        <v>#REF!</v>
      </c>
      <c r="O37" s="64" t="e">
        <f>#REF!</f>
        <v>#REF!</v>
      </c>
      <c r="P37" s="87" t="e">
        <f>AVERAGE(L37,M37,N37,O37)</f>
        <v>#REF!</v>
      </c>
      <c r="Q37" s="106" t="s">
        <v>231</v>
      </c>
      <c r="R37" s="231" t="s">
        <v>232</v>
      </c>
      <c r="S37" s="106"/>
      <c r="T37" s="106"/>
      <c r="U37" s="6"/>
      <c r="V37" s="6"/>
      <c r="W37" s="23">
        <v>56</v>
      </c>
      <c r="X37" s="23">
        <v>60</v>
      </c>
    </row>
    <row r="38" spans="1:24" ht="25.5" x14ac:dyDescent="0.25">
      <c r="A38" s="236"/>
      <c r="B38" s="232"/>
      <c r="C38" s="39" t="s">
        <v>106</v>
      </c>
      <c r="D38" s="1" t="s">
        <v>233</v>
      </c>
      <c r="E38" s="4" t="s">
        <v>127</v>
      </c>
      <c r="F38" s="1"/>
      <c r="G38" s="4">
        <v>0.5</v>
      </c>
      <c r="H38" s="23" t="s">
        <v>116</v>
      </c>
      <c r="I38" s="4">
        <v>1</v>
      </c>
      <c r="J38" s="23" t="s">
        <v>17</v>
      </c>
      <c r="K38" s="109" t="s">
        <v>23</v>
      </c>
      <c r="L38" s="95" t="e">
        <f>#REF!</f>
        <v>#REF!</v>
      </c>
      <c r="M38" s="96" t="e">
        <f>#REF!</f>
        <v>#REF!</v>
      </c>
      <c r="N38" s="95" t="e">
        <f>#REF!</f>
        <v>#REF!</v>
      </c>
      <c r="O38" s="64" t="e">
        <f>#REF!</f>
        <v>#REF!</v>
      </c>
      <c r="P38" s="87" t="e">
        <f>AVERAGE(L38,M38,N38,O38)</f>
        <v>#REF!</v>
      </c>
      <c r="Q38" s="106" t="s">
        <v>231</v>
      </c>
      <c r="R38" s="232"/>
      <c r="S38" s="43"/>
      <c r="T38" s="6"/>
      <c r="U38" s="6"/>
      <c r="V38" s="6"/>
      <c r="W38" s="23">
        <v>56</v>
      </c>
      <c r="X38" s="23">
        <v>60</v>
      </c>
    </row>
    <row r="39" spans="1:24" ht="25.5" x14ac:dyDescent="0.25">
      <c r="A39" s="236"/>
      <c r="B39" s="232"/>
      <c r="C39" s="39" t="s">
        <v>107</v>
      </c>
      <c r="D39" s="1" t="s">
        <v>234</v>
      </c>
      <c r="E39" s="4" t="s">
        <v>12</v>
      </c>
      <c r="F39" s="1"/>
      <c r="G39" s="4">
        <v>0.5</v>
      </c>
      <c r="H39" s="23" t="s">
        <v>116</v>
      </c>
      <c r="I39" s="4">
        <v>1</v>
      </c>
      <c r="J39" s="23" t="s">
        <v>17</v>
      </c>
      <c r="K39" s="109" t="s">
        <v>23</v>
      </c>
      <c r="L39" s="95" t="e">
        <f>#REF!</f>
        <v>#REF!</v>
      </c>
      <c r="M39" s="96" t="e">
        <f>#REF!</f>
        <v>#REF!</v>
      </c>
      <c r="N39" s="95" t="e">
        <f>#REF!</f>
        <v>#REF!</v>
      </c>
      <c r="O39" s="64" t="e">
        <f>#REF!</f>
        <v>#REF!</v>
      </c>
      <c r="P39" s="87" t="e">
        <f>AVERAGE(L39,M39,N39,O39)</f>
        <v>#REF!</v>
      </c>
      <c r="Q39" s="106" t="s">
        <v>231</v>
      </c>
      <c r="R39" s="232"/>
      <c r="S39" s="43"/>
      <c r="T39" s="6"/>
      <c r="U39" s="6"/>
      <c r="V39" s="6"/>
      <c r="W39" s="23">
        <v>56</v>
      </c>
      <c r="X39" s="23">
        <v>60</v>
      </c>
    </row>
    <row r="40" spans="1:24" ht="38.25" x14ac:dyDescent="0.25">
      <c r="A40" s="236"/>
      <c r="B40" s="232"/>
      <c r="C40" s="39" t="s">
        <v>108</v>
      </c>
      <c r="D40" s="1" t="s">
        <v>235</v>
      </c>
      <c r="E40" s="4" t="s">
        <v>12</v>
      </c>
      <c r="F40" s="1"/>
      <c r="G40" s="4">
        <v>0.5</v>
      </c>
      <c r="H40" s="23" t="s">
        <v>116</v>
      </c>
      <c r="I40" s="4">
        <v>1</v>
      </c>
      <c r="J40" s="23" t="s">
        <v>17</v>
      </c>
      <c r="K40" s="109" t="s">
        <v>23</v>
      </c>
      <c r="L40" s="95"/>
      <c r="M40" s="96"/>
      <c r="N40" s="95"/>
      <c r="O40" s="64"/>
      <c r="P40" s="87"/>
      <c r="Q40" s="106" t="s">
        <v>236</v>
      </c>
      <c r="R40" s="232"/>
      <c r="S40" s="106"/>
      <c r="T40" s="6"/>
      <c r="U40" s="6"/>
      <c r="V40" s="6"/>
      <c r="W40" s="23"/>
      <c r="X40" s="23"/>
    </row>
    <row r="41" spans="1:24" ht="25.5" x14ac:dyDescent="0.25">
      <c r="A41" s="235"/>
      <c r="B41" s="233"/>
      <c r="C41" s="39" t="s">
        <v>109</v>
      </c>
      <c r="D41" s="1" t="s">
        <v>237</v>
      </c>
      <c r="E41" s="4" t="s">
        <v>12</v>
      </c>
      <c r="F41" s="1"/>
      <c r="G41" s="4">
        <v>0.5</v>
      </c>
      <c r="H41" s="23" t="s">
        <v>116</v>
      </c>
      <c r="I41" s="4">
        <v>1</v>
      </c>
      <c r="J41" s="23" t="s">
        <v>17</v>
      </c>
      <c r="K41" s="3" t="s">
        <v>119</v>
      </c>
      <c r="L41" s="95" t="e">
        <f>#REF!</f>
        <v>#REF!</v>
      </c>
      <c r="M41" s="96" t="e">
        <f>#REF!</f>
        <v>#REF!</v>
      </c>
      <c r="N41" s="95" t="e">
        <f>#REF!</f>
        <v>#REF!</v>
      </c>
      <c r="O41" s="64" t="e">
        <f>#REF!</f>
        <v>#REF!</v>
      </c>
      <c r="P41" s="87" t="e">
        <f>AVERAGE(L41,M41,N41,O41)</f>
        <v>#REF!</v>
      </c>
      <c r="Q41" s="106" t="s">
        <v>236</v>
      </c>
      <c r="R41" s="233"/>
      <c r="S41" s="43"/>
      <c r="T41" s="6"/>
      <c r="U41" s="6"/>
      <c r="V41" s="6"/>
      <c r="W41" s="23">
        <v>56</v>
      </c>
      <c r="X41" s="23">
        <v>60</v>
      </c>
    </row>
    <row r="42" spans="1:24" ht="68.25" customHeight="1" x14ac:dyDescent="0.25">
      <c r="A42" s="237" t="s">
        <v>39</v>
      </c>
      <c r="B42" s="231" t="s">
        <v>61</v>
      </c>
      <c r="C42" s="39" t="s">
        <v>90</v>
      </c>
      <c r="D42" s="1" t="s">
        <v>190</v>
      </c>
      <c r="E42" s="48" t="s">
        <v>12</v>
      </c>
      <c r="F42" s="1"/>
      <c r="G42" s="23"/>
      <c r="H42" s="23"/>
      <c r="I42" s="37">
        <v>1</v>
      </c>
      <c r="J42" s="23" t="s">
        <v>17</v>
      </c>
      <c r="K42" s="109" t="s">
        <v>21</v>
      </c>
      <c r="L42" s="95"/>
      <c r="M42" s="96"/>
      <c r="N42" s="95"/>
      <c r="O42" s="64"/>
      <c r="P42" s="87"/>
      <c r="Q42" s="106" t="s">
        <v>191</v>
      </c>
      <c r="R42" s="231" t="s">
        <v>192</v>
      </c>
      <c r="S42" s="106"/>
      <c r="T42" s="106"/>
      <c r="U42" s="6"/>
      <c r="V42" s="6"/>
      <c r="W42" s="23"/>
      <c r="X42" s="23"/>
    </row>
    <row r="43" spans="1:24" ht="53.25" customHeight="1" x14ac:dyDescent="0.25">
      <c r="A43" s="238"/>
      <c r="B43" s="232"/>
      <c r="C43" s="39" t="s">
        <v>91</v>
      </c>
      <c r="D43" s="1" t="s">
        <v>193</v>
      </c>
      <c r="E43" s="48" t="s">
        <v>12</v>
      </c>
      <c r="F43" s="1"/>
      <c r="G43" s="37">
        <v>0.8</v>
      </c>
      <c r="H43" s="48" t="s">
        <v>26</v>
      </c>
      <c r="I43" s="37">
        <v>1</v>
      </c>
      <c r="J43" s="23" t="s">
        <v>17</v>
      </c>
      <c r="K43" s="109" t="s">
        <v>119</v>
      </c>
      <c r="L43" s="95"/>
      <c r="M43" s="96"/>
      <c r="N43" s="95"/>
      <c r="O43" s="64"/>
      <c r="P43" s="87"/>
      <c r="Q43" s="106" t="s">
        <v>194</v>
      </c>
      <c r="R43" s="233"/>
      <c r="S43" s="106"/>
      <c r="T43" s="106"/>
      <c r="U43" s="6"/>
      <c r="V43" s="6"/>
      <c r="W43" s="23"/>
      <c r="X43" s="23"/>
    </row>
    <row r="44" spans="1:24" ht="33.75" customHeight="1" x14ac:dyDescent="0.25">
      <c r="A44" s="238"/>
      <c r="B44" s="232"/>
      <c r="C44" s="39" t="s">
        <v>92</v>
      </c>
      <c r="D44" s="1" t="s">
        <v>195</v>
      </c>
      <c r="E44" s="48" t="s">
        <v>127</v>
      </c>
      <c r="F44" s="1"/>
      <c r="G44" s="37">
        <v>0.05</v>
      </c>
      <c r="H44" s="48" t="s">
        <v>196</v>
      </c>
      <c r="I44" s="37">
        <v>0</v>
      </c>
      <c r="J44" s="23" t="s">
        <v>17</v>
      </c>
      <c r="K44" s="109" t="s">
        <v>119</v>
      </c>
      <c r="L44" s="95"/>
      <c r="M44" s="96"/>
      <c r="N44" s="95"/>
      <c r="O44" s="64"/>
      <c r="P44" s="87"/>
      <c r="Q44" s="106" t="s">
        <v>197</v>
      </c>
      <c r="R44" s="231" t="s">
        <v>212</v>
      </c>
      <c r="S44" s="106"/>
      <c r="T44" s="6"/>
      <c r="U44" s="6"/>
      <c r="V44" s="6"/>
      <c r="W44" s="23"/>
      <c r="X44" s="23"/>
    </row>
    <row r="45" spans="1:24" ht="38.25" customHeight="1" x14ac:dyDescent="0.25">
      <c r="A45" s="238"/>
      <c r="B45" s="232"/>
      <c r="C45" s="39" t="s">
        <v>93</v>
      </c>
      <c r="D45" s="1" t="s">
        <v>198</v>
      </c>
      <c r="E45" s="48" t="s">
        <v>127</v>
      </c>
      <c r="F45" s="1"/>
      <c r="G45" s="37">
        <v>0.05</v>
      </c>
      <c r="H45" s="48" t="s">
        <v>196</v>
      </c>
      <c r="I45" s="37">
        <v>0</v>
      </c>
      <c r="J45" s="23" t="s">
        <v>17</v>
      </c>
      <c r="K45" s="109" t="s">
        <v>119</v>
      </c>
      <c r="L45" s="95"/>
      <c r="M45" s="96"/>
      <c r="N45" s="95"/>
      <c r="O45" s="64"/>
      <c r="P45" s="87"/>
      <c r="Q45" s="106" t="s">
        <v>199</v>
      </c>
      <c r="R45" s="232"/>
      <c r="S45" s="106"/>
      <c r="T45" s="6"/>
      <c r="U45" s="6"/>
      <c r="V45" s="6"/>
      <c r="W45" s="23"/>
      <c r="X45" s="23"/>
    </row>
    <row r="46" spans="1:24" ht="31.5" customHeight="1" x14ac:dyDescent="0.25">
      <c r="A46" s="238"/>
      <c r="B46" s="232"/>
      <c r="C46" s="39" t="s">
        <v>94</v>
      </c>
      <c r="D46" s="1" t="s">
        <v>200</v>
      </c>
      <c r="E46" s="48" t="s">
        <v>127</v>
      </c>
      <c r="F46" s="1"/>
      <c r="G46" s="37">
        <v>0.05</v>
      </c>
      <c r="H46" s="48" t="s">
        <v>196</v>
      </c>
      <c r="I46" s="37">
        <v>0</v>
      </c>
      <c r="J46" s="23" t="s">
        <v>17</v>
      </c>
      <c r="K46" s="109" t="s">
        <v>119</v>
      </c>
      <c r="L46" s="95"/>
      <c r="M46" s="96"/>
      <c r="N46" s="95"/>
      <c r="O46" s="64"/>
      <c r="P46" s="87"/>
      <c r="Q46" s="106" t="s">
        <v>201</v>
      </c>
      <c r="R46" s="232"/>
      <c r="S46" s="106"/>
      <c r="T46" s="6"/>
      <c r="U46" s="6"/>
      <c r="V46" s="6"/>
      <c r="W46" s="23"/>
      <c r="X46" s="23"/>
    </row>
    <row r="47" spans="1:24" ht="38.25" customHeight="1" x14ac:dyDescent="0.25">
      <c r="A47" s="238"/>
      <c r="B47" s="232"/>
      <c r="C47" s="39" t="s">
        <v>95</v>
      </c>
      <c r="D47" s="1" t="s">
        <v>202</v>
      </c>
      <c r="E47" s="48" t="s">
        <v>127</v>
      </c>
      <c r="F47" s="1"/>
      <c r="G47" s="37">
        <v>0.05</v>
      </c>
      <c r="H47" s="48" t="s">
        <v>196</v>
      </c>
      <c r="I47" s="37">
        <v>0</v>
      </c>
      <c r="J47" s="23" t="s">
        <v>17</v>
      </c>
      <c r="K47" s="109" t="s">
        <v>119</v>
      </c>
      <c r="L47" s="95"/>
      <c r="M47" s="96"/>
      <c r="N47" s="95"/>
      <c r="O47" s="64"/>
      <c r="P47" s="87"/>
      <c r="Q47" s="106" t="s">
        <v>203</v>
      </c>
      <c r="R47" s="232"/>
      <c r="S47" s="106"/>
      <c r="T47" s="106"/>
      <c r="U47" s="6"/>
      <c r="V47" s="6"/>
      <c r="W47" s="23"/>
      <c r="X47" s="23"/>
    </row>
    <row r="48" spans="1:24" ht="63" customHeight="1" x14ac:dyDescent="0.25">
      <c r="A48" s="238"/>
      <c r="B48" s="232"/>
      <c r="C48" s="39" t="s">
        <v>96</v>
      </c>
      <c r="D48" s="1" t="s">
        <v>204</v>
      </c>
      <c r="E48" s="48" t="s">
        <v>12</v>
      </c>
      <c r="F48" s="1"/>
      <c r="G48" s="23">
        <v>3</v>
      </c>
      <c r="H48" s="23">
        <v>2</v>
      </c>
      <c r="I48" s="23">
        <v>1</v>
      </c>
      <c r="J48" s="23" t="s">
        <v>156</v>
      </c>
      <c r="K48" s="109" t="s">
        <v>119</v>
      </c>
      <c r="L48" s="95"/>
      <c r="M48" s="96"/>
      <c r="N48" s="95"/>
      <c r="O48" s="64"/>
      <c r="P48" s="87"/>
      <c r="Q48" s="106" t="s">
        <v>205</v>
      </c>
      <c r="R48" s="233"/>
      <c r="S48" s="106"/>
      <c r="T48" s="106"/>
      <c r="U48" s="6"/>
      <c r="V48" s="6"/>
      <c r="W48" s="23"/>
      <c r="X48" s="23"/>
    </row>
    <row r="49" spans="1:24" ht="40.5" customHeight="1" x14ac:dyDescent="0.25">
      <c r="A49" s="238"/>
      <c r="B49" s="232"/>
      <c r="C49" s="39" t="s">
        <v>97</v>
      </c>
      <c r="D49" s="1" t="s">
        <v>206</v>
      </c>
      <c r="E49" s="48" t="s">
        <v>12</v>
      </c>
      <c r="F49" s="1"/>
      <c r="G49" s="23"/>
      <c r="H49" s="23"/>
      <c r="I49" s="37">
        <v>1</v>
      </c>
      <c r="J49" s="23" t="s">
        <v>17</v>
      </c>
      <c r="K49" s="109" t="s">
        <v>119</v>
      </c>
      <c r="L49" s="95"/>
      <c r="M49" s="96"/>
      <c r="N49" s="95"/>
      <c r="O49" s="64"/>
      <c r="P49" s="87"/>
      <c r="Q49" s="106" t="s">
        <v>207</v>
      </c>
      <c r="R49" s="231" t="s">
        <v>211</v>
      </c>
      <c r="S49" s="106"/>
      <c r="T49" s="106"/>
      <c r="U49" s="6"/>
      <c r="V49" s="6"/>
      <c r="W49" s="23"/>
      <c r="X49" s="23"/>
    </row>
    <row r="50" spans="1:24" ht="36" customHeight="1" x14ac:dyDescent="0.25">
      <c r="A50" s="239"/>
      <c r="B50" s="233"/>
      <c r="C50" s="39" t="s">
        <v>98</v>
      </c>
      <c r="D50" s="1" t="s">
        <v>208</v>
      </c>
      <c r="E50" s="48" t="s">
        <v>127</v>
      </c>
      <c r="F50" s="1"/>
      <c r="G50" s="37">
        <v>0.8</v>
      </c>
      <c r="H50" s="48" t="s">
        <v>209</v>
      </c>
      <c r="I50" s="37">
        <v>1</v>
      </c>
      <c r="J50" s="23" t="s">
        <v>17</v>
      </c>
      <c r="K50" s="109" t="s">
        <v>119</v>
      </c>
      <c r="L50" s="95" t="e">
        <f>#REF!</f>
        <v>#REF!</v>
      </c>
      <c r="M50" s="64" t="e">
        <f>#REF!</f>
        <v>#REF!</v>
      </c>
      <c r="N50" s="97" t="e">
        <f>#REF!</f>
        <v>#REF!</v>
      </c>
      <c r="O50" s="64" t="e">
        <f>#REF!</f>
        <v>#REF!</v>
      </c>
      <c r="P50" s="87" t="e">
        <f>AVERAGE(L50,M50,N50,O50)</f>
        <v>#REF!</v>
      </c>
      <c r="Q50" s="106" t="s">
        <v>210</v>
      </c>
      <c r="R50" s="233"/>
      <c r="S50" s="106"/>
      <c r="T50" s="106"/>
      <c r="U50" s="6"/>
      <c r="V50" s="6"/>
      <c r="W50" s="23">
        <v>11</v>
      </c>
      <c r="X50" s="23">
        <v>15</v>
      </c>
    </row>
    <row r="51" spans="1:24" ht="39.75" customHeight="1" x14ac:dyDescent="0.25">
      <c r="A51" s="234" t="s">
        <v>39</v>
      </c>
      <c r="B51" s="231" t="s">
        <v>13</v>
      </c>
      <c r="C51" s="39" t="s">
        <v>99</v>
      </c>
      <c r="D51" s="1" t="s">
        <v>213</v>
      </c>
      <c r="E51" s="48" t="s">
        <v>12</v>
      </c>
      <c r="F51" s="1"/>
      <c r="G51" s="37">
        <v>0.5</v>
      </c>
      <c r="H51" s="36" t="s">
        <v>116</v>
      </c>
      <c r="I51" s="37">
        <v>1</v>
      </c>
      <c r="J51" s="36" t="s">
        <v>17</v>
      </c>
      <c r="K51" s="36" t="s">
        <v>119</v>
      </c>
      <c r="L51" s="86"/>
      <c r="M51" s="63" t="e">
        <f>#REF!</f>
        <v>#REF!</v>
      </c>
      <c r="N51" s="88"/>
      <c r="O51" s="79" t="e">
        <f>#REF!</f>
        <v>#REF!</v>
      </c>
      <c r="P51" s="79" t="e">
        <f>AVERAGE(M51,O51)</f>
        <v>#REF!</v>
      </c>
      <c r="Q51" s="106" t="s">
        <v>214</v>
      </c>
      <c r="R51" s="231" t="s">
        <v>215</v>
      </c>
      <c r="S51" s="106"/>
      <c r="T51" s="106"/>
      <c r="U51" s="6"/>
      <c r="V51" s="6"/>
      <c r="W51" s="59">
        <v>0.50009999999999999</v>
      </c>
      <c r="X51" s="59">
        <v>0.79990000000000006</v>
      </c>
    </row>
    <row r="52" spans="1:24" ht="25.5" customHeight="1" x14ac:dyDescent="0.25">
      <c r="A52" s="236"/>
      <c r="B52" s="232"/>
      <c r="C52" s="39" t="s">
        <v>100</v>
      </c>
      <c r="D52" s="1" t="s">
        <v>216</v>
      </c>
      <c r="E52" s="48" t="s">
        <v>12</v>
      </c>
      <c r="F52" s="1"/>
      <c r="G52" s="37">
        <v>0.5</v>
      </c>
      <c r="H52" s="48" t="s">
        <v>116</v>
      </c>
      <c r="I52" s="37">
        <v>1</v>
      </c>
      <c r="J52" s="36" t="s">
        <v>17</v>
      </c>
      <c r="K52" s="36" t="s">
        <v>119</v>
      </c>
      <c r="L52" s="86"/>
      <c r="M52" s="63" t="e">
        <f>#REF!</f>
        <v>#REF!</v>
      </c>
      <c r="N52" s="88"/>
      <c r="O52" s="62" t="e">
        <f>#REF!</f>
        <v>#REF!</v>
      </c>
      <c r="P52" s="79" t="e">
        <f>AVERAGE(M52,O52)</f>
        <v>#REF!</v>
      </c>
      <c r="Q52" s="106" t="s">
        <v>217</v>
      </c>
      <c r="R52" s="232"/>
      <c r="S52" s="43"/>
      <c r="T52" s="6"/>
      <c r="U52" s="6"/>
      <c r="V52" s="6"/>
      <c r="W52" s="59">
        <v>0.80010000000000003</v>
      </c>
      <c r="X52" s="59">
        <v>0.99990000000000001</v>
      </c>
    </row>
    <row r="53" spans="1:24" ht="25.5" x14ac:dyDescent="0.25">
      <c r="A53" s="236"/>
      <c r="B53" s="232"/>
      <c r="C53" s="39" t="s">
        <v>101</v>
      </c>
      <c r="D53" s="1" t="s">
        <v>218</v>
      </c>
      <c r="E53" s="48" t="s">
        <v>12</v>
      </c>
      <c r="F53" s="1"/>
      <c r="G53" s="37">
        <v>0.5</v>
      </c>
      <c r="H53" s="48" t="s">
        <v>116</v>
      </c>
      <c r="I53" s="37">
        <v>1</v>
      </c>
      <c r="J53" s="14" t="s">
        <v>17</v>
      </c>
      <c r="K53" s="48" t="s">
        <v>119</v>
      </c>
      <c r="L53" s="82"/>
      <c r="M53" s="65"/>
      <c r="N53" s="82"/>
      <c r="O53" s="62" t="e">
        <f>#REF!</f>
        <v>#REF!</v>
      </c>
      <c r="P53" s="79" t="e">
        <f>O53</f>
        <v>#REF!</v>
      </c>
      <c r="Q53" s="106" t="s">
        <v>219</v>
      </c>
      <c r="R53" s="233"/>
      <c r="S53" s="43"/>
      <c r="T53" s="6"/>
      <c r="U53" s="6"/>
      <c r="V53" s="6"/>
      <c r="W53" s="59">
        <v>0.80010000000000003</v>
      </c>
      <c r="X53" s="59">
        <v>0.99990000000000001</v>
      </c>
    </row>
    <row r="54" spans="1:24" ht="54.75" customHeight="1" x14ac:dyDescent="0.25">
      <c r="A54" s="234" t="s">
        <v>39</v>
      </c>
      <c r="B54" s="231" t="s">
        <v>62</v>
      </c>
      <c r="C54" s="39" t="s">
        <v>102</v>
      </c>
      <c r="D54" s="5" t="s">
        <v>220</v>
      </c>
      <c r="E54" s="48" t="s">
        <v>11</v>
      </c>
      <c r="F54" s="5"/>
      <c r="G54" s="16">
        <v>0.4</v>
      </c>
      <c r="H54" s="16" t="s">
        <v>221</v>
      </c>
      <c r="I54" s="16">
        <v>0.8</v>
      </c>
      <c r="J54" s="14" t="s">
        <v>17</v>
      </c>
      <c r="K54" s="14" t="s">
        <v>24</v>
      </c>
      <c r="L54" s="24" t="e">
        <f>#REF!</f>
        <v>#REF!</v>
      </c>
      <c r="M54" s="90" t="e">
        <f>#REF!</f>
        <v>#REF!</v>
      </c>
      <c r="N54" s="63" t="e">
        <f>#REF!</f>
        <v>#REF!</v>
      </c>
      <c r="O54" s="63" t="e">
        <f>#REF!/4</f>
        <v>#REF!</v>
      </c>
      <c r="P54" s="79" t="e">
        <f>AVERAGE(L54,M54,N54,O54)</f>
        <v>#REF!</v>
      </c>
      <c r="Q54" s="106" t="s">
        <v>222</v>
      </c>
      <c r="R54" s="231" t="s">
        <v>223</v>
      </c>
      <c r="S54" s="106"/>
      <c r="T54" s="106"/>
      <c r="U54" s="6"/>
      <c r="V54" s="6"/>
      <c r="W54" s="59">
        <v>0.1701</v>
      </c>
      <c r="X54" s="60">
        <v>0.24989999999999998</v>
      </c>
    </row>
    <row r="55" spans="1:24" ht="42" customHeight="1" x14ac:dyDescent="0.25">
      <c r="A55" s="236"/>
      <c r="B55" s="232"/>
      <c r="C55" s="39" t="s">
        <v>103</v>
      </c>
      <c r="D55" s="5" t="s">
        <v>224</v>
      </c>
      <c r="E55" s="48" t="s">
        <v>12</v>
      </c>
      <c r="F55" s="5"/>
      <c r="G55" s="16">
        <v>0.5</v>
      </c>
      <c r="H55" s="16" t="s">
        <v>225</v>
      </c>
      <c r="I55" s="16">
        <v>1</v>
      </c>
      <c r="J55" s="48" t="s">
        <v>17</v>
      </c>
      <c r="K55" s="48" t="s">
        <v>23</v>
      </c>
      <c r="L55" s="24"/>
      <c r="M55" s="90"/>
      <c r="N55" s="63"/>
      <c r="O55" s="63"/>
      <c r="P55" s="79"/>
      <c r="Q55" s="106" t="s">
        <v>226</v>
      </c>
      <c r="R55" s="232"/>
      <c r="S55" s="106"/>
      <c r="T55" s="6"/>
      <c r="U55" s="6"/>
      <c r="V55" s="6"/>
      <c r="W55" s="59"/>
      <c r="X55" s="60"/>
    </row>
    <row r="56" spans="1:24" ht="40.5" customHeight="1" x14ac:dyDescent="0.25">
      <c r="A56" s="235"/>
      <c r="B56" s="233"/>
      <c r="C56" s="39" t="s">
        <v>104</v>
      </c>
      <c r="D56" s="5" t="s">
        <v>227</v>
      </c>
      <c r="E56" s="48" t="s">
        <v>12</v>
      </c>
      <c r="F56" s="5"/>
      <c r="G56" s="12">
        <v>0.1</v>
      </c>
      <c r="H56" s="12" t="s">
        <v>228</v>
      </c>
      <c r="I56" s="12">
        <v>0.01</v>
      </c>
      <c r="J56" s="14" t="s">
        <v>17</v>
      </c>
      <c r="K56" s="14" t="s">
        <v>24</v>
      </c>
      <c r="L56" s="24" t="e">
        <f>#REF!</f>
        <v>#REF!</v>
      </c>
      <c r="M56" s="90" t="e">
        <f>#REF!</f>
        <v>#REF!</v>
      </c>
      <c r="N56" s="63" t="e">
        <f>#REF!</f>
        <v>#REF!</v>
      </c>
      <c r="O56" s="90" t="e">
        <f>#REF!/4</f>
        <v>#REF!</v>
      </c>
      <c r="P56" s="79" t="e">
        <f>AVERAGE(L56,M56,N56,O56)</f>
        <v>#REF!</v>
      </c>
      <c r="Q56" s="106" t="s">
        <v>229</v>
      </c>
      <c r="R56" s="233"/>
      <c r="S56" s="43"/>
      <c r="T56" s="6"/>
      <c r="U56" s="6"/>
      <c r="V56" s="6"/>
      <c r="W56" s="59">
        <v>0.1701</v>
      </c>
      <c r="X56" s="60">
        <v>0.24989999999999998</v>
      </c>
    </row>
    <row r="57" spans="1:24" ht="38.25" x14ac:dyDescent="0.25">
      <c r="A57" s="234" t="s">
        <v>46</v>
      </c>
      <c r="B57" s="231" t="s">
        <v>63</v>
      </c>
      <c r="C57" s="39" t="s">
        <v>113</v>
      </c>
      <c r="D57" s="5" t="s">
        <v>247</v>
      </c>
      <c r="E57" s="48" t="s">
        <v>12</v>
      </c>
      <c r="F57" s="5"/>
      <c r="G57" s="12">
        <v>0.5</v>
      </c>
      <c r="H57" s="12" t="s">
        <v>116</v>
      </c>
      <c r="I57" s="12">
        <v>1</v>
      </c>
      <c r="J57" s="21" t="s">
        <v>17</v>
      </c>
      <c r="K57" s="21" t="s">
        <v>21</v>
      </c>
      <c r="L57" s="24" t="e">
        <f>#REF!</f>
        <v>#REF!</v>
      </c>
      <c r="M57" s="63" t="e">
        <f>#REF!</f>
        <v>#REF!</v>
      </c>
      <c r="N57" s="25" t="e">
        <f>#REF!</f>
        <v>#REF!</v>
      </c>
      <c r="O57" s="90" t="e">
        <f>#REF!</f>
        <v>#REF!</v>
      </c>
      <c r="P57" s="79" t="e">
        <f>AVERAGE(L57,M57,N57,O57)</f>
        <v>#REF!</v>
      </c>
      <c r="Q57" s="111" t="s">
        <v>248</v>
      </c>
      <c r="R57" s="110" t="s">
        <v>249</v>
      </c>
      <c r="S57" s="110"/>
      <c r="T57" s="110"/>
      <c r="U57" s="6"/>
      <c r="V57" s="6"/>
      <c r="W57" s="59">
        <v>5.0099999999999999E-2</v>
      </c>
      <c r="X57" s="59">
        <v>7.9899999999999999E-2</v>
      </c>
    </row>
    <row r="58" spans="1:24" ht="25.5" customHeight="1" x14ac:dyDescent="0.25">
      <c r="A58" s="235"/>
      <c r="B58" s="233"/>
      <c r="C58" s="39" t="s">
        <v>114</v>
      </c>
      <c r="D58" s="5" t="s">
        <v>250</v>
      </c>
      <c r="E58" s="48" t="s">
        <v>127</v>
      </c>
      <c r="F58" s="5"/>
      <c r="G58" s="12">
        <v>0.5</v>
      </c>
      <c r="H58" s="12" t="s">
        <v>116</v>
      </c>
      <c r="I58" s="12">
        <v>1</v>
      </c>
      <c r="J58" s="14" t="s">
        <v>17</v>
      </c>
      <c r="K58" s="14" t="s">
        <v>21</v>
      </c>
      <c r="L58" s="24" t="e">
        <f>#REF!</f>
        <v>#REF!</v>
      </c>
      <c r="M58" s="63" t="e">
        <f>#REF!</f>
        <v>#REF!</v>
      </c>
      <c r="N58" s="25" t="e">
        <f>#REF!</f>
        <v>#REF!</v>
      </c>
      <c r="O58" s="62" t="e">
        <f>#REF!</f>
        <v>#REF!</v>
      </c>
      <c r="P58" s="79" t="e">
        <f>AVERAGE(L58,M58,N58,O58)</f>
        <v>#REF!</v>
      </c>
      <c r="Q58" s="111" t="s">
        <v>251</v>
      </c>
      <c r="R58" s="111"/>
      <c r="S58" s="43"/>
      <c r="T58" s="6"/>
      <c r="U58" s="6"/>
      <c r="V58" s="6"/>
      <c r="W58" s="59">
        <v>0.70009999999999994</v>
      </c>
      <c r="X58" s="59">
        <v>0.79990000000000006</v>
      </c>
    </row>
    <row r="59" spans="1:24" x14ac:dyDescent="0.25">
      <c r="A59" s="234"/>
      <c r="B59" s="234"/>
      <c r="C59" s="234"/>
      <c r="D59" s="234"/>
      <c r="E59" s="234"/>
      <c r="F59" s="234"/>
      <c r="G59" s="234"/>
      <c r="H59" s="234"/>
      <c r="I59" s="234"/>
      <c r="J59" s="234"/>
      <c r="K59" s="234"/>
      <c r="L59" s="234"/>
      <c r="M59" s="234"/>
      <c r="N59" s="234"/>
      <c r="O59" s="234"/>
      <c r="P59" s="234"/>
      <c r="Q59" s="234"/>
      <c r="R59" s="234"/>
      <c r="S59" s="43"/>
      <c r="T59" s="6"/>
      <c r="U59" s="6"/>
      <c r="V59" s="6"/>
      <c r="W59" s="59"/>
      <c r="X59" s="59"/>
    </row>
    <row r="60" spans="1:24" x14ac:dyDescent="0.25">
      <c r="A60" s="235"/>
      <c r="B60" s="235"/>
      <c r="C60" s="235"/>
      <c r="D60" s="235"/>
      <c r="E60" s="235"/>
      <c r="F60" s="235"/>
      <c r="G60" s="235"/>
      <c r="H60" s="235"/>
      <c r="I60" s="235"/>
      <c r="J60" s="235"/>
      <c r="K60" s="235"/>
      <c r="L60" s="235"/>
      <c r="M60" s="235"/>
      <c r="N60" s="235"/>
      <c r="O60" s="235"/>
      <c r="P60" s="235"/>
      <c r="Q60" s="235"/>
      <c r="R60" s="235"/>
      <c r="S60" s="43"/>
      <c r="T60" s="6"/>
      <c r="U60" s="6"/>
      <c r="V60" s="6"/>
      <c r="W60" s="59"/>
      <c r="X60" s="59"/>
    </row>
    <row r="61" spans="1:24" x14ac:dyDescent="0.25">
      <c r="A61" s="234"/>
      <c r="B61" s="234"/>
      <c r="C61" s="234"/>
      <c r="D61" s="234"/>
      <c r="E61" s="234"/>
      <c r="F61" s="234"/>
      <c r="G61" s="234"/>
      <c r="H61" s="234"/>
      <c r="I61" s="234"/>
      <c r="J61" s="234"/>
      <c r="K61" s="234"/>
      <c r="L61" s="234"/>
      <c r="M61" s="234"/>
      <c r="N61" s="234"/>
      <c r="O61" s="234"/>
      <c r="P61" s="234"/>
      <c r="Q61" s="234"/>
      <c r="R61" s="234"/>
      <c r="S61" s="43"/>
      <c r="T61" s="6"/>
      <c r="U61" s="6"/>
      <c r="V61" s="6"/>
      <c r="W61" s="59"/>
      <c r="X61" s="59"/>
    </row>
    <row r="62" spans="1:24" ht="66.75" customHeight="1" x14ac:dyDescent="0.25">
      <c r="A62" s="235"/>
      <c r="B62" s="235"/>
      <c r="C62" s="235"/>
      <c r="D62" s="235"/>
      <c r="E62" s="235"/>
      <c r="F62" s="235"/>
      <c r="G62" s="235"/>
      <c r="H62" s="235"/>
      <c r="I62" s="235"/>
      <c r="J62" s="235"/>
      <c r="K62" s="235"/>
      <c r="L62" s="235"/>
      <c r="M62" s="235"/>
      <c r="N62" s="235"/>
      <c r="O62" s="235"/>
      <c r="P62" s="235"/>
      <c r="Q62" s="235"/>
      <c r="R62" s="235"/>
      <c r="S62" s="43"/>
      <c r="T62" s="6"/>
      <c r="U62" s="6"/>
      <c r="V62" s="6"/>
      <c r="W62" s="59"/>
      <c r="X62" s="59"/>
    </row>
    <row r="63" spans="1:24" x14ac:dyDescent="0.25">
      <c r="A63" s="234"/>
      <c r="B63" s="234"/>
      <c r="C63" s="234"/>
      <c r="D63" s="234"/>
      <c r="E63" s="234"/>
      <c r="F63" s="234"/>
      <c r="G63" s="234"/>
      <c r="H63" s="234"/>
      <c r="I63" s="234"/>
      <c r="J63" s="234"/>
      <c r="K63" s="234"/>
      <c r="L63" s="234"/>
      <c r="M63" s="234"/>
      <c r="N63" s="234"/>
      <c r="O63" s="234"/>
      <c r="P63" s="234"/>
      <c r="Q63" s="234"/>
      <c r="R63" s="234"/>
      <c r="S63" s="43"/>
      <c r="T63" s="6"/>
      <c r="U63" s="6"/>
      <c r="V63" s="6"/>
      <c r="W63" s="59"/>
      <c r="X63" s="59"/>
    </row>
    <row r="64" spans="1:24" ht="56.25" customHeight="1" x14ac:dyDescent="0.25">
      <c r="A64" s="235"/>
      <c r="B64" s="235"/>
      <c r="C64" s="235"/>
      <c r="D64" s="235"/>
      <c r="E64" s="235"/>
      <c r="F64" s="235"/>
      <c r="G64" s="235"/>
      <c r="H64" s="235"/>
      <c r="I64" s="235"/>
      <c r="J64" s="235"/>
      <c r="K64" s="235"/>
      <c r="L64" s="235"/>
      <c r="M64" s="235"/>
      <c r="N64" s="235"/>
      <c r="O64" s="235"/>
      <c r="P64" s="235"/>
      <c r="Q64" s="235"/>
      <c r="R64" s="235"/>
      <c r="S64" s="43"/>
      <c r="T64" s="6"/>
      <c r="U64" s="6"/>
      <c r="V64" s="6"/>
      <c r="W64" s="59"/>
      <c r="X64" s="59"/>
    </row>
    <row r="65" spans="1:24" x14ac:dyDescent="0.25">
      <c r="A65" s="234"/>
      <c r="B65" s="234"/>
      <c r="C65" s="234"/>
      <c r="D65" s="234"/>
      <c r="E65" s="234"/>
      <c r="F65" s="234"/>
      <c r="G65" s="234"/>
      <c r="H65" s="234"/>
      <c r="I65" s="234"/>
      <c r="J65" s="234"/>
      <c r="K65" s="234"/>
      <c r="L65" s="234"/>
      <c r="M65" s="234"/>
      <c r="N65" s="234"/>
      <c r="O65" s="234"/>
      <c r="P65" s="234"/>
      <c r="Q65" s="234"/>
      <c r="R65" s="234"/>
      <c r="S65" s="43"/>
      <c r="T65" s="6"/>
      <c r="U65" s="6"/>
      <c r="V65" s="6"/>
      <c r="W65" s="59"/>
      <c r="X65" s="59"/>
    </row>
    <row r="66" spans="1:24" x14ac:dyDescent="0.25">
      <c r="A66" s="235"/>
      <c r="B66" s="235"/>
      <c r="C66" s="235"/>
      <c r="D66" s="235"/>
      <c r="E66" s="235"/>
      <c r="F66" s="235"/>
      <c r="G66" s="235"/>
      <c r="H66" s="235"/>
      <c r="I66" s="235"/>
      <c r="J66" s="235"/>
      <c r="K66" s="235"/>
      <c r="L66" s="235"/>
      <c r="M66" s="235"/>
      <c r="N66" s="235"/>
      <c r="O66" s="235"/>
      <c r="P66" s="235"/>
      <c r="Q66" s="235"/>
      <c r="R66" s="235"/>
      <c r="S66" s="43"/>
      <c r="T66" s="6"/>
      <c r="U66" s="6"/>
      <c r="V66" s="6"/>
      <c r="W66" s="59"/>
      <c r="X66" s="59"/>
    </row>
    <row r="67" spans="1:24" x14ac:dyDescent="0.25">
      <c r="A67" s="234"/>
      <c r="B67" s="234"/>
      <c r="C67" s="234"/>
      <c r="D67" s="234"/>
      <c r="E67" s="234"/>
      <c r="F67" s="234"/>
      <c r="G67" s="234"/>
      <c r="H67" s="234"/>
      <c r="I67" s="234"/>
      <c r="J67" s="234"/>
      <c r="K67" s="234"/>
      <c r="L67" s="234"/>
      <c r="M67" s="234"/>
      <c r="N67" s="234"/>
      <c r="O67" s="234"/>
      <c r="P67" s="234"/>
      <c r="Q67" s="234"/>
      <c r="R67" s="234"/>
      <c r="S67" s="43"/>
      <c r="T67" s="6"/>
      <c r="U67" s="6"/>
      <c r="V67" s="6"/>
      <c r="W67" s="59"/>
      <c r="X67" s="59"/>
    </row>
    <row r="68" spans="1:24" x14ac:dyDescent="0.25">
      <c r="A68" s="235"/>
      <c r="B68" s="235"/>
      <c r="C68" s="235"/>
      <c r="D68" s="235"/>
      <c r="E68" s="235"/>
      <c r="F68" s="235"/>
      <c r="G68" s="235"/>
      <c r="H68" s="235"/>
      <c r="I68" s="235"/>
      <c r="J68" s="235"/>
      <c r="K68" s="235"/>
      <c r="L68" s="235"/>
      <c r="M68" s="235"/>
      <c r="N68" s="235"/>
      <c r="O68" s="235"/>
      <c r="P68" s="235"/>
      <c r="Q68" s="235"/>
      <c r="R68" s="235"/>
      <c r="S68" s="43"/>
      <c r="T68" s="6"/>
      <c r="U68" s="6"/>
      <c r="V68" s="6"/>
      <c r="W68" s="59"/>
      <c r="X68" s="59"/>
    </row>
    <row r="69" spans="1:24" x14ac:dyDescent="0.25">
      <c r="A69" s="234"/>
      <c r="B69" s="234"/>
      <c r="C69" s="234"/>
      <c r="D69" s="234"/>
      <c r="E69" s="234"/>
      <c r="F69" s="234"/>
      <c r="G69" s="234"/>
      <c r="H69" s="234"/>
      <c r="I69" s="234"/>
      <c r="J69" s="234"/>
      <c r="K69" s="234"/>
      <c r="L69" s="234"/>
      <c r="M69" s="234"/>
      <c r="N69" s="234"/>
      <c r="O69" s="234"/>
      <c r="P69" s="234"/>
      <c r="Q69" s="234"/>
      <c r="R69" s="234"/>
      <c r="S69" s="43"/>
      <c r="T69" s="6"/>
      <c r="U69" s="6"/>
      <c r="V69" s="6"/>
      <c r="W69" s="59"/>
      <c r="X69" s="59"/>
    </row>
    <row r="70" spans="1:24" x14ac:dyDescent="0.25">
      <c r="A70" s="235"/>
      <c r="B70" s="235"/>
      <c r="C70" s="235"/>
      <c r="D70" s="235"/>
      <c r="E70" s="235"/>
      <c r="F70" s="235"/>
      <c r="G70" s="235"/>
      <c r="H70" s="235"/>
      <c r="I70" s="235"/>
      <c r="J70" s="235"/>
      <c r="K70" s="235"/>
      <c r="L70" s="235"/>
      <c r="M70" s="235"/>
      <c r="N70" s="235"/>
      <c r="O70" s="235"/>
      <c r="P70" s="235"/>
      <c r="Q70" s="235"/>
      <c r="R70" s="235"/>
      <c r="S70" s="43"/>
      <c r="T70" s="6"/>
      <c r="U70" s="6"/>
      <c r="V70" s="6"/>
      <c r="W70" s="59"/>
      <c r="X70" s="59"/>
    </row>
    <row r="71" spans="1:24" x14ac:dyDescent="0.25">
      <c r="A71" s="234"/>
      <c r="B71" s="234"/>
      <c r="C71" s="234"/>
      <c r="D71" s="234"/>
      <c r="E71" s="234"/>
      <c r="F71" s="234"/>
      <c r="G71" s="234"/>
      <c r="H71" s="234"/>
      <c r="I71" s="234"/>
      <c r="J71" s="234"/>
      <c r="K71" s="234"/>
      <c r="L71" s="234"/>
      <c r="M71" s="234"/>
      <c r="N71" s="234"/>
      <c r="O71" s="234"/>
      <c r="P71" s="234"/>
      <c r="Q71" s="234"/>
      <c r="R71" s="234"/>
      <c r="S71" s="46"/>
      <c r="T71" s="45"/>
      <c r="U71" s="6"/>
      <c r="V71" s="6"/>
      <c r="W71" s="59"/>
      <c r="X71" s="59"/>
    </row>
    <row r="72" spans="1:24" x14ac:dyDescent="0.25">
      <c r="A72" s="235"/>
      <c r="B72" s="235"/>
      <c r="C72" s="235"/>
      <c r="D72" s="235"/>
      <c r="E72" s="235"/>
      <c r="F72" s="235"/>
      <c r="G72" s="235"/>
      <c r="H72" s="235"/>
      <c r="I72" s="235"/>
      <c r="J72" s="235"/>
      <c r="K72" s="235"/>
      <c r="L72" s="235"/>
      <c r="M72" s="235"/>
      <c r="N72" s="235"/>
      <c r="O72" s="235"/>
      <c r="P72" s="235"/>
      <c r="Q72" s="235"/>
      <c r="R72" s="235"/>
      <c r="S72" s="46"/>
      <c r="T72" s="6"/>
      <c r="U72" s="6"/>
      <c r="V72" s="6"/>
      <c r="W72" s="59"/>
      <c r="X72" s="59"/>
    </row>
    <row r="73" spans="1:24" x14ac:dyDescent="0.25">
      <c r="A73" s="234"/>
      <c r="B73" s="234"/>
      <c r="C73" s="234"/>
      <c r="D73" s="234"/>
      <c r="E73" s="234"/>
      <c r="F73" s="234"/>
      <c r="G73" s="234"/>
      <c r="H73" s="234"/>
      <c r="I73" s="234"/>
      <c r="J73" s="234"/>
      <c r="K73" s="234"/>
      <c r="L73" s="234"/>
      <c r="M73" s="234"/>
      <c r="N73" s="234"/>
      <c r="O73" s="234"/>
      <c r="P73" s="234"/>
      <c r="Q73" s="234"/>
      <c r="R73" s="234"/>
      <c r="S73" s="46"/>
      <c r="T73" s="6"/>
      <c r="U73" s="6"/>
      <c r="V73" s="6"/>
      <c r="W73" s="59"/>
      <c r="X73" s="59"/>
    </row>
    <row r="74" spans="1:24" x14ac:dyDescent="0.25">
      <c r="A74" s="235"/>
      <c r="B74" s="235"/>
      <c r="C74" s="235"/>
      <c r="D74" s="235"/>
      <c r="E74" s="235"/>
      <c r="F74" s="235"/>
      <c r="G74" s="235"/>
      <c r="H74" s="235"/>
      <c r="I74" s="235"/>
      <c r="J74" s="235"/>
      <c r="K74" s="235"/>
      <c r="L74" s="235"/>
      <c r="M74" s="235"/>
      <c r="N74" s="235"/>
      <c r="O74" s="235"/>
      <c r="P74" s="235"/>
      <c r="Q74" s="235"/>
      <c r="R74" s="235"/>
      <c r="S74" s="46"/>
      <c r="T74" s="6"/>
      <c r="U74" s="6"/>
      <c r="V74" s="6"/>
      <c r="W74" s="59"/>
      <c r="X74" s="59"/>
    </row>
    <row r="75" spans="1:24" ht="27.75" customHeight="1" x14ac:dyDescent="0.25">
      <c r="A75" s="234"/>
      <c r="B75" s="234"/>
      <c r="C75" s="234"/>
      <c r="D75" s="234"/>
      <c r="E75" s="234"/>
      <c r="F75" s="234"/>
      <c r="G75" s="234"/>
      <c r="H75" s="234"/>
      <c r="I75" s="234"/>
      <c r="J75" s="234"/>
      <c r="K75" s="234"/>
      <c r="L75" s="234"/>
      <c r="M75" s="234"/>
      <c r="N75" s="234"/>
      <c r="O75" s="234"/>
      <c r="P75" s="234"/>
      <c r="Q75" s="234"/>
      <c r="R75" s="234"/>
      <c r="S75" s="43"/>
      <c r="T75" s="6"/>
      <c r="U75" s="6"/>
      <c r="V75" s="6"/>
      <c r="W75" s="61"/>
      <c r="X75" s="61"/>
    </row>
    <row r="76" spans="1:24" ht="48.75" customHeight="1" x14ac:dyDescent="0.25">
      <c r="A76" s="235"/>
      <c r="B76" s="235"/>
      <c r="C76" s="235"/>
      <c r="D76" s="235"/>
      <c r="E76" s="235"/>
      <c r="F76" s="235"/>
      <c r="G76" s="235"/>
      <c r="H76" s="235"/>
      <c r="I76" s="235"/>
      <c r="J76" s="235"/>
      <c r="K76" s="235"/>
      <c r="L76" s="235"/>
      <c r="M76" s="235"/>
      <c r="N76" s="235"/>
      <c r="O76" s="235"/>
      <c r="P76" s="235"/>
      <c r="Q76" s="235"/>
      <c r="R76" s="235"/>
      <c r="S76" s="43"/>
      <c r="T76" s="6"/>
      <c r="U76" s="6"/>
      <c r="V76" s="6"/>
      <c r="W76" s="59"/>
      <c r="X76" s="59"/>
    </row>
    <row r="77" spans="1:24" ht="67.5" customHeight="1" x14ac:dyDescent="0.25">
      <c r="A77" s="234"/>
      <c r="B77" s="234"/>
      <c r="C77" s="234"/>
      <c r="D77" s="234"/>
      <c r="E77" s="234"/>
      <c r="F77" s="234"/>
      <c r="G77" s="234"/>
      <c r="H77" s="234"/>
      <c r="I77" s="234"/>
      <c r="J77" s="234"/>
      <c r="K77" s="234"/>
      <c r="L77" s="234"/>
      <c r="M77" s="234"/>
      <c r="N77" s="234"/>
      <c r="O77" s="234"/>
      <c r="P77" s="234"/>
      <c r="Q77" s="234"/>
      <c r="R77" s="234"/>
      <c r="S77" s="46"/>
      <c r="T77" s="6"/>
      <c r="U77" s="6"/>
      <c r="V77" s="6"/>
      <c r="W77" s="59"/>
      <c r="X77" s="59"/>
    </row>
    <row r="78" spans="1:24" ht="34.5" customHeight="1" x14ac:dyDescent="0.25">
      <c r="A78" s="235"/>
      <c r="B78" s="235"/>
      <c r="C78" s="235"/>
      <c r="D78" s="235"/>
      <c r="E78" s="235"/>
      <c r="F78" s="235"/>
      <c r="G78" s="235"/>
      <c r="H78" s="235"/>
      <c r="I78" s="235"/>
      <c r="J78" s="235"/>
      <c r="K78" s="235"/>
      <c r="L78" s="235"/>
      <c r="M78" s="235"/>
      <c r="N78" s="235"/>
      <c r="O78" s="235"/>
      <c r="P78" s="235"/>
      <c r="Q78" s="235"/>
      <c r="R78" s="235"/>
      <c r="S78" s="43"/>
      <c r="T78" s="6"/>
      <c r="U78" s="6"/>
      <c r="V78" s="6"/>
      <c r="W78" s="59"/>
      <c r="X78" s="59"/>
    </row>
    <row r="79" spans="1:24" ht="49.5" customHeight="1" x14ac:dyDescent="0.25">
      <c r="A79" s="234"/>
      <c r="B79" s="234"/>
      <c r="C79" s="234"/>
      <c r="D79" s="234"/>
      <c r="E79" s="234"/>
      <c r="F79" s="234"/>
      <c r="G79" s="234"/>
      <c r="H79" s="234"/>
      <c r="I79" s="234"/>
      <c r="J79" s="234"/>
      <c r="K79" s="234"/>
      <c r="L79" s="234"/>
      <c r="M79" s="234"/>
      <c r="N79" s="234"/>
      <c r="O79" s="234"/>
      <c r="P79" s="234"/>
      <c r="Q79" s="234"/>
      <c r="R79" s="234"/>
      <c r="S79" s="43"/>
      <c r="T79" s="6"/>
      <c r="U79" s="6"/>
      <c r="V79" s="6"/>
      <c r="W79" s="59"/>
      <c r="X79" s="59"/>
    </row>
    <row r="80" spans="1:24" ht="36" customHeight="1" x14ac:dyDescent="0.25">
      <c r="A80" s="235"/>
      <c r="B80" s="235"/>
      <c r="C80" s="235"/>
      <c r="D80" s="235"/>
      <c r="E80" s="235"/>
      <c r="F80" s="235"/>
      <c r="G80" s="235"/>
      <c r="H80" s="235"/>
      <c r="I80" s="235"/>
      <c r="J80" s="235"/>
      <c r="K80" s="235"/>
      <c r="L80" s="235"/>
      <c r="M80" s="235"/>
      <c r="N80" s="235"/>
      <c r="O80" s="235"/>
      <c r="P80" s="235"/>
      <c r="Q80" s="235"/>
      <c r="R80" s="235"/>
      <c r="S80" s="43"/>
      <c r="T80" s="6"/>
      <c r="U80" s="6"/>
      <c r="V80" s="6"/>
      <c r="W80" s="59"/>
      <c r="X80" s="59"/>
    </row>
    <row r="81" spans="1:24" ht="39" customHeight="1" x14ac:dyDescent="0.25">
      <c r="A81" s="234"/>
      <c r="B81" s="234"/>
      <c r="C81" s="234"/>
      <c r="D81" s="234"/>
      <c r="E81" s="234"/>
      <c r="F81" s="234"/>
      <c r="G81" s="234"/>
      <c r="H81" s="234"/>
      <c r="I81" s="234"/>
      <c r="J81" s="234"/>
      <c r="K81" s="234"/>
      <c r="L81" s="234"/>
      <c r="M81" s="234"/>
      <c r="N81" s="234"/>
      <c r="O81" s="234"/>
      <c r="P81" s="234"/>
      <c r="Q81" s="234"/>
      <c r="R81" s="234"/>
      <c r="S81" s="43"/>
      <c r="T81" s="6"/>
      <c r="U81" s="6"/>
      <c r="V81" s="6"/>
      <c r="W81" s="59"/>
      <c r="X81" s="59"/>
    </row>
    <row r="82" spans="1:24" ht="37.5" customHeight="1" x14ac:dyDescent="0.25">
      <c r="A82" s="235"/>
      <c r="B82" s="235"/>
      <c r="C82" s="235"/>
      <c r="D82" s="235"/>
      <c r="E82" s="235"/>
      <c r="F82" s="235"/>
      <c r="G82" s="235"/>
      <c r="H82" s="235"/>
      <c r="I82" s="235"/>
      <c r="J82" s="235"/>
      <c r="K82" s="235"/>
      <c r="L82" s="235"/>
      <c r="M82" s="235"/>
      <c r="N82" s="235"/>
      <c r="O82" s="235"/>
      <c r="P82" s="235"/>
      <c r="Q82" s="235"/>
      <c r="R82" s="235"/>
      <c r="S82" s="43"/>
      <c r="T82" s="6"/>
      <c r="U82" s="6"/>
      <c r="V82" s="6"/>
      <c r="W82" s="59"/>
      <c r="X82" s="59"/>
    </row>
    <row r="83" spans="1:24" ht="40.5" customHeight="1" x14ac:dyDescent="0.25">
      <c r="A83" s="234"/>
      <c r="B83" s="234"/>
      <c r="C83" s="234"/>
      <c r="D83" s="234"/>
      <c r="E83" s="234"/>
      <c r="F83" s="234"/>
      <c r="G83" s="234"/>
      <c r="H83" s="234"/>
      <c r="I83" s="234"/>
      <c r="J83" s="234"/>
      <c r="K83" s="234"/>
      <c r="L83" s="234"/>
      <c r="M83" s="234"/>
      <c r="N83" s="234"/>
      <c r="O83" s="234"/>
      <c r="P83" s="234"/>
      <c r="Q83" s="234"/>
      <c r="R83" s="234"/>
      <c r="S83" s="43"/>
      <c r="T83" s="6"/>
      <c r="U83" s="6"/>
      <c r="V83" s="6"/>
      <c r="W83" s="59"/>
      <c r="X83" s="59"/>
    </row>
    <row r="84" spans="1:24" ht="20.25" customHeight="1" x14ac:dyDescent="0.25">
      <c r="A84" s="235"/>
      <c r="B84" s="235"/>
      <c r="C84" s="235"/>
      <c r="D84" s="235"/>
      <c r="E84" s="235"/>
      <c r="F84" s="235"/>
      <c r="G84" s="235"/>
      <c r="H84" s="235"/>
      <c r="I84" s="235"/>
      <c r="J84" s="235"/>
      <c r="K84" s="235"/>
      <c r="L84" s="235"/>
      <c r="M84" s="235"/>
      <c r="N84" s="235"/>
      <c r="O84" s="235"/>
      <c r="P84" s="235"/>
      <c r="Q84" s="235"/>
      <c r="R84" s="235"/>
      <c r="S84" s="32"/>
      <c r="T84" s="33"/>
    </row>
    <row r="85" spans="1:24" ht="5.25" customHeight="1" x14ac:dyDescent="0.25">
      <c r="A85" s="234"/>
      <c r="B85" s="234"/>
      <c r="C85" s="234"/>
      <c r="D85" s="234"/>
      <c r="E85" s="234"/>
      <c r="F85" s="234"/>
      <c r="G85" s="234"/>
      <c r="H85" s="234"/>
      <c r="I85" s="234"/>
      <c r="J85" s="234"/>
      <c r="K85" s="234"/>
      <c r="L85" s="234"/>
      <c r="M85" s="234"/>
      <c r="N85" s="234"/>
      <c r="O85" s="234"/>
      <c r="P85" s="234"/>
      <c r="Q85" s="234"/>
      <c r="R85" s="234"/>
      <c r="S85" s="31"/>
      <c r="T85" s="27"/>
    </row>
    <row r="86" spans="1:24" x14ac:dyDescent="0.25">
      <c r="A86" s="235"/>
      <c r="B86" s="235"/>
      <c r="C86" s="235"/>
      <c r="D86" s="235"/>
      <c r="E86" s="235"/>
      <c r="F86" s="235"/>
      <c r="G86" s="235"/>
      <c r="H86" s="235"/>
      <c r="I86" s="235"/>
      <c r="J86" s="235"/>
      <c r="K86" s="235"/>
      <c r="L86" s="235"/>
      <c r="M86" s="235"/>
      <c r="N86" s="235"/>
      <c r="O86" s="235"/>
      <c r="P86" s="235"/>
      <c r="Q86" s="235"/>
      <c r="R86" s="235"/>
      <c r="S86" s="31"/>
      <c r="T86" s="31"/>
      <c r="U86" s="31"/>
    </row>
    <row r="87" spans="1:24" x14ac:dyDescent="0.25">
      <c r="A87" s="234"/>
      <c r="B87" s="234"/>
      <c r="C87" s="234"/>
      <c r="D87" s="234"/>
      <c r="E87" s="234"/>
      <c r="F87" s="234"/>
      <c r="G87" s="234"/>
      <c r="H87" s="234"/>
      <c r="I87" s="234"/>
      <c r="J87" s="234"/>
      <c r="K87" s="234"/>
      <c r="L87" s="234"/>
      <c r="M87" s="234"/>
      <c r="N87" s="234"/>
      <c r="O87" s="234"/>
      <c r="P87" s="234"/>
      <c r="Q87" s="234"/>
      <c r="R87" s="234"/>
      <c r="S87" s="52"/>
      <c r="T87" s="53"/>
      <c r="U87" s="38"/>
    </row>
    <row r="88" spans="1:24" x14ac:dyDescent="0.25">
      <c r="A88" s="235"/>
      <c r="B88" s="235"/>
      <c r="C88" s="235"/>
      <c r="D88" s="235"/>
      <c r="E88" s="235"/>
      <c r="F88" s="235"/>
      <c r="G88" s="235"/>
      <c r="H88" s="235"/>
      <c r="I88" s="235"/>
      <c r="J88" s="235"/>
      <c r="K88" s="235"/>
      <c r="L88" s="235"/>
      <c r="M88" s="235"/>
      <c r="N88" s="235"/>
      <c r="O88" s="235"/>
      <c r="P88" s="235"/>
      <c r="Q88" s="235"/>
      <c r="R88" s="235"/>
      <c r="S88" s="54"/>
      <c r="T88" s="55"/>
      <c r="U88" s="38"/>
    </row>
    <row r="89" spans="1:24" x14ac:dyDescent="0.25">
      <c r="A89" s="234"/>
      <c r="B89" s="234"/>
      <c r="C89" s="234"/>
      <c r="D89" s="234"/>
      <c r="E89" s="234"/>
      <c r="F89" s="234"/>
      <c r="G89" s="234"/>
      <c r="H89" s="234"/>
      <c r="I89" s="234"/>
      <c r="J89" s="234"/>
      <c r="K89" s="234"/>
      <c r="L89" s="234"/>
      <c r="M89" s="234"/>
      <c r="N89" s="234"/>
      <c r="O89" s="234"/>
      <c r="P89" s="234"/>
      <c r="Q89" s="234"/>
      <c r="R89" s="234"/>
      <c r="S89" s="54"/>
      <c r="T89" s="56"/>
      <c r="U89" s="38"/>
    </row>
    <row r="90" spans="1:24" x14ac:dyDescent="0.25">
      <c r="A90" s="235"/>
      <c r="B90" s="235"/>
      <c r="C90" s="235"/>
      <c r="D90" s="235"/>
      <c r="E90" s="235"/>
      <c r="F90" s="235"/>
      <c r="G90" s="235"/>
      <c r="H90" s="235"/>
      <c r="I90" s="235"/>
      <c r="J90" s="235"/>
      <c r="K90" s="235"/>
      <c r="L90" s="235"/>
      <c r="M90" s="235"/>
      <c r="N90" s="235"/>
      <c r="O90" s="235"/>
      <c r="P90" s="235"/>
      <c r="Q90" s="235"/>
      <c r="R90" s="235"/>
      <c r="S90" s="54"/>
      <c r="T90" s="56"/>
      <c r="U90" s="38"/>
    </row>
    <row r="91" spans="1:24" x14ac:dyDescent="0.25">
      <c r="A91" s="234"/>
      <c r="B91" s="234"/>
      <c r="C91" s="234"/>
      <c r="D91" s="234"/>
      <c r="E91" s="234"/>
      <c r="F91" s="234"/>
      <c r="G91" s="234"/>
      <c r="H91" s="234"/>
      <c r="I91" s="234"/>
      <c r="J91" s="234"/>
      <c r="K91" s="234"/>
      <c r="L91" s="234"/>
      <c r="M91" s="234"/>
      <c r="N91" s="234"/>
      <c r="O91" s="234"/>
      <c r="P91" s="234"/>
      <c r="Q91" s="234"/>
      <c r="R91" s="234"/>
      <c r="U91" s="57"/>
    </row>
    <row r="92" spans="1:24" x14ac:dyDescent="0.25">
      <c r="A92" s="235"/>
      <c r="B92" s="235"/>
      <c r="C92" s="235"/>
      <c r="D92" s="235"/>
      <c r="E92" s="235"/>
      <c r="F92" s="235"/>
      <c r="G92" s="235"/>
      <c r="H92" s="235"/>
      <c r="I92" s="235"/>
      <c r="J92" s="235"/>
      <c r="K92" s="235"/>
      <c r="L92" s="235"/>
      <c r="M92" s="235"/>
      <c r="N92" s="235"/>
      <c r="O92" s="235"/>
      <c r="P92" s="235"/>
      <c r="Q92" s="235"/>
      <c r="R92" s="235"/>
      <c r="S92" s="31"/>
      <c r="T92" s="27"/>
    </row>
  </sheetData>
  <autoFilter ref="A3:X83" xr:uid="{00000000-0009-0000-0000-000000000000}"/>
  <mergeCells count="357">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A79:A80"/>
    <mergeCell ref="B79:B80"/>
    <mergeCell ref="A69:A70"/>
    <mergeCell ref="B69:B70"/>
    <mergeCell ref="A65:A66"/>
    <mergeCell ref="B65:B66"/>
    <mergeCell ref="A54:A56"/>
    <mergeCell ref="B54:B56"/>
    <mergeCell ref="A57:A58"/>
    <mergeCell ref="B57:B58"/>
    <mergeCell ref="A59:A60"/>
    <mergeCell ref="B59:B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K79:K80"/>
    <mergeCell ref="L79:L80"/>
    <mergeCell ref="C79:C80"/>
    <mergeCell ref="D79:D80"/>
    <mergeCell ref="E79:E80"/>
    <mergeCell ref="F79:F80"/>
    <mergeCell ref="G79:G80"/>
    <mergeCell ref="N77:N78"/>
    <mergeCell ref="O77:O78"/>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F85:F86"/>
    <mergeCell ref="G85:G86"/>
    <mergeCell ref="H85:H86"/>
    <mergeCell ref="I85:I86"/>
    <mergeCell ref="J85:J86"/>
    <mergeCell ref="A85:A86"/>
    <mergeCell ref="B85:B86"/>
    <mergeCell ref="C85:C86"/>
    <mergeCell ref="D85:D86"/>
    <mergeCell ref="E85:E86"/>
    <mergeCell ref="J87:J88"/>
    <mergeCell ref="K87:K88"/>
    <mergeCell ref="L87:L88"/>
    <mergeCell ref="M87:M88"/>
    <mergeCell ref="K85:K86"/>
    <mergeCell ref="L85:L86"/>
    <mergeCell ref="M85:M86"/>
    <mergeCell ref="N85:N86"/>
    <mergeCell ref="O85:O86"/>
    <mergeCell ref="A87:A88"/>
    <mergeCell ref="B87:B88"/>
    <mergeCell ref="C87:C88"/>
    <mergeCell ref="D87:D88"/>
    <mergeCell ref="E87:E88"/>
    <mergeCell ref="F87:F88"/>
    <mergeCell ref="G87:G88"/>
    <mergeCell ref="H87:H88"/>
    <mergeCell ref="I87:I88"/>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F89:F90"/>
    <mergeCell ref="G89:G90"/>
    <mergeCell ref="H89:H90"/>
    <mergeCell ref="I89:I90"/>
    <mergeCell ref="J89:J90"/>
    <mergeCell ref="A89:A90"/>
    <mergeCell ref="B89:B90"/>
    <mergeCell ref="C89:C90"/>
    <mergeCell ref="D89:D90"/>
    <mergeCell ref="E89:E90"/>
    <mergeCell ref="A91:A92"/>
    <mergeCell ref="B91:B92"/>
    <mergeCell ref="C91:C92"/>
    <mergeCell ref="D91:D92"/>
    <mergeCell ref="E91:E92"/>
    <mergeCell ref="F91:F92"/>
    <mergeCell ref="G91:G92"/>
    <mergeCell ref="H91:H92"/>
    <mergeCell ref="I91:I92"/>
    <mergeCell ref="J91:J92"/>
    <mergeCell ref="K91:K92"/>
    <mergeCell ref="L91:L92"/>
    <mergeCell ref="M91:M92"/>
    <mergeCell ref="K89:K90"/>
    <mergeCell ref="L89:L90"/>
    <mergeCell ref="M89:M90"/>
    <mergeCell ref="N89:N90"/>
    <mergeCell ref="N91:N92"/>
    <mergeCell ref="R37:R41"/>
    <mergeCell ref="R54:R56"/>
    <mergeCell ref="R51:R53"/>
    <mergeCell ref="R49:R50"/>
    <mergeCell ref="R44:R48"/>
    <mergeCell ref="R42:R43"/>
    <mergeCell ref="R10:R13"/>
    <mergeCell ref="R23:R25"/>
    <mergeCell ref="R18:R21"/>
    <mergeCell ref="R16:R17"/>
    <mergeCell ref="R14:R15"/>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8FB1-8073-4A7F-89F6-ABF57AF847FC}">
  <sheetPr codeName="Hoja2"/>
  <dimension ref="A1:AD169"/>
  <sheetViews>
    <sheetView tabSelected="1" zoomScale="90" zoomScaleNormal="90" workbookViewId="0">
      <pane ySplit="2" topLeftCell="A29" activePane="bottomLeft" state="frozen"/>
      <selection pane="bottomLeft" activeCell="AA30" sqref="AA30"/>
    </sheetView>
  </sheetViews>
  <sheetFormatPr baseColWidth="10" defaultRowHeight="12.75" x14ac:dyDescent="0.2"/>
  <cols>
    <col min="1" max="1" width="12.28515625" style="162" customWidth="1"/>
    <col min="2" max="2" width="19" style="162" customWidth="1"/>
    <col min="3" max="3" width="15.42578125" style="162" customWidth="1"/>
    <col min="4" max="4" width="24" style="180" customWidth="1"/>
    <col min="5" max="5" width="8.7109375" style="162" customWidth="1"/>
    <col min="6" max="6" width="8.7109375" style="162" hidden="1" customWidth="1"/>
    <col min="7" max="7" width="8.7109375" style="162" customWidth="1"/>
    <col min="8" max="8" width="16.140625" style="162" customWidth="1"/>
    <col min="9" max="9" width="7.85546875" style="162" customWidth="1"/>
    <col min="10" max="10" width="9.28515625" style="162" customWidth="1"/>
    <col min="11" max="11" width="13.42578125" style="162" customWidth="1"/>
    <col min="12" max="23" width="9.5703125" style="162" customWidth="1"/>
    <col min="24" max="24" width="24.42578125" style="179" customWidth="1"/>
    <col min="25" max="25" width="24.42578125" style="162" customWidth="1"/>
    <col min="26" max="26" width="31" style="162" customWidth="1"/>
    <col min="27" max="27" width="29.7109375" style="162" customWidth="1"/>
    <col min="28" max="28" width="24.42578125" style="162" customWidth="1"/>
    <col min="29" max="16384" width="11.42578125" style="162"/>
  </cols>
  <sheetData>
    <row r="1" spans="1:28" ht="33" customHeight="1" x14ac:dyDescent="0.2">
      <c r="A1" s="272" t="s">
        <v>0</v>
      </c>
      <c r="B1" s="272"/>
      <c r="C1" s="272"/>
      <c r="D1" s="272"/>
      <c r="E1" s="272"/>
      <c r="F1" s="272"/>
      <c r="G1" s="273" t="s">
        <v>28</v>
      </c>
      <c r="H1" s="273"/>
      <c r="I1" s="273"/>
      <c r="J1" s="274" t="s">
        <v>18</v>
      </c>
      <c r="K1" s="274"/>
      <c r="L1" s="275" t="s">
        <v>261</v>
      </c>
      <c r="M1" s="275"/>
      <c r="N1" s="275"/>
      <c r="O1" s="275"/>
      <c r="P1" s="275"/>
      <c r="Q1" s="275"/>
      <c r="R1" s="275"/>
      <c r="S1" s="275"/>
      <c r="T1" s="275"/>
      <c r="U1" s="275"/>
      <c r="V1" s="275"/>
      <c r="W1" s="275"/>
      <c r="X1" s="276" t="s">
        <v>257</v>
      </c>
      <c r="Y1" s="276" t="s">
        <v>258</v>
      </c>
      <c r="Z1" s="271" t="s">
        <v>291</v>
      </c>
      <c r="AA1" s="271" t="s">
        <v>290</v>
      </c>
      <c r="AB1" s="271" t="s">
        <v>10</v>
      </c>
    </row>
    <row r="2" spans="1:28" ht="28.5" customHeight="1" x14ac:dyDescent="0.2">
      <c r="A2" s="153" t="s">
        <v>262</v>
      </c>
      <c r="B2" s="154" t="s">
        <v>1</v>
      </c>
      <c r="C2" s="154" t="s">
        <v>2</v>
      </c>
      <c r="D2" s="154" t="s">
        <v>29</v>
      </c>
      <c r="E2" s="154" t="s">
        <v>27</v>
      </c>
      <c r="F2" s="154" t="s">
        <v>43</v>
      </c>
      <c r="G2" s="155" t="s">
        <v>15</v>
      </c>
      <c r="H2" s="156" t="s">
        <v>16</v>
      </c>
      <c r="I2" s="157" t="s">
        <v>14</v>
      </c>
      <c r="J2" s="158" t="s">
        <v>19</v>
      </c>
      <c r="K2" s="158" t="s">
        <v>20</v>
      </c>
      <c r="L2" s="185" t="s">
        <v>263</v>
      </c>
      <c r="M2" s="185" t="s">
        <v>264</v>
      </c>
      <c r="N2" s="185" t="s">
        <v>265</v>
      </c>
      <c r="O2" s="185" t="s">
        <v>266</v>
      </c>
      <c r="P2" s="185" t="s">
        <v>267</v>
      </c>
      <c r="Q2" s="185" t="s">
        <v>268</v>
      </c>
      <c r="R2" s="185" t="s">
        <v>269</v>
      </c>
      <c r="S2" s="185" t="s">
        <v>270</v>
      </c>
      <c r="T2" s="185" t="s">
        <v>333</v>
      </c>
      <c r="U2" s="185" t="s">
        <v>271</v>
      </c>
      <c r="V2" s="185" t="s">
        <v>334</v>
      </c>
      <c r="W2" s="185" t="s">
        <v>335</v>
      </c>
      <c r="X2" s="276"/>
      <c r="Y2" s="276"/>
      <c r="Z2" s="271"/>
      <c r="AA2" s="271"/>
      <c r="AB2" s="271"/>
    </row>
    <row r="3" spans="1:28" ht="51.75" customHeight="1" x14ac:dyDescent="0.2">
      <c r="A3" s="260" t="s">
        <v>37</v>
      </c>
      <c r="B3" s="261" t="s">
        <v>48</v>
      </c>
      <c r="C3" s="150" t="s">
        <v>64</v>
      </c>
      <c r="D3" s="125" t="s">
        <v>115</v>
      </c>
      <c r="E3" s="125" t="s">
        <v>12</v>
      </c>
      <c r="F3" s="125" t="s">
        <v>44</v>
      </c>
      <c r="G3" s="128">
        <v>0.5</v>
      </c>
      <c r="H3" s="125" t="s">
        <v>116</v>
      </c>
      <c r="I3" s="128">
        <v>1</v>
      </c>
      <c r="J3" s="125" t="s">
        <v>17</v>
      </c>
      <c r="K3" s="125" t="s">
        <v>23</v>
      </c>
      <c r="L3" s="151"/>
      <c r="M3" s="151"/>
      <c r="N3" s="151"/>
      <c r="O3" s="151"/>
      <c r="P3" s="151"/>
      <c r="Q3" s="151"/>
      <c r="R3" s="151"/>
      <c r="S3" s="151"/>
      <c r="T3" s="151"/>
      <c r="U3" s="151"/>
      <c r="V3" s="151"/>
      <c r="W3" s="151"/>
      <c r="X3" s="169" t="s">
        <v>121</v>
      </c>
      <c r="Y3" s="261" t="s">
        <v>259</v>
      </c>
      <c r="Z3" s="164"/>
      <c r="AA3" s="164"/>
      <c r="AB3" s="164"/>
    </row>
    <row r="4" spans="1:28" ht="67.5" customHeight="1" x14ac:dyDescent="0.2">
      <c r="A4" s="260"/>
      <c r="B4" s="261"/>
      <c r="C4" s="150" t="s">
        <v>65</v>
      </c>
      <c r="D4" s="125" t="s">
        <v>117</v>
      </c>
      <c r="E4" s="125" t="s">
        <v>12</v>
      </c>
      <c r="F4" s="125" t="s">
        <v>44</v>
      </c>
      <c r="G4" s="128">
        <v>0.5</v>
      </c>
      <c r="H4" s="125" t="s">
        <v>116</v>
      </c>
      <c r="I4" s="128">
        <v>1</v>
      </c>
      <c r="J4" s="125" t="s">
        <v>17</v>
      </c>
      <c r="K4" s="125" t="s">
        <v>21</v>
      </c>
      <c r="L4" s="186"/>
      <c r="M4" s="186"/>
      <c r="N4" s="186"/>
      <c r="O4" s="186"/>
      <c r="P4" s="186"/>
      <c r="Q4" s="186"/>
      <c r="R4" s="186"/>
      <c r="S4" s="186"/>
      <c r="T4" s="186"/>
      <c r="U4" s="186"/>
      <c r="V4" s="186"/>
      <c r="W4" s="186"/>
      <c r="X4" s="169" t="s">
        <v>302</v>
      </c>
      <c r="Y4" s="261"/>
      <c r="Z4" s="125"/>
      <c r="AA4" s="127"/>
      <c r="AB4" s="127"/>
    </row>
    <row r="5" spans="1:28" ht="54" customHeight="1" x14ac:dyDescent="0.2">
      <c r="A5" s="260" t="s">
        <v>37</v>
      </c>
      <c r="B5" s="261" t="s">
        <v>50</v>
      </c>
      <c r="C5" s="150" t="s">
        <v>292</v>
      </c>
      <c r="D5" s="125" t="s">
        <v>252</v>
      </c>
      <c r="E5" s="125" t="s">
        <v>12</v>
      </c>
      <c r="F5" s="126"/>
      <c r="G5" s="151">
        <v>3.2000000000000002E-3</v>
      </c>
      <c r="H5" s="125" t="s">
        <v>304</v>
      </c>
      <c r="I5" s="151">
        <v>4.1999999999999997E-3</v>
      </c>
      <c r="J5" s="125" t="s">
        <v>17</v>
      </c>
      <c r="K5" s="125" t="s">
        <v>119</v>
      </c>
      <c r="L5" s="191">
        <v>1.8E-3</v>
      </c>
      <c r="M5" s="191">
        <v>2E-3</v>
      </c>
      <c r="N5" s="191">
        <v>2.5000000000000001E-3</v>
      </c>
      <c r="O5" s="191">
        <v>2.8E-3</v>
      </c>
      <c r="P5" s="191">
        <v>8.0000000000000004E-4</v>
      </c>
      <c r="Q5" s="191">
        <v>6.9999999999999999E-4</v>
      </c>
      <c r="R5" s="186"/>
      <c r="S5" s="186"/>
      <c r="T5" s="186"/>
      <c r="U5" s="186"/>
      <c r="V5" s="186"/>
      <c r="W5" s="186"/>
      <c r="X5" s="169" t="s">
        <v>123</v>
      </c>
      <c r="Y5" s="261" t="s">
        <v>124</v>
      </c>
      <c r="Z5" s="126" t="s">
        <v>411</v>
      </c>
      <c r="AA5" s="126" t="s">
        <v>442</v>
      </c>
      <c r="AB5" s="127"/>
    </row>
    <row r="6" spans="1:28" ht="57.75" customHeight="1" x14ac:dyDescent="0.2">
      <c r="A6" s="260"/>
      <c r="B6" s="261"/>
      <c r="C6" s="150" t="s">
        <v>67</v>
      </c>
      <c r="D6" s="125" t="s">
        <v>120</v>
      </c>
      <c r="E6" s="125" t="s">
        <v>12</v>
      </c>
      <c r="F6" s="126"/>
      <c r="G6" s="128">
        <v>0.95</v>
      </c>
      <c r="H6" s="125" t="s">
        <v>305</v>
      </c>
      <c r="I6" s="128">
        <v>1</v>
      </c>
      <c r="J6" s="125" t="s">
        <v>17</v>
      </c>
      <c r="K6" s="125" t="s">
        <v>119</v>
      </c>
      <c r="L6" s="189">
        <v>1</v>
      </c>
      <c r="M6" s="189">
        <v>1</v>
      </c>
      <c r="N6" s="189">
        <v>1</v>
      </c>
      <c r="O6" s="189">
        <v>1</v>
      </c>
      <c r="P6" s="189">
        <v>1</v>
      </c>
      <c r="Q6" s="189">
        <v>1</v>
      </c>
      <c r="R6" s="186"/>
      <c r="S6" s="186"/>
      <c r="T6" s="186"/>
      <c r="U6" s="186"/>
      <c r="V6" s="186"/>
      <c r="W6" s="186"/>
      <c r="X6" s="169" t="s">
        <v>123</v>
      </c>
      <c r="Y6" s="261"/>
      <c r="Z6" s="126" t="s">
        <v>447</v>
      </c>
      <c r="AA6" s="126" t="s">
        <v>341</v>
      </c>
      <c r="AB6" s="127"/>
    </row>
    <row r="7" spans="1:28" ht="57.75" customHeight="1" x14ac:dyDescent="0.2">
      <c r="A7" s="260"/>
      <c r="B7" s="261"/>
      <c r="C7" s="129" t="s">
        <v>303</v>
      </c>
      <c r="D7" s="123" t="s">
        <v>125</v>
      </c>
      <c r="E7" s="123" t="s">
        <v>12</v>
      </c>
      <c r="F7" s="124"/>
      <c r="G7" s="128">
        <v>0.8</v>
      </c>
      <c r="H7" s="123" t="s">
        <v>26</v>
      </c>
      <c r="I7" s="128">
        <v>1</v>
      </c>
      <c r="J7" s="130" t="s">
        <v>17</v>
      </c>
      <c r="K7" s="130" t="s">
        <v>21</v>
      </c>
      <c r="L7" s="131"/>
      <c r="M7" s="131"/>
      <c r="N7" s="189">
        <v>1</v>
      </c>
      <c r="O7" s="131"/>
      <c r="P7" s="131"/>
      <c r="Q7" s="189">
        <v>1</v>
      </c>
      <c r="R7" s="131"/>
      <c r="S7" s="131"/>
      <c r="T7" s="186"/>
      <c r="U7" s="131"/>
      <c r="V7" s="131"/>
      <c r="W7" s="186"/>
      <c r="X7" s="177" t="s">
        <v>123</v>
      </c>
      <c r="Y7" s="261"/>
      <c r="Z7" s="126" t="s">
        <v>448</v>
      </c>
      <c r="AA7" s="126" t="s">
        <v>412</v>
      </c>
      <c r="AB7" s="127"/>
    </row>
    <row r="8" spans="1:28" ht="181.5" customHeight="1" x14ac:dyDescent="0.2">
      <c r="A8" s="260" t="s">
        <v>37</v>
      </c>
      <c r="B8" s="261" t="s">
        <v>51</v>
      </c>
      <c r="C8" s="125" t="s">
        <v>86</v>
      </c>
      <c r="D8" s="125" t="s">
        <v>336</v>
      </c>
      <c r="E8" s="125" t="s">
        <v>12</v>
      </c>
      <c r="F8" s="126"/>
      <c r="G8" s="128">
        <v>0.25</v>
      </c>
      <c r="H8" s="125" t="s">
        <v>178</v>
      </c>
      <c r="I8" s="128">
        <v>0.55000000000000004</v>
      </c>
      <c r="J8" s="130" t="s">
        <v>17</v>
      </c>
      <c r="K8" s="130" t="s">
        <v>21</v>
      </c>
      <c r="L8" s="186"/>
      <c r="M8" s="186"/>
      <c r="N8" s="189">
        <v>0.57999999999999996</v>
      </c>
      <c r="O8" s="186"/>
      <c r="P8" s="186"/>
      <c r="Q8" s="189" t="s">
        <v>443</v>
      </c>
      <c r="R8" s="186"/>
      <c r="S8" s="186"/>
      <c r="T8" s="186"/>
      <c r="U8" s="186"/>
      <c r="V8" s="186"/>
      <c r="W8" s="186"/>
      <c r="X8" s="169" t="s">
        <v>179</v>
      </c>
      <c r="Y8" s="261" t="s">
        <v>180</v>
      </c>
      <c r="Z8" s="197" t="s">
        <v>449</v>
      </c>
      <c r="AA8" s="126" t="s">
        <v>444</v>
      </c>
      <c r="AB8" s="127"/>
    </row>
    <row r="9" spans="1:28" ht="123" customHeight="1" x14ac:dyDescent="0.2">
      <c r="A9" s="260"/>
      <c r="B9" s="261"/>
      <c r="C9" s="125" t="s">
        <v>87</v>
      </c>
      <c r="D9" s="125" t="s">
        <v>181</v>
      </c>
      <c r="E9" s="125" t="s">
        <v>12</v>
      </c>
      <c r="F9" s="126"/>
      <c r="G9" s="128">
        <v>0.8</v>
      </c>
      <c r="H9" s="125" t="s">
        <v>182</v>
      </c>
      <c r="I9" s="128">
        <v>0.99</v>
      </c>
      <c r="J9" s="130" t="s">
        <v>17</v>
      </c>
      <c r="K9" s="130" t="s">
        <v>21</v>
      </c>
      <c r="L9" s="186"/>
      <c r="M9" s="186"/>
      <c r="N9" s="188">
        <v>0.85</v>
      </c>
      <c r="O9" s="186"/>
      <c r="P9" s="186"/>
      <c r="Q9" s="188">
        <v>0.92</v>
      </c>
      <c r="R9" s="186"/>
      <c r="S9" s="186"/>
      <c r="T9" s="186"/>
      <c r="U9" s="186"/>
      <c r="V9" s="186"/>
      <c r="W9" s="186"/>
      <c r="X9" s="169" t="s">
        <v>183</v>
      </c>
      <c r="Y9" s="261"/>
      <c r="Z9" s="126" t="s">
        <v>450</v>
      </c>
      <c r="AA9" s="126" t="s">
        <v>381</v>
      </c>
      <c r="AB9" s="127"/>
    </row>
    <row r="10" spans="1:28" ht="75.75" customHeight="1" x14ac:dyDescent="0.2">
      <c r="A10" s="260"/>
      <c r="B10" s="261"/>
      <c r="C10" s="125" t="s">
        <v>88</v>
      </c>
      <c r="D10" s="125" t="s">
        <v>184</v>
      </c>
      <c r="E10" s="125" t="s">
        <v>12</v>
      </c>
      <c r="F10" s="126"/>
      <c r="G10" s="128">
        <v>0.1</v>
      </c>
      <c r="H10" s="128" t="s">
        <v>185</v>
      </c>
      <c r="I10" s="128">
        <v>0.25</v>
      </c>
      <c r="J10" s="130" t="s">
        <v>17</v>
      </c>
      <c r="K10" s="130" t="s">
        <v>21</v>
      </c>
      <c r="L10" s="186"/>
      <c r="M10" s="186"/>
      <c r="N10" s="189">
        <v>0.25</v>
      </c>
      <c r="O10" s="186"/>
      <c r="P10" s="186"/>
      <c r="Q10" s="189">
        <v>0.25</v>
      </c>
      <c r="R10" s="186"/>
      <c r="S10" s="186"/>
      <c r="T10" s="186"/>
      <c r="U10" s="186"/>
      <c r="V10" s="186"/>
      <c r="W10" s="186"/>
      <c r="X10" s="169" t="s">
        <v>186</v>
      </c>
      <c r="Y10" s="261"/>
      <c r="Z10" s="126" t="s">
        <v>451</v>
      </c>
      <c r="AA10" s="169" t="s">
        <v>446</v>
      </c>
      <c r="AB10" s="127"/>
    </row>
    <row r="11" spans="1:28" ht="140.25" customHeight="1" x14ac:dyDescent="0.2">
      <c r="A11" s="260"/>
      <c r="B11" s="261"/>
      <c r="C11" s="125" t="s">
        <v>382</v>
      </c>
      <c r="D11" s="125" t="s">
        <v>383</v>
      </c>
      <c r="E11" s="125" t="s">
        <v>12</v>
      </c>
      <c r="F11" s="126"/>
      <c r="G11" s="128">
        <v>0.1</v>
      </c>
      <c r="H11" s="128" t="s">
        <v>384</v>
      </c>
      <c r="I11" s="128">
        <v>0.25</v>
      </c>
      <c r="J11" s="130" t="s">
        <v>17</v>
      </c>
      <c r="K11" s="130" t="s">
        <v>21</v>
      </c>
      <c r="L11" s="186"/>
      <c r="M11" s="186"/>
      <c r="N11" s="189">
        <v>0.25</v>
      </c>
      <c r="O11" s="186"/>
      <c r="P11" s="186"/>
      <c r="Q11" s="189">
        <v>0.25</v>
      </c>
      <c r="R11" s="186"/>
      <c r="S11" s="186"/>
      <c r="T11" s="186"/>
      <c r="U11" s="186"/>
      <c r="V11" s="186"/>
      <c r="W11" s="186"/>
      <c r="X11" s="169" t="s">
        <v>189</v>
      </c>
      <c r="Y11" s="261"/>
      <c r="Z11" s="126" t="s">
        <v>452</v>
      </c>
      <c r="AA11" s="169" t="s">
        <v>445</v>
      </c>
      <c r="AB11" s="127"/>
    </row>
    <row r="12" spans="1:28" ht="66.75" customHeight="1" x14ac:dyDescent="0.2">
      <c r="A12" s="260" t="s">
        <v>37</v>
      </c>
      <c r="B12" s="261" t="s">
        <v>52</v>
      </c>
      <c r="C12" s="170" t="s">
        <v>306</v>
      </c>
      <c r="D12" s="170" t="s">
        <v>432</v>
      </c>
      <c r="E12" s="125" t="s">
        <v>12</v>
      </c>
      <c r="F12" s="171" t="s">
        <v>296</v>
      </c>
      <c r="G12" s="175">
        <v>0.5</v>
      </c>
      <c r="H12" s="175">
        <v>0.8</v>
      </c>
      <c r="I12" s="175">
        <v>1</v>
      </c>
      <c r="J12" s="173" t="s">
        <v>385</v>
      </c>
      <c r="K12" s="170" t="s">
        <v>23</v>
      </c>
      <c r="L12" s="186"/>
      <c r="M12" s="186"/>
      <c r="N12" s="186"/>
      <c r="O12" s="186"/>
      <c r="P12" s="186"/>
      <c r="Q12" s="189">
        <v>1</v>
      </c>
      <c r="R12" s="186"/>
      <c r="S12" s="186"/>
      <c r="T12" s="186"/>
      <c r="U12" s="186"/>
      <c r="V12" s="186"/>
      <c r="W12" s="186"/>
      <c r="X12" s="178" t="s">
        <v>313</v>
      </c>
      <c r="Y12" s="261" t="s">
        <v>298</v>
      </c>
      <c r="Z12" s="126" t="s">
        <v>453</v>
      </c>
      <c r="AA12" s="127"/>
      <c r="AB12" s="127"/>
    </row>
    <row r="13" spans="1:28" ht="76.5" customHeight="1" x14ac:dyDescent="0.2">
      <c r="A13" s="260"/>
      <c r="B13" s="261"/>
      <c r="C13" s="170" t="s">
        <v>307</v>
      </c>
      <c r="D13" s="170" t="s">
        <v>433</v>
      </c>
      <c r="E13" s="125" t="s">
        <v>12</v>
      </c>
      <c r="F13" s="171" t="s">
        <v>296</v>
      </c>
      <c r="G13" s="175">
        <v>0.5</v>
      </c>
      <c r="H13" s="175" t="s">
        <v>386</v>
      </c>
      <c r="I13" s="175">
        <v>1</v>
      </c>
      <c r="J13" s="173" t="s">
        <v>385</v>
      </c>
      <c r="K13" s="170" t="s">
        <v>23</v>
      </c>
      <c r="L13" s="186"/>
      <c r="M13" s="186"/>
      <c r="N13" s="186"/>
      <c r="O13" s="186"/>
      <c r="P13" s="186"/>
      <c r="Q13" s="189">
        <v>1</v>
      </c>
      <c r="R13" s="186"/>
      <c r="S13" s="186"/>
      <c r="T13" s="186"/>
      <c r="U13" s="186"/>
      <c r="V13" s="186"/>
      <c r="W13" s="186"/>
      <c r="X13" s="178" t="s">
        <v>314</v>
      </c>
      <c r="Y13" s="261"/>
      <c r="Z13" s="126" t="s">
        <v>454</v>
      </c>
      <c r="AA13" s="127"/>
      <c r="AB13" s="127"/>
    </row>
    <row r="14" spans="1:28" ht="76.5" customHeight="1" x14ac:dyDescent="0.2">
      <c r="A14" s="260"/>
      <c r="B14" s="261"/>
      <c r="C14" s="172" t="s">
        <v>308</v>
      </c>
      <c r="D14" s="172" t="s">
        <v>434</v>
      </c>
      <c r="E14" s="125" t="s">
        <v>12</v>
      </c>
      <c r="F14" s="171" t="s">
        <v>296</v>
      </c>
      <c r="G14" s="175">
        <v>0.5</v>
      </c>
      <c r="H14" s="175" t="s">
        <v>386</v>
      </c>
      <c r="I14" s="175">
        <v>1</v>
      </c>
      <c r="J14" s="173" t="s">
        <v>385</v>
      </c>
      <c r="K14" s="170" t="s">
        <v>23</v>
      </c>
      <c r="L14" s="186"/>
      <c r="M14" s="186"/>
      <c r="N14" s="186"/>
      <c r="O14" s="186"/>
      <c r="P14" s="186"/>
      <c r="Q14" s="189">
        <v>1</v>
      </c>
      <c r="R14" s="186"/>
      <c r="S14" s="186"/>
      <c r="T14" s="186"/>
      <c r="U14" s="186"/>
      <c r="V14" s="186"/>
      <c r="W14" s="186"/>
      <c r="X14" s="178" t="s">
        <v>315</v>
      </c>
      <c r="Y14" s="261"/>
      <c r="Z14" s="126" t="s">
        <v>455</v>
      </c>
      <c r="AA14" s="127"/>
      <c r="AB14" s="127"/>
    </row>
    <row r="15" spans="1:28" ht="59.25" customHeight="1" x14ac:dyDescent="0.2">
      <c r="A15" s="260"/>
      <c r="B15" s="261"/>
      <c r="C15" s="174" t="s">
        <v>309</v>
      </c>
      <c r="D15" s="170" t="s">
        <v>310</v>
      </c>
      <c r="E15" s="125" t="s">
        <v>12</v>
      </c>
      <c r="F15" s="171" t="s">
        <v>296</v>
      </c>
      <c r="G15" s="175" t="s">
        <v>297</v>
      </c>
      <c r="H15" s="175" t="s">
        <v>386</v>
      </c>
      <c r="I15" s="175">
        <v>1</v>
      </c>
      <c r="J15" s="173" t="s">
        <v>385</v>
      </c>
      <c r="K15" s="170" t="s">
        <v>23</v>
      </c>
      <c r="L15" s="186"/>
      <c r="M15" s="186"/>
      <c r="N15" s="186"/>
      <c r="O15" s="186"/>
      <c r="P15" s="186"/>
      <c r="Q15" s="186" t="s">
        <v>387</v>
      </c>
      <c r="R15" s="186"/>
      <c r="S15" s="186"/>
      <c r="T15" s="186"/>
      <c r="U15" s="186"/>
      <c r="V15" s="186"/>
      <c r="W15" s="186"/>
      <c r="X15" s="178" t="s">
        <v>313</v>
      </c>
      <c r="Y15" s="261"/>
      <c r="Z15" s="197" t="s">
        <v>456</v>
      </c>
      <c r="AA15" s="199" t="s">
        <v>388</v>
      </c>
      <c r="AB15" s="127"/>
    </row>
    <row r="16" spans="1:28" ht="69.75" customHeight="1" x14ac:dyDescent="0.2">
      <c r="A16" s="260"/>
      <c r="B16" s="261"/>
      <c r="C16" s="172" t="s">
        <v>311</v>
      </c>
      <c r="D16" s="170" t="s">
        <v>312</v>
      </c>
      <c r="E16" s="125" t="s">
        <v>12</v>
      </c>
      <c r="F16" s="171" t="s">
        <v>296</v>
      </c>
      <c r="G16" s="175" t="s">
        <v>297</v>
      </c>
      <c r="H16" s="175" t="s">
        <v>386</v>
      </c>
      <c r="I16" s="175">
        <v>1</v>
      </c>
      <c r="J16" s="173" t="s">
        <v>385</v>
      </c>
      <c r="K16" s="170" t="s">
        <v>23</v>
      </c>
      <c r="L16" s="186"/>
      <c r="M16" s="186"/>
      <c r="N16" s="186"/>
      <c r="O16" s="186"/>
      <c r="P16" s="186"/>
      <c r="Q16" s="189">
        <v>1</v>
      </c>
      <c r="R16" s="186"/>
      <c r="S16" s="186"/>
      <c r="T16" s="186"/>
      <c r="U16" s="186"/>
      <c r="V16" s="186"/>
      <c r="W16" s="186"/>
      <c r="X16" s="178" t="s">
        <v>316</v>
      </c>
      <c r="Y16" s="261"/>
      <c r="Z16" s="197" t="s">
        <v>457</v>
      </c>
      <c r="AA16" s="127"/>
      <c r="AB16" s="127"/>
    </row>
    <row r="17" spans="1:28" ht="54" customHeight="1" x14ac:dyDescent="0.2">
      <c r="A17" s="267" t="s">
        <v>38</v>
      </c>
      <c r="B17" s="263" t="s">
        <v>53</v>
      </c>
      <c r="C17" s="125" t="s">
        <v>71</v>
      </c>
      <c r="D17" s="125" t="s">
        <v>132</v>
      </c>
      <c r="E17" s="132" t="s">
        <v>11</v>
      </c>
      <c r="F17" s="126"/>
      <c r="G17" s="128">
        <v>0.5</v>
      </c>
      <c r="H17" s="128" t="s">
        <v>36</v>
      </c>
      <c r="I17" s="128">
        <v>0.8</v>
      </c>
      <c r="J17" s="130" t="s">
        <v>17</v>
      </c>
      <c r="K17" s="130" t="s">
        <v>23</v>
      </c>
      <c r="L17" s="186"/>
      <c r="M17" s="186"/>
      <c r="N17" s="186"/>
      <c r="O17" s="186"/>
      <c r="P17" s="186"/>
      <c r="Q17" s="186"/>
      <c r="R17" s="186"/>
      <c r="S17" s="186"/>
      <c r="T17" s="186"/>
      <c r="U17" s="186"/>
      <c r="V17" s="186"/>
      <c r="W17" s="186"/>
      <c r="X17" s="169" t="s">
        <v>133</v>
      </c>
      <c r="Y17" s="261" t="s">
        <v>134</v>
      </c>
      <c r="Z17" s="125"/>
      <c r="AA17" s="125"/>
      <c r="AB17" s="127"/>
    </row>
    <row r="18" spans="1:28" ht="57" customHeight="1" x14ac:dyDescent="0.2">
      <c r="A18" s="268"/>
      <c r="B18" s="264"/>
      <c r="C18" s="125" t="s">
        <v>72</v>
      </c>
      <c r="D18" s="125" t="s">
        <v>132</v>
      </c>
      <c r="E18" s="130" t="s">
        <v>11</v>
      </c>
      <c r="F18" s="130" t="s">
        <v>44</v>
      </c>
      <c r="G18" s="128">
        <v>0.5</v>
      </c>
      <c r="H18" s="128" t="s">
        <v>36</v>
      </c>
      <c r="I18" s="128">
        <v>0.8</v>
      </c>
      <c r="J18" s="130" t="s">
        <v>17</v>
      </c>
      <c r="K18" s="130" t="s">
        <v>23</v>
      </c>
      <c r="L18" s="186"/>
      <c r="M18" s="186"/>
      <c r="N18" s="186"/>
      <c r="O18" s="186"/>
      <c r="P18" s="186"/>
      <c r="Q18" s="186"/>
      <c r="R18" s="186"/>
      <c r="S18" s="186"/>
      <c r="T18" s="186"/>
      <c r="U18" s="186"/>
      <c r="V18" s="186"/>
      <c r="W18" s="186"/>
      <c r="X18" s="169" t="s">
        <v>135</v>
      </c>
      <c r="Y18" s="261"/>
      <c r="Z18" s="125"/>
      <c r="AA18" s="127"/>
      <c r="AB18" s="127"/>
    </row>
    <row r="19" spans="1:28" ht="57" customHeight="1" x14ac:dyDescent="0.2">
      <c r="A19" s="268"/>
      <c r="B19" s="264"/>
      <c r="C19" s="203" t="s">
        <v>401</v>
      </c>
      <c r="D19" s="203" t="s">
        <v>404</v>
      </c>
      <c r="E19" s="128" t="s">
        <v>12</v>
      </c>
      <c r="F19" s="128"/>
      <c r="G19" s="128" t="s">
        <v>402</v>
      </c>
      <c r="H19" s="128" t="s">
        <v>403</v>
      </c>
      <c r="I19" s="128">
        <v>0.7</v>
      </c>
      <c r="J19" s="130" t="s">
        <v>17</v>
      </c>
      <c r="K19" s="130" t="s">
        <v>24</v>
      </c>
      <c r="L19" s="186"/>
      <c r="M19" s="186"/>
      <c r="N19" s="186"/>
      <c r="O19" s="186"/>
      <c r="P19" s="186"/>
      <c r="Q19" s="186"/>
      <c r="R19" s="186"/>
      <c r="S19" s="186"/>
      <c r="T19" s="186"/>
      <c r="U19" s="186"/>
      <c r="V19" s="186"/>
      <c r="W19" s="186"/>
      <c r="X19" s="169"/>
      <c r="Y19" s="203"/>
      <c r="Z19" s="203"/>
      <c r="AA19" s="127"/>
      <c r="AB19" s="127"/>
    </row>
    <row r="20" spans="1:28" ht="57" customHeight="1" x14ac:dyDescent="0.2">
      <c r="A20" s="260" t="s">
        <v>38</v>
      </c>
      <c r="B20" s="261" t="s">
        <v>54</v>
      </c>
      <c r="C20" s="125" t="s">
        <v>73</v>
      </c>
      <c r="D20" s="125" t="s">
        <v>136</v>
      </c>
      <c r="E20" s="125" t="s">
        <v>12</v>
      </c>
      <c r="F20" s="126"/>
      <c r="G20" s="132">
        <v>0.8</v>
      </c>
      <c r="H20" s="152" t="s">
        <v>137</v>
      </c>
      <c r="I20" s="133">
        <v>1</v>
      </c>
      <c r="J20" s="130" t="s">
        <v>17</v>
      </c>
      <c r="K20" s="130" t="s">
        <v>119</v>
      </c>
      <c r="L20" s="195">
        <v>1</v>
      </c>
      <c r="M20" s="195">
        <v>1</v>
      </c>
      <c r="N20" s="195">
        <v>1</v>
      </c>
      <c r="O20" s="195">
        <v>1</v>
      </c>
      <c r="P20" s="195">
        <v>1</v>
      </c>
      <c r="Q20" s="195">
        <v>1</v>
      </c>
      <c r="R20" s="229"/>
      <c r="S20" s="229"/>
      <c r="T20" s="229"/>
      <c r="U20" s="229"/>
      <c r="V20" s="229"/>
      <c r="W20" s="186"/>
      <c r="X20" s="169" t="s">
        <v>138</v>
      </c>
      <c r="Y20" s="261" t="s">
        <v>139</v>
      </c>
      <c r="Z20" s="125" t="s">
        <v>380</v>
      </c>
      <c r="AA20" s="127"/>
      <c r="AB20" s="127"/>
    </row>
    <row r="21" spans="1:28" ht="54.75" customHeight="1" x14ac:dyDescent="0.2">
      <c r="A21" s="260"/>
      <c r="B21" s="261"/>
      <c r="C21" s="125" t="s">
        <v>74</v>
      </c>
      <c r="D21" s="125" t="s">
        <v>331</v>
      </c>
      <c r="E21" s="125" t="s">
        <v>12</v>
      </c>
      <c r="F21" s="126"/>
      <c r="G21" s="132">
        <v>0.8</v>
      </c>
      <c r="H21" s="152" t="s">
        <v>137</v>
      </c>
      <c r="I21" s="133">
        <v>1</v>
      </c>
      <c r="J21" s="130" t="s">
        <v>17</v>
      </c>
      <c r="K21" s="130" t="s">
        <v>119</v>
      </c>
      <c r="L21" s="195">
        <v>1</v>
      </c>
      <c r="M21" s="195">
        <v>1</v>
      </c>
      <c r="N21" s="195">
        <v>1</v>
      </c>
      <c r="O21" s="195">
        <v>1</v>
      </c>
      <c r="P21" s="195">
        <v>1</v>
      </c>
      <c r="Q21" s="195">
        <v>1</v>
      </c>
      <c r="R21" s="229"/>
      <c r="S21" s="229"/>
      <c r="T21" s="229"/>
      <c r="U21" s="229"/>
      <c r="V21" s="229"/>
      <c r="W21" s="186"/>
      <c r="X21" s="169" t="s">
        <v>141</v>
      </c>
      <c r="Y21" s="261"/>
      <c r="Z21" s="200" t="s">
        <v>380</v>
      </c>
      <c r="AA21" s="127"/>
      <c r="AB21" s="127"/>
    </row>
    <row r="22" spans="1:28" ht="68.25" customHeight="1" x14ac:dyDescent="0.2">
      <c r="A22" s="260"/>
      <c r="B22" s="261"/>
      <c r="C22" s="125" t="s">
        <v>75</v>
      </c>
      <c r="D22" s="125" t="s">
        <v>330</v>
      </c>
      <c r="E22" s="125" t="s">
        <v>12</v>
      </c>
      <c r="F22" s="126"/>
      <c r="G22" s="132">
        <v>0.9</v>
      </c>
      <c r="H22" s="152" t="s">
        <v>145</v>
      </c>
      <c r="I22" s="133">
        <v>1</v>
      </c>
      <c r="J22" s="130" t="s">
        <v>17</v>
      </c>
      <c r="K22" s="130" t="s">
        <v>21</v>
      </c>
      <c r="L22" s="186"/>
      <c r="M22" s="186"/>
      <c r="N22" s="195">
        <v>1</v>
      </c>
      <c r="O22" s="186"/>
      <c r="P22" s="186"/>
      <c r="Q22" s="195">
        <v>1</v>
      </c>
      <c r="R22" s="186"/>
      <c r="S22" s="186"/>
      <c r="T22" s="229"/>
      <c r="U22" s="186"/>
      <c r="V22" s="186"/>
      <c r="W22" s="186"/>
      <c r="X22" s="169" t="s">
        <v>143</v>
      </c>
      <c r="Y22" s="261"/>
      <c r="Z22" s="125" t="s">
        <v>380</v>
      </c>
      <c r="AA22" s="125"/>
      <c r="AB22" s="127"/>
    </row>
    <row r="23" spans="1:28" ht="68.25" customHeight="1" x14ac:dyDescent="0.2">
      <c r="A23" s="260"/>
      <c r="B23" s="261"/>
      <c r="C23" s="125" t="s">
        <v>76</v>
      </c>
      <c r="D23" s="125" t="s">
        <v>144</v>
      </c>
      <c r="E23" s="125" t="s">
        <v>11</v>
      </c>
      <c r="F23" s="126"/>
      <c r="G23" s="132">
        <v>0.9</v>
      </c>
      <c r="H23" s="152" t="s">
        <v>145</v>
      </c>
      <c r="I23" s="133">
        <v>1</v>
      </c>
      <c r="J23" s="130" t="s">
        <v>17</v>
      </c>
      <c r="K23" s="130" t="s">
        <v>119</v>
      </c>
      <c r="L23" s="195">
        <v>1</v>
      </c>
      <c r="M23" s="195">
        <v>1</v>
      </c>
      <c r="N23" s="195">
        <v>1</v>
      </c>
      <c r="O23" s="195">
        <v>1</v>
      </c>
      <c r="P23" s="195">
        <v>1</v>
      </c>
      <c r="Q23" s="195">
        <v>1</v>
      </c>
      <c r="R23" s="229"/>
      <c r="S23" s="229"/>
      <c r="T23" s="229"/>
      <c r="U23" s="229"/>
      <c r="V23" s="187"/>
      <c r="W23" s="187"/>
      <c r="X23" s="169" t="s">
        <v>146</v>
      </c>
      <c r="Y23" s="261"/>
      <c r="Z23" s="227" t="s">
        <v>380</v>
      </c>
      <c r="AA23" s="125"/>
      <c r="AB23" s="127"/>
    </row>
    <row r="24" spans="1:28" ht="68.25" customHeight="1" x14ac:dyDescent="0.2">
      <c r="A24" s="260"/>
      <c r="B24" s="261"/>
      <c r="C24" s="211" t="s">
        <v>424</v>
      </c>
      <c r="D24" s="211" t="s">
        <v>425</v>
      </c>
      <c r="E24" s="211" t="s">
        <v>12</v>
      </c>
      <c r="F24" s="126"/>
      <c r="G24" s="223" t="s">
        <v>426</v>
      </c>
      <c r="H24" s="223" t="s">
        <v>427</v>
      </c>
      <c r="I24" s="133">
        <v>0.9</v>
      </c>
      <c r="J24" s="130" t="s">
        <v>17</v>
      </c>
      <c r="K24" s="130" t="s">
        <v>24</v>
      </c>
      <c r="L24" s="127"/>
      <c r="M24" s="127"/>
      <c r="N24" s="127"/>
      <c r="O24" s="127"/>
      <c r="P24" s="127"/>
      <c r="Q24" s="127"/>
      <c r="R24" s="230"/>
      <c r="S24" s="230"/>
      <c r="T24" s="230"/>
      <c r="U24" s="230"/>
      <c r="V24" s="187"/>
      <c r="W24" s="187"/>
      <c r="X24" s="169" t="s">
        <v>428</v>
      </c>
      <c r="Y24" s="261"/>
      <c r="Z24" s="126"/>
      <c r="AA24" s="211"/>
      <c r="AB24" s="127"/>
    </row>
    <row r="25" spans="1:28" ht="78" customHeight="1" x14ac:dyDescent="0.2">
      <c r="A25" s="260"/>
      <c r="B25" s="261"/>
      <c r="C25" s="211" t="s">
        <v>429</v>
      </c>
      <c r="D25" s="211" t="s">
        <v>430</v>
      </c>
      <c r="E25" s="211" t="s">
        <v>12</v>
      </c>
      <c r="F25" s="127"/>
      <c r="G25" s="224">
        <v>3</v>
      </c>
      <c r="H25" s="225">
        <v>1</v>
      </c>
      <c r="I25" s="225">
        <v>2</v>
      </c>
      <c r="J25" s="130" t="s">
        <v>17</v>
      </c>
      <c r="K25" s="130" t="s">
        <v>24</v>
      </c>
      <c r="L25" s="127"/>
      <c r="M25" s="127"/>
      <c r="N25" s="127"/>
      <c r="O25" s="127"/>
      <c r="P25" s="127"/>
      <c r="Q25" s="127"/>
      <c r="R25" s="230"/>
      <c r="S25" s="230"/>
      <c r="T25" s="230"/>
      <c r="U25" s="230"/>
      <c r="V25" s="230"/>
      <c r="W25" s="230"/>
      <c r="X25" s="126" t="s">
        <v>431</v>
      </c>
      <c r="Y25" s="261"/>
      <c r="Z25" s="127"/>
      <c r="AA25" s="127"/>
      <c r="AB25" s="127"/>
    </row>
    <row r="26" spans="1:28" ht="64.5" customHeight="1" x14ac:dyDescent="0.2">
      <c r="A26" s="260" t="s">
        <v>38</v>
      </c>
      <c r="B26" s="261" t="s">
        <v>55</v>
      </c>
      <c r="C26" s="125" t="s">
        <v>77</v>
      </c>
      <c r="D26" s="125" t="s">
        <v>147</v>
      </c>
      <c r="E26" s="130" t="s">
        <v>11</v>
      </c>
      <c r="F26" s="126"/>
      <c r="G26" s="132">
        <v>0.9</v>
      </c>
      <c r="H26" s="152" t="s">
        <v>145</v>
      </c>
      <c r="I26" s="133">
        <v>1</v>
      </c>
      <c r="J26" s="130" t="s">
        <v>17</v>
      </c>
      <c r="K26" s="130" t="s">
        <v>119</v>
      </c>
      <c r="L26" s="195">
        <v>1</v>
      </c>
      <c r="M26" s="195">
        <v>1</v>
      </c>
      <c r="N26" s="195">
        <v>1</v>
      </c>
      <c r="O26" s="195">
        <v>1</v>
      </c>
      <c r="P26" s="195">
        <v>1</v>
      </c>
      <c r="Q26" s="195">
        <v>1</v>
      </c>
      <c r="R26" s="229"/>
      <c r="S26" s="229"/>
      <c r="T26" s="229"/>
      <c r="U26" s="229"/>
      <c r="V26" s="229"/>
      <c r="W26" s="186"/>
      <c r="X26" s="169" t="s">
        <v>148</v>
      </c>
      <c r="Y26" s="125" t="s">
        <v>149</v>
      </c>
      <c r="Z26" s="125" t="s">
        <v>380</v>
      </c>
      <c r="AA26" s="125"/>
      <c r="AB26" s="127"/>
    </row>
    <row r="27" spans="1:28" ht="64.5" customHeight="1" x14ac:dyDescent="0.2">
      <c r="A27" s="260"/>
      <c r="B27" s="261"/>
      <c r="C27" s="125" t="s">
        <v>78</v>
      </c>
      <c r="D27" s="125" t="s">
        <v>253</v>
      </c>
      <c r="E27" s="130" t="s">
        <v>127</v>
      </c>
      <c r="F27" s="126"/>
      <c r="G27" s="132">
        <v>0.7</v>
      </c>
      <c r="H27" s="152" t="s">
        <v>150</v>
      </c>
      <c r="I27" s="133">
        <v>1</v>
      </c>
      <c r="J27" s="130" t="s">
        <v>17</v>
      </c>
      <c r="K27" s="130" t="s">
        <v>119</v>
      </c>
      <c r="L27" s="195">
        <v>1</v>
      </c>
      <c r="M27" s="195">
        <v>1</v>
      </c>
      <c r="N27" s="195">
        <v>1</v>
      </c>
      <c r="O27" s="195">
        <v>0.94</v>
      </c>
      <c r="P27" s="195">
        <v>1</v>
      </c>
      <c r="Q27" s="195">
        <v>0.81</v>
      </c>
      <c r="R27" s="229"/>
      <c r="S27" s="229"/>
      <c r="T27" s="229"/>
      <c r="U27" s="186"/>
      <c r="V27" s="186"/>
      <c r="W27" s="186"/>
      <c r="X27" s="169" t="s">
        <v>151</v>
      </c>
      <c r="Y27" s="261" t="s">
        <v>152</v>
      </c>
      <c r="Z27" s="126" t="s">
        <v>410</v>
      </c>
      <c r="AA27" s="127"/>
      <c r="AB27" s="127"/>
    </row>
    <row r="28" spans="1:28" ht="66" customHeight="1" x14ac:dyDescent="0.2">
      <c r="A28" s="260"/>
      <c r="B28" s="261"/>
      <c r="C28" s="125" t="s">
        <v>79</v>
      </c>
      <c r="D28" s="125" t="s">
        <v>332</v>
      </c>
      <c r="E28" s="130" t="s">
        <v>127</v>
      </c>
      <c r="F28" s="126"/>
      <c r="G28" s="132">
        <v>0.7</v>
      </c>
      <c r="H28" s="152" t="s">
        <v>150</v>
      </c>
      <c r="I28" s="133">
        <v>1</v>
      </c>
      <c r="J28" s="130" t="s">
        <v>17</v>
      </c>
      <c r="K28" s="130" t="s">
        <v>119</v>
      </c>
      <c r="L28" s="195">
        <v>1</v>
      </c>
      <c r="M28" s="195">
        <v>1</v>
      </c>
      <c r="N28" s="195">
        <v>1</v>
      </c>
      <c r="O28" s="195">
        <v>1</v>
      </c>
      <c r="P28" s="195">
        <v>1</v>
      </c>
      <c r="Q28" s="195">
        <v>1</v>
      </c>
      <c r="R28" s="229"/>
      <c r="S28" s="229"/>
      <c r="T28" s="229"/>
      <c r="U28" s="186"/>
      <c r="V28" s="186"/>
      <c r="W28" s="186"/>
      <c r="X28" s="169" t="s">
        <v>153</v>
      </c>
      <c r="Y28" s="261"/>
      <c r="Z28" s="125"/>
      <c r="AA28" s="125"/>
      <c r="AB28" s="127"/>
    </row>
    <row r="29" spans="1:28" ht="61.5" customHeight="1" x14ac:dyDescent="0.2">
      <c r="A29" s="260"/>
      <c r="B29" s="261"/>
      <c r="C29" s="125" t="s">
        <v>80</v>
      </c>
      <c r="D29" s="125" t="s">
        <v>255</v>
      </c>
      <c r="E29" s="130" t="s">
        <v>127</v>
      </c>
      <c r="F29" s="126"/>
      <c r="G29" s="132">
        <v>0.7</v>
      </c>
      <c r="H29" s="152" t="s">
        <v>276</v>
      </c>
      <c r="I29" s="133">
        <v>0.9</v>
      </c>
      <c r="J29" s="130" t="s">
        <v>17</v>
      </c>
      <c r="K29" s="130" t="s">
        <v>23</v>
      </c>
      <c r="L29" s="186"/>
      <c r="M29" s="186"/>
      <c r="N29" s="186"/>
      <c r="O29" s="186"/>
      <c r="P29" s="186"/>
      <c r="Q29" s="195">
        <v>1</v>
      </c>
      <c r="R29" s="186"/>
      <c r="S29" s="186"/>
      <c r="T29" s="186"/>
      <c r="U29" s="186"/>
      <c r="V29" s="186"/>
      <c r="W29" s="186"/>
      <c r="X29" s="169" t="s">
        <v>154</v>
      </c>
      <c r="Y29" s="261"/>
      <c r="Z29" s="125"/>
      <c r="AA29" s="125"/>
      <c r="AB29" s="127"/>
    </row>
    <row r="30" spans="1:28" ht="65.25" customHeight="1" x14ac:dyDescent="0.2">
      <c r="A30" s="260"/>
      <c r="B30" s="261"/>
      <c r="C30" s="125" t="s">
        <v>155</v>
      </c>
      <c r="D30" s="125" t="s">
        <v>256</v>
      </c>
      <c r="E30" s="130" t="s">
        <v>12</v>
      </c>
      <c r="F30" s="126"/>
      <c r="G30" s="134">
        <v>84</v>
      </c>
      <c r="H30" s="134" t="s">
        <v>293</v>
      </c>
      <c r="I30" s="134">
        <v>173</v>
      </c>
      <c r="J30" s="130" t="s">
        <v>156</v>
      </c>
      <c r="K30" s="130" t="s">
        <v>119</v>
      </c>
      <c r="L30" s="127"/>
      <c r="M30" s="277">
        <v>20</v>
      </c>
      <c r="N30" s="278">
        <v>190</v>
      </c>
      <c r="O30" s="278">
        <v>203</v>
      </c>
      <c r="P30" s="279">
        <v>122</v>
      </c>
      <c r="Q30" s="278">
        <v>203</v>
      </c>
      <c r="R30" s="280"/>
      <c r="S30" s="280"/>
      <c r="T30" s="280"/>
      <c r="U30" s="281"/>
      <c r="V30" s="281"/>
      <c r="W30" s="281"/>
      <c r="X30" s="169" t="s">
        <v>157</v>
      </c>
      <c r="Y30" s="228" t="s">
        <v>158</v>
      </c>
      <c r="Z30" s="126" t="s">
        <v>465</v>
      </c>
      <c r="AA30" s="126" t="s">
        <v>466</v>
      </c>
      <c r="AB30" s="130" t="s">
        <v>409</v>
      </c>
    </row>
    <row r="31" spans="1:28" ht="89.25" customHeight="1" x14ac:dyDescent="0.2">
      <c r="A31" s="260"/>
      <c r="B31" s="261"/>
      <c r="C31" s="125" t="s">
        <v>81</v>
      </c>
      <c r="D31" s="125" t="s">
        <v>159</v>
      </c>
      <c r="E31" s="130" t="s">
        <v>127</v>
      </c>
      <c r="F31" s="126"/>
      <c r="G31" s="132">
        <v>0.5</v>
      </c>
      <c r="H31" s="152" t="s">
        <v>160</v>
      </c>
      <c r="I31" s="133">
        <v>1</v>
      </c>
      <c r="J31" s="130" t="s">
        <v>17</v>
      </c>
      <c r="K31" s="130" t="s">
        <v>23</v>
      </c>
      <c r="L31" s="186"/>
      <c r="M31" s="186"/>
      <c r="N31" s="186"/>
      <c r="O31" s="186"/>
      <c r="P31" s="186"/>
      <c r="Q31" s="195">
        <v>1</v>
      </c>
      <c r="R31" s="186"/>
      <c r="S31" s="186"/>
      <c r="T31" s="186"/>
      <c r="U31" s="186"/>
      <c r="V31" s="186"/>
      <c r="W31" s="186"/>
      <c r="X31" s="169" t="s">
        <v>161</v>
      </c>
      <c r="Y31" s="261" t="s">
        <v>162</v>
      </c>
      <c r="Z31" s="125"/>
      <c r="AA31" s="125"/>
      <c r="AB31" s="127"/>
    </row>
    <row r="32" spans="1:28" ht="69" customHeight="1" x14ac:dyDescent="0.2">
      <c r="A32" s="260"/>
      <c r="B32" s="261"/>
      <c r="C32" s="125" t="s">
        <v>82</v>
      </c>
      <c r="D32" s="125" t="s">
        <v>163</v>
      </c>
      <c r="E32" s="130" t="s">
        <v>127</v>
      </c>
      <c r="F32" s="126"/>
      <c r="G32" s="132">
        <v>0.5</v>
      </c>
      <c r="H32" s="152" t="s">
        <v>160</v>
      </c>
      <c r="I32" s="133">
        <v>1</v>
      </c>
      <c r="J32" s="130" t="s">
        <v>17</v>
      </c>
      <c r="K32" s="130" t="s">
        <v>23</v>
      </c>
      <c r="L32" s="186"/>
      <c r="M32" s="186"/>
      <c r="N32" s="186"/>
      <c r="O32" s="186"/>
      <c r="P32" s="186"/>
      <c r="Q32" s="195">
        <v>1</v>
      </c>
      <c r="R32" s="186"/>
      <c r="S32" s="186"/>
      <c r="T32" s="186"/>
      <c r="U32" s="186"/>
      <c r="V32" s="186"/>
      <c r="W32" s="186"/>
      <c r="X32" s="169" t="s">
        <v>164</v>
      </c>
      <c r="Y32" s="261"/>
      <c r="Z32" s="125"/>
      <c r="AA32" s="125"/>
      <c r="AB32" s="127"/>
    </row>
    <row r="33" spans="1:28" ht="63.75" customHeight="1" x14ac:dyDescent="0.2">
      <c r="A33" s="267" t="s">
        <v>38</v>
      </c>
      <c r="B33" s="263" t="s">
        <v>435</v>
      </c>
      <c r="C33" s="125" t="s">
        <v>110</v>
      </c>
      <c r="D33" s="125" t="s">
        <v>238</v>
      </c>
      <c r="E33" s="130" t="s">
        <v>127</v>
      </c>
      <c r="F33" s="126"/>
      <c r="G33" s="132">
        <v>0.5</v>
      </c>
      <c r="H33" s="152" t="s">
        <v>239</v>
      </c>
      <c r="I33" s="133">
        <v>0.7</v>
      </c>
      <c r="J33" s="130" t="s">
        <v>17</v>
      </c>
      <c r="K33" s="130" t="s">
        <v>23</v>
      </c>
      <c r="L33" s="186"/>
      <c r="M33" s="186"/>
      <c r="N33" s="186"/>
      <c r="O33" s="186"/>
      <c r="P33" s="186"/>
      <c r="Q33" s="191" t="s">
        <v>391</v>
      </c>
      <c r="R33" s="186"/>
      <c r="S33" s="186"/>
      <c r="T33" s="186"/>
      <c r="U33" s="186"/>
      <c r="V33" s="186"/>
      <c r="W33" s="186"/>
      <c r="X33" s="169" t="s">
        <v>240</v>
      </c>
      <c r="Y33" s="261" t="s">
        <v>246</v>
      </c>
      <c r="Z33" s="126" t="s">
        <v>458</v>
      </c>
      <c r="AA33" s="126" t="s">
        <v>436</v>
      </c>
      <c r="AB33" s="169" t="s">
        <v>340</v>
      </c>
    </row>
    <row r="34" spans="1:28" ht="125.25" customHeight="1" x14ac:dyDescent="0.2">
      <c r="A34" s="268"/>
      <c r="B34" s="264"/>
      <c r="C34" s="125" t="s">
        <v>111</v>
      </c>
      <c r="D34" s="125" t="s">
        <v>241</v>
      </c>
      <c r="E34" s="130" t="s">
        <v>11</v>
      </c>
      <c r="F34" s="126"/>
      <c r="G34" s="132">
        <v>0.6</v>
      </c>
      <c r="H34" s="152" t="s">
        <v>242</v>
      </c>
      <c r="I34" s="133">
        <v>1</v>
      </c>
      <c r="J34" s="130" t="s">
        <v>17</v>
      </c>
      <c r="K34" s="130" t="s">
        <v>21</v>
      </c>
      <c r="L34" s="186"/>
      <c r="M34" s="186"/>
      <c r="N34" s="188" t="s">
        <v>337</v>
      </c>
      <c r="O34" s="186"/>
      <c r="P34" s="186"/>
      <c r="Q34" s="189" t="s">
        <v>390</v>
      </c>
      <c r="R34" s="186"/>
      <c r="S34" s="186"/>
      <c r="T34" s="186"/>
      <c r="U34" s="186"/>
      <c r="V34" s="186"/>
      <c r="W34" s="187"/>
      <c r="X34" s="169" t="s">
        <v>243</v>
      </c>
      <c r="Y34" s="261"/>
      <c r="Z34" s="126" t="s">
        <v>459</v>
      </c>
      <c r="AA34" s="169" t="s">
        <v>338</v>
      </c>
      <c r="AB34" s="169" t="s">
        <v>340</v>
      </c>
    </row>
    <row r="35" spans="1:28" ht="102.75" customHeight="1" x14ac:dyDescent="0.2">
      <c r="A35" s="269"/>
      <c r="B35" s="265"/>
      <c r="C35" s="125" t="s">
        <v>112</v>
      </c>
      <c r="D35" s="125" t="s">
        <v>244</v>
      </c>
      <c r="E35" s="130" t="s">
        <v>127</v>
      </c>
      <c r="F35" s="126"/>
      <c r="G35" s="128">
        <v>0</v>
      </c>
      <c r="H35" s="128">
        <v>0</v>
      </c>
      <c r="I35" s="160">
        <v>1E-3</v>
      </c>
      <c r="J35" s="130" t="s">
        <v>17</v>
      </c>
      <c r="K35" s="130" t="s">
        <v>23</v>
      </c>
      <c r="L35" s="186"/>
      <c r="M35" s="186"/>
      <c r="N35" s="189">
        <v>0</v>
      </c>
      <c r="O35" s="186"/>
      <c r="P35" s="186"/>
      <c r="Q35" s="189">
        <v>0</v>
      </c>
      <c r="R35" s="186"/>
      <c r="S35" s="186"/>
      <c r="T35" s="186"/>
      <c r="U35" s="186"/>
      <c r="V35" s="186"/>
      <c r="W35" s="186"/>
      <c r="X35" s="169" t="s">
        <v>245</v>
      </c>
      <c r="Y35" s="261"/>
      <c r="Z35" s="126" t="s">
        <v>460</v>
      </c>
      <c r="AA35" s="126" t="s">
        <v>437</v>
      </c>
      <c r="AB35" s="126" t="s">
        <v>340</v>
      </c>
    </row>
    <row r="36" spans="1:28" ht="61.5" customHeight="1" x14ac:dyDescent="0.2">
      <c r="A36" s="260" t="s">
        <v>39</v>
      </c>
      <c r="B36" s="261" t="s">
        <v>57</v>
      </c>
      <c r="C36" s="125" t="s">
        <v>84</v>
      </c>
      <c r="D36" s="125" t="s">
        <v>278</v>
      </c>
      <c r="E36" s="130" t="s">
        <v>12</v>
      </c>
      <c r="F36" s="126"/>
      <c r="G36" s="128">
        <v>0.4</v>
      </c>
      <c r="H36" s="128" t="s">
        <v>277</v>
      </c>
      <c r="I36" s="128">
        <v>1</v>
      </c>
      <c r="J36" s="130" t="s">
        <v>17</v>
      </c>
      <c r="K36" s="130" t="s">
        <v>21</v>
      </c>
      <c r="L36" s="186"/>
      <c r="M36" s="186"/>
      <c r="N36" s="188">
        <v>0.64829999999999999</v>
      </c>
      <c r="O36" s="186"/>
      <c r="P36" s="186"/>
      <c r="Q36" s="188">
        <v>0.68869999999999998</v>
      </c>
      <c r="R36" s="186"/>
      <c r="S36" s="186"/>
      <c r="T36" s="186"/>
      <c r="U36" s="186"/>
      <c r="V36" s="186"/>
      <c r="W36" s="186"/>
      <c r="X36" s="169" t="s">
        <v>279</v>
      </c>
      <c r="Y36" s="261" t="s">
        <v>167</v>
      </c>
      <c r="Z36" s="143" t="s">
        <v>461</v>
      </c>
      <c r="AA36" s="126"/>
      <c r="AB36" s="127"/>
    </row>
    <row r="37" spans="1:28" ht="74.25" customHeight="1" x14ac:dyDescent="0.2">
      <c r="A37" s="260"/>
      <c r="B37" s="261"/>
      <c r="C37" s="125" t="s">
        <v>83</v>
      </c>
      <c r="D37" s="125" t="s">
        <v>165</v>
      </c>
      <c r="E37" s="130" t="s">
        <v>12</v>
      </c>
      <c r="F37" s="126"/>
      <c r="G37" s="128">
        <v>0.5</v>
      </c>
      <c r="H37" s="128" t="s">
        <v>116</v>
      </c>
      <c r="I37" s="128">
        <v>1</v>
      </c>
      <c r="J37" s="130" t="s">
        <v>17</v>
      </c>
      <c r="K37" s="130" t="s">
        <v>21</v>
      </c>
      <c r="L37" s="186"/>
      <c r="M37" s="186"/>
      <c r="N37" s="189">
        <v>1</v>
      </c>
      <c r="O37" s="186"/>
      <c r="P37" s="186"/>
      <c r="Q37" s="189">
        <v>1</v>
      </c>
      <c r="R37" s="186"/>
      <c r="S37" s="186"/>
      <c r="T37" s="186"/>
      <c r="U37" s="186"/>
      <c r="V37" s="186"/>
      <c r="W37" s="186"/>
      <c r="X37" s="169" t="s">
        <v>166</v>
      </c>
      <c r="Y37" s="261"/>
      <c r="Z37" s="143" t="s">
        <v>423</v>
      </c>
      <c r="AA37" s="127"/>
      <c r="AB37" s="127"/>
    </row>
    <row r="38" spans="1:28" ht="56.25" customHeight="1" x14ac:dyDescent="0.2">
      <c r="A38" s="260"/>
      <c r="B38" s="261"/>
      <c r="C38" s="125" t="s">
        <v>280</v>
      </c>
      <c r="D38" s="125" t="s">
        <v>329</v>
      </c>
      <c r="E38" s="130" t="s">
        <v>12</v>
      </c>
      <c r="F38" s="126"/>
      <c r="G38" s="128">
        <v>0.5</v>
      </c>
      <c r="H38" s="128" t="s">
        <v>36</v>
      </c>
      <c r="I38" s="128">
        <v>1</v>
      </c>
      <c r="J38" s="130" t="s">
        <v>17</v>
      </c>
      <c r="K38" s="130" t="s">
        <v>23</v>
      </c>
      <c r="L38" s="186"/>
      <c r="M38" s="186"/>
      <c r="N38" s="186"/>
      <c r="O38" s="186"/>
      <c r="P38" s="186"/>
      <c r="Q38" s="189">
        <v>1</v>
      </c>
      <c r="R38" s="186"/>
      <c r="S38" s="186"/>
      <c r="T38" s="186"/>
      <c r="U38" s="186"/>
      <c r="V38" s="186"/>
      <c r="W38" s="186"/>
      <c r="X38" s="169" t="s">
        <v>169</v>
      </c>
      <c r="Y38" s="261"/>
      <c r="Z38" s="143" t="s">
        <v>389</v>
      </c>
      <c r="AA38" s="127"/>
      <c r="AB38" s="127"/>
    </row>
    <row r="39" spans="1:28" ht="53.25" customHeight="1" x14ac:dyDescent="0.2">
      <c r="A39" s="260" t="s">
        <v>39</v>
      </c>
      <c r="B39" s="261" t="s">
        <v>317</v>
      </c>
      <c r="C39" s="135" t="s">
        <v>318</v>
      </c>
      <c r="D39" s="125" t="s">
        <v>321</v>
      </c>
      <c r="E39" s="136" t="s">
        <v>12</v>
      </c>
      <c r="F39" s="124"/>
      <c r="G39" s="137">
        <v>0.8</v>
      </c>
      <c r="H39" s="152" t="s">
        <v>324</v>
      </c>
      <c r="I39" s="131">
        <v>1</v>
      </c>
      <c r="J39" s="130" t="s">
        <v>17</v>
      </c>
      <c r="K39" s="136" t="s">
        <v>21</v>
      </c>
      <c r="L39" s="186"/>
      <c r="M39" s="186"/>
      <c r="N39" s="189">
        <v>1</v>
      </c>
      <c r="O39" s="202"/>
      <c r="P39" s="202"/>
      <c r="Q39" s="189">
        <v>1</v>
      </c>
      <c r="R39" s="186"/>
      <c r="S39" s="186"/>
      <c r="T39" s="186"/>
      <c r="U39" s="186"/>
      <c r="V39" s="186"/>
      <c r="W39" s="186"/>
      <c r="X39" s="176" t="s">
        <v>325</v>
      </c>
      <c r="Y39" s="270" t="s">
        <v>328</v>
      </c>
      <c r="Z39" s="190" t="s">
        <v>392</v>
      </c>
      <c r="AA39" s="127"/>
      <c r="AB39" s="127"/>
    </row>
    <row r="40" spans="1:28" ht="62.25" customHeight="1" x14ac:dyDescent="0.2">
      <c r="A40" s="260"/>
      <c r="B40" s="261"/>
      <c r="C40" s="135" t="s">
        <v>319</v>
      </c>
      <c r="D40" s="125" t="s">
        <v>322</v>
      </c>
      <c r="E40" s="136" t="s">
        <v>12</v>
      </c>
      <c r="F40" s="124"/>
      <c r="G40" s="137">
        <v>0.8</v>
      </c>
      <c r="H40" s="152" t="s">
        <v>324</v>
      </c>
      <c r="I40" s="131">
        <v>1</v>
      </c>
      <c r="J40" s="130" t="s">
        <v>17</v>
      </c>
      <c r="K40" s="136" t="s">
        <v>21</v>
      </c>
      <c r="L40" s="186"/>
      <c r="M40" s="186"/>
      <c r="N40" s="189">
        <v>1</v>
      </c>
      <c r="O40" s="202"/>
      <c r="P40" s="202"/>
      <c r="Q40" s="189">
        <v>1</v>
      </c>
      <c r="R40" s="186"/>
      <c r="S40" s="186"/>
      <c r="T40" s="186"/>
      <c r="U40" s="186"/>
      <c r="V40" s="186"/>
      <c r="W40" s="186"/>
      <c r="X40" s="176" t="s">
        <v>326</v>
      </c>
      <c r="Y40" s="270"/>
      <c r="Z40" s="190" t="s">
        <v>393</v>
      </c>
      <c r="AA40" s="127"/>
      <c r="AB40" s="127"/>
    </row>
    <row r="41" spans="1:28" ht="63.75" customHeight="1" x14ac:dyDescent="0.2">
      <c r="A41" s="260"/>
      <c r="B41" s="261"/>
      <c r="C41" s="125" t="s">
        <v>320</v>
      </c>
      <c r="D41" s="125" t="s">
        <v>323</v>
      </c>
      <c r="E41" s="136" t="s">
        <v>12</v>
      </c>
      <c r="F41" s="124"/>
      <c r="G41" s="137">
        <v>0.8</v>
      </c>
      <c r="H41" s="152" t="s">
        <v>324</v>
      </c>
      <c r="I41" s="131">
        <v>1</v>
      </c>
      <c r="J41" s="130" t="s">
        <v>17</v>
      </c>
      <c r="K41" s="136" t="s">
        <v>21</v>
      </c>
      <c r="L41" s="186"/>
      <c r="M41" s="186"/>
      <c r="N41" s="191">
        <v>0</v>
      </c>
      <c r="O41" s="202"/>
      <c r="P41" s="202"/>
      <c r="Q41" s="189">
        <v>1</v>
      </c>
      <c r="R41" s="186"/>
      <c r="S41" s="186"/>
      <c r="T41" s="186"/>
      <c r="U41" s="186"/>
      <c r="V41" s="186"/>
      <c r="W41" s="186"/>
      <c r="X41" s="176" t="s">
        <v>327</v>
      </c>
      <c r="Y41" s="270"/>
      <c r="Z41" s="190" t="s">
        <v>394</v>
      </c>
      <c r="AA41" s="197" t="s">
        <v>395</v>
      </c>
      <c r="AB41" s="201" t="s">
        <v>396</v>
      </c>
    </row>
    <row r="42" spans="1:28" ht="79.5" customHeight="1" x14ac:dyDescent="0.2">
      <c r="A42" s="260" t="s">
        <v>39</v>
      </c>
      <c r="B42" s="261" t="s">
        <v>59</v>
      </c>
      <c r="C42" s="140" t="s">
        <v>170</v>
      </c>
      <c r="D42" s="125" t="s">
        <v>171</v>
      </c>
      <c r="E42" s="130" t="s">
        <v>127</v>
      </c>
      <c r="F42" s="126"/>
      <c r="G42" s="128">
        <v>0.7</v>
      </c>
      <c r="H42" s="128" t="s">
        <v>22</v>
      </c>
      <c r="I42" s="128">
        <v>0.9</v>
      </c>
      <c r="J42" s="130" t="s">
        <v>17</v>
      </c>
      <c r="K42" s="130" t="s">
        <v>23</v>
      </c>
      <c r="L42" s="186"/>
      <c r="M42" s="186"/>
      <c r="N42" s="186"/>
      <c r="O42" s="186"/>
      <c r="P42" s="186"/>
      <c r="Q42" s="189">
        <v>1</v>
      </c>
      <c r="R42" s="186"/>
      <c r="S42" s="186"/>
      <c r="T42" s="186"/>
      <c r="U42" s="186"/>
      <c r="V42" s="186"/>
      <c r="W42" s="186"/>
      <c r="X42" s="169" t="s">
        <v>172</v>
      </c>
      <c r="Y42" s="261" t="s">
        <v>173</v>
      </c>
      <c r="Z42" s="143" t="s">
        <v>397</v>
      </c>
      <c r="AA42" s="127"/>
      <c r="AB42" s="127"/>
    </row>
    <row r="43" spans="1:28" ht="79.5" customHeight="1" x14ac:dyDescent="0.2">
      <c r="A43" s="260"/>
      <c r="B43" s="261"/>
      <c r="C43" s="193" t="s">
        <v>85</v>
      </c>
      <c r="D43" s="212" t="s">
        <v>174</v>
      </c>
      <c r="E43" s="217" t="s">
        <v>127</v>
      </c>
      <c r="F43" s="218"/>
      <c r="G43" s="219">
        <v>0.65</v>
      </c>
      <c r="H43" s="219" t="s">
        <v>175</v>
      </c>
      <c r="I43" s="219">
        <v>0.9</v>
      </c>
      <c r="J43" s="217" t="s">
        <v>17</v>
      </c>
      <c r="K43" s="217" t="s">
        <v>23</v>
      </c>
      <c r="L43" s="220"/>
      <c r="M43" s="220"/>
      <c r="N43" s="220"/>
      <c r="O43" s="220"/>
      <c r="P43" s="220"/>
      <c r="Q43" s="221">
        <v>0.94410000000000005</v>
      </c>
      <c r="R43" s="220"/>
      <c r="S43" s="220"/>
      <c r="T43" s="220"/>
      <c r="U43" s="220"/>
      <c r="V43" s="220"/>
      <c r="W43" s="220"/>
      <c r="X43" s="222" t="s">
        <v>176</v>
      </c>
      <c r="Y43" s="261"/>
      <c r="Z43" s="143" t="s">
        <v>397</v>
      </c>
      <c r="AA43" s="127"/>
      <c r="AB43" s="127"/>
    </row>
    <row r="44" spans="1:28" ht="104.25" customHeight="1" x14ac:dyDescent="0.2">
      <c r="A44" s="260"/>
      <c r="B44" s="261"/>
      <c r="C44" s="211" t="s">
        <v>420</v>
      </c>
      <c r="D44" s="211" t="s">
        <v>421</v>
      </c>
      <c r="E44" s="130" t="s">
        <v>12</v>
      </c>
      <c r="F44" s="127"/>
      <c r="G44" s="127"/>
      <c r="H44" s="127"/>
      <c r="I44" s="219">
        <v>1</v>
      </c>
      <c r="J44" s="217" t="s">
        <v>17</v>
      </c>
      <c r="K44" s="217" t="s">
        <v>24</v>
      </c>
      <c r="L44" s="127"/>
      <c r="M44" s="127"/>
      <c r="N44" s="127"/>
      <c r="O44" s="127"/>
      <c r="P44" s="127"/>
      <c r="Q44" s="127"/>
      <c r="R44" s="230"/>
      <c r="S44" s="230"/>
      <c r="T44" s="230"/>
      <c r="U44" s="230"/>
      <c r="V44" s="230"/>
      <c r="W44" s="230"/>
      <c r="X44" s="126" t="s">
        <v>422</v>
      </c>
      <c r="Y44" s="261"/>
      <c r="Z44" s="143"/>
      <c r="AA44" s="127"/>
      <c r="AB44" s="127"/>
    </row>
    <row r="45" spans="1:28" ht="66.75" customHeight="1" x14ac:dyDescent="0.2">
      <c r="A45" s="260" t="s">
        <v>39</v>
      </c>
      <c r="B45" s="262" t="s">
        <v>60</v>
      </c>
      <c r="C45" s="194" t="s">
        <v>359</v>
      </c>
      <c r="D45" s="192" t="s">
        <v>342</v>
      </c>
      <c r="E45" s="192" t="s">
        <v>296</v>
      </c>
      <c r="F45" s="192"/>
      <c r="G45" s="128">
        <v>0.6</v>
      </c>
      <c r="H45" s="128">
        <v>0.8</v>
      </c>
      <c r="I45" s="128">
        <v>1</v>
      </c>
      <c r="J45" s="192" t="s">
        <v>17</v>
      </c>
      <c r="K45" s="192" t="s">
        <v>24</v>
      </c>
      <c r="L45" s="186"/>
      <c r="M45" s="186"/>
      <c r="N45" s="186"/>
      <c r="O45" s="186"/>
      <c r="P45" s="186"/>
      <c r="Q45" s="186"/>
      <c r="R45" s="186"/>
      <c r="S45" s="186"/>
      <c r="T45" s="186"/>
      <c r="U45" s="186"/>
      <c r="V45" s="186"/>
      <c r="W45" s="131"/>
      <c r="X45" s="169" t="s">
        <v>373</v>
      </c>
      <c r="Y45" s="263" t="s">
        <v>232</v>
      </c>
      <c r="Z45" s="159"/>
      <c r="AA45" s="127"/>
      <c r="AB45" s="127"/>
    </row>
    <row r="46" spans="1:28" ht="63" customHeight="1" x14ac:dyDescent="0.2">
      <c r="A46" s="260"/>
      <c r="B46" s="262"/>
      <c r="C46" s="194" t="s">
        <v>360</v>
      </c>
      <c r="D46" s="192" t="s">
        <v>343</v>
      </c>
      <c r="E46" s="192" t="s">
        <v>296</v>
      </c>
      <c r="F46" s="192"/>
      <c r="G46" s="128">
        <v>0.6</v>
      </c>
      <c r="H46" s="128">
        <v>0.8</v>
      </c>
      <c r="I46" s="128">
        <v>1</v>
      </c>
      <c r="J46" s="192" t="s">
        <v>17</v>
      </c>
      <c r="K46" s="192" t="s">
        <v>24</v>
      </c>
      <c r="L46" s="186"/>
      <c r="M46" s="186"/>
      <c r="N46" s="186"/>
      <c r="O46" s="186"/>
      <c r="P46" s="186"/>
      <c r="Q46" s="186"/>
      <c r="R46" s="186"/>
      <c r="S46" s="186"/>
      <c r="T46" s="186"/>
      <c r="U46" s="186"/>
      <c r="V46" s="186"/>
      <c r="W46" s="131"/>
      <c r="X46" s="169" t="s">
        <v>374</v>
      </c>
      <c r="Y46" s="264"/>
      <c r="Z46" s="159"/>
      <c r="AA46" s="127"/>
      <c r="AB46" s="127"/>
    </row>
    <row r="47" spans="1:28" ht="62.25" customHeight="1" x14ac:dyDescent="0.2">
      <c r="A47" s="260"/>
      <c r="B47" s="262"/>
      <c r="C47" s="194" t="s">
        <v>361</v>
      </c>
      <c r="D47" s="192" t="s">
        <v>344</v>
      </c>
      <c r="E47" s="192" t="s">
        <v>296</v>
      </c>
      <c r="F47" s="192"/>
      <c r="G47" s="128">
        <v>0.6</v>
      </c>
      <c r="H47" s="128">
        <v>0.8</v>
      </c>
      <c r="I47" s="128">
        <v>1</v>
      </c>
      <c r="J47" s="192" t="s">
        <v>17</v>
      </c>
      <c r="K47" s="192" t="s">
        <v>24</v>
      </c>
      <c r="L47" s="186"/>
      <c r="M47" s="186"/>
      <c r="N47" s="186"/>
      <c r="O47" s="186"/>
      <c r="P47" s="186"/>
      <c r="Q47" s="186"/>
      <c r="R47" s="186"/>
      <c r="S47" s="186"/>
      <c r="T47" s="186"/>
      <c r="U47" s="186"/>
      <c r="V47" s="186"/>
      <c r="W47" s="131"/>
      <c r="X47" s="169" t="s">
        <v>375</v>
      </c>
      <c r="Y47" s="264"/>
      <c r="Z47" s="159"/>
      <c r="AA47" s="127"/>
      <c r="AB47" s="127"/>
    </row>
    <row r="48" spans="1:28" ht="76.5" customHeight="1" x14ac:dyDescent="0.2">
      <c r="A48" s="260"/>
      <c r="B48" s="262"/>
      <c r="C48" s="194" t="s">
        <v>362</v>
      </c>
      <c r="D48" s="192" t="s">
        <v>345</v>
      </c>
      <c r="E48" s="192" t="s">
        <v>296</v>
      </c>
      <c r="F48" s="192"/>
      <c r="G48" s="128">
        <v>0.6</v>
      </c>
      <c r="H48" s="128">
        <v>0.8</v>
      </c>
      <c r="I48" s="128">
        <v>1</v>
      </c>
      <c r="J48" s="192" t="s">
        <v>17</v>
      </c>
      <c r="K48" s="192" t="s">
        <v>24</v>
      </c>
      <c r="L48" s="186"/>
      <c r="M48" s="186"/>
      <c r="N48" s="186"/>
      <c r="O48" s="186"/>
      <c r="P48" s="186"/>
      <c r="Q48" s="186"/>
      <c r="R48" s="186"/>
      <c r="S48" s="186"/>
      <c r="T48" s="186"/>
      <c r="U48" s="186"/>
      <c r="V48" s="186"/>
      <c r="W48" s="131"/>
      <c r="X48" s="169" t="s">
        <v>376</v>
      </c>
      <c r="Y48" s="264"/>
      <c r="Z48" s="159"/>
      <c r="AA48" s="127"/>
      <c r="AB48" s="127"/>
    </row>
    <row r="49" spans="1:28" ht="76.5" customHeight="1" x14ac:dyDescent="0.2">
      <c r="A49" s="260"/>
      <c r="B49" s="262"/>
      <c r="C49" s="194" t="s">
        <v>363</v>
      </c>
      <c r="D49" s="192" t="s">
        <v>346</v>
      </c>
      <c r="E49" s="192" t="s">
        <v>296</v>
      </c>
      <c r="F49" s="192"/>
      <c r="G49" s="128">
        <v>0.6</v>
      </c>
      <c r="H49" s="128">
        <v>0.8</v>
      </c>
      <c r="I49" s="128">
        <v>1</v>
      </c>
      <c r="J49" s="192" t="s">
        <v>17</v>
      </c>
      <c r="K49" s="192" t="s">
        <v>24</v>
      </c>
      <c r="L49" s="186"/>
      <c r="M49" s="186"/>
      <c r="N49" s="186"/>
      <c r="O49" s="186"/>
      <c r="P49" s="186"/>
      <c r="Q49" s="186"/>
      <c r="R49" s="186"/>
      <c r="S49" s="186"/>
      <c r="T49" s="186"/>
      <c r="U49" s="186"/>
      <c r="V49" s="186"/>
      <c r="W49" s="131"/>
      <c r="X49" s="169" t="s">
        <v>377</v>
      </c>
      <c r="Y49" s="264"/>
      <c r="Z49" s="159"/>
      <c r="AA49" s="127"/>
      <c r="AB49" s="127"/>
    </row>
    <row r="50" spans="1:28" ht="76.5" customHeight="1" x14ac:dyDescent="0.2">
      <c r="A50" s="260"/>
      <c r="B50" s="262"/>
      <c r="C50" s="194" t="s">
        <v>362</v>
      </c>
      <c r="D50" s="192" t="s">
        <v>347</v>
      </c>
      <c r="E50" s="192" t="s">
        <v>296</v>
      </c>
      <c r="F50" s="192"/>
      <c r="G50" s="128">
        <v>0.6</v>
      </c>
      <c r="H50" s="128">
        <v>0.8</v>
      </c>
      <c r="I50" s="128">
        <v>1</v>
      </c>
      <c r="J50" s="192" t="s">
        <v>17</v>
      </c>
      <c r="K50" s="192" t="s">
        <v>24</v>
      </c>
      <c r="L50" s="186"/>
      <c r="M50" s="186"/>
      <c r="N50" s="186"/>
      <c r="O50" s="186"/>
      <c r="P50" s="186"/>
      <c r="Q50" s="186"/>
      <c r="R50" s="186"/>
      <c r="S50" s="186"/>
      <c r="T50" s="186"/>
      <c r="U50" s="186"/>
      <c r="V50" s="186"/>
      <c r="W50" s="131"/>
      <c r="X50" s="169" t="s">
        <v>378</v>
      </c>
      <c r="Y50" s="264"/>
      <c r="Z50" s="159"/>
      <c r="AA50" s="127"/>
      <c r="AB50" s="127"/>
    </row>
    <row r="51" spans="1:28" ht="76.5" customHeight="1" x14ac:dyDescent="0.2">
      <c r="A51" s="260"/>
      <c r="B51" s="262"/>
      <c r="C51" s="194" t="s">
        <v>364</v>
      </c>
      <c r="D51" s="192" t="s">
        <v>348</v>
      </c>
      <c r="E51" s="192" t="s">
        <v>296</v>
      </c>
      <c r="F51" s="192"/>
      <c r="G51" s="128">
        <v>0.6</v>
      </c>
      <c r="H51" s="128">
        <v>0.8</v>
      </c>
      <c r="I51" s="128">
        <v>1</v>
      </c>
      <c r="J51" s="192" t="s">
        <v>17</v>
      </c>
      <c r="K51" s="192" t="s">
        <v>24</v>
      </c>
      <c r="L51" s="186"/>
      <c r="M51" s="186"/>
      <c r="N51" s="186"/>
      <c r="O51" s="186"/>
      <c r="P51" s="186"/>
      <c r="Q51" s="186"/>
      <c r="R51" s="186"/>
      <c r="S51" s="186"/>
      <c r="T51" s="186"/>
      <c r="U51" s="186"/>
      <c r="V51" s="186"/>
      <c r="W51" s="131"/>
      <c r="X51" s="169" t="s">
        <v>376</v>
      </c>
      <c r="Y51" s="264"/>
      <c r="Z51" s="159"/>
      <c r="AA51" s="127"/>
      <c r="AB51" s="127"/>
    </row>
    <row r="52" spans="1:28" ht="76.5" customHeight="1" x14ac:dyDescent="0.2">
      <c r="A52" s="260"/>
      <c r="B52" s="262"/>
      <c r="C52" s="194" t="s">
        <v>365</v>
      </c>
      <c r="D52" s="192" t="s">
        <v>349</v>
      </c>
      <c r="E52" s="192" t="s">
        <v>296</v>
      </c>
      <c r="F52" s="192"/>
      <c r="G52" s="128">
        <v>0.6</v>
      </c>
      <c r="H52" s="128">
        <v>0.8</v>
      </c>
      <c r="I52" s="128">
        <v>1</v>
      </c>
      <c r="J52" s="192" t="s">
        <v>17</v>
      </c>
      <c r="K52" s="192" t="s">
        <v>24</v>
      </c>
      <c r="L52" s="186"/>
      <c r="M52" s="186"/>
      <c r="N52" s="186"/>
      <c r="O52" s="186"/>
      <c r="P52" s="186"/>
      <c r="Q52" s="186"/>
      <c r="R52" s="186"/>
      <c r="S52" s="186"/>
      <c r="T52" s="186"/>
      <c r="U52" s="186"/>
      <c r="V52" s="186"/>
      <c r="W52" s="131"/>
      <c r="X52" s="169" t="s">
        <v>378</v>
      </c>
      <c r="Y52" s="264"/>
      <c r="Z52" s="159"/>
      <c r="AA52" s="127"/>
      <c r="AB52" s="127"/>
    </row>
    <row r="53" spans="1:28" ht="76.5" customHeight="1" x14ac:dyDescent="0.2">
      <c r="A53" s="260"/>
      <c r="B53" s="262"/>
      <c r="C53" s="194" t="s">
        <v>366</v>
      </c>
      <c r="D53" s="192" t="s">
        <v>350</v>
      </c>
      <c r="E53" s="192" t="s">
        <v>296</v>
      </c>
      <c r="F53" s="192"/>
      <c r="G53" s="128">
        <v>0.6</v>
      </c>
      <c r="H53" s="128">
        <v>0.8</v>
      </c>
      <c r="I53" s="128">
        <v>1</v>
      </c>
      <c r="J53" s="192" t="s">
        <v>17</v>
      </c>
      <c r="K53" s="192" t="s">
        <v>24</v>
      </c>
      <c r="L53" s="186"/>
      <c r="M53" s="186"/>
      <c r="N53" s="186"/>
      <c r="O53" s="186"/>
      <c r="P53" s="186"/>
      <c r="Q53" s="186"/>
      <c r="R53" s="186"/>
      <c r="S53" s="186"/>
      <c r="T53" s="186"/>
      <c r="U53" s="186"/>
      <c r="V53" s="186"/>
      <c r="W53" s="131"/>
      <c r="X53" s="169" t="s">
        <v>376</v>
      </c>
      <c r="Y53" s="264"/>
      <c r="Z53" s="159"/>
      <c r="AA53" s="127"/>
      <c r="AB53" s="127"/>
    </row>
    <row r="54" spans="1:28" ht="76.5" customHeight="1" x14ac:dyDescent="0.2">
      <c r="A54" s="260"/>
      <c r="B54" s="262"/>
      <c r="C54" s="194" t="s">
        <v>367</v>
      </c>
      <c r="D54" s="192" t="s">
        <v>351</v>
      </c>
      <c r="E54" s="192" t="s">
        <v>296</v>
      </c>
      <c r="F54" s="192"/>
      <c r="G54" s="128">
        <v>0.6</v>
      </c>
      <c r="H54" s="128">
        <v>0.8</v>
      </c>
      <c r="I54" s="128">
        <v>1</v>
      </c>
      <c r="J54" s="192" t="s">
        <v>17</v>
      </c>
      <c r="K54" s="192" t="s">
        <v>24</v>
      </c>
      <c r="L54" s="186"/>
      <c r="M54" s="186"/>
      <c r="N54" s="186"/>
      <c r="O54" s="186"/>
      <c r="P54" s="186"/>
      <c r="Q54" s="186"/>
      <c r="R54" s="186"/>
      <c r="S54" s="186"/>
      <c r="T54" s="186"/>
      <c r="U54" s="186"/>
      <c r="V54" s="186"/>
      <c r="W54" s="131"/>
      <c r="X54" s="169" t="s">
        <v>377</v>
      </c>
      <c r="Y54" s="264"/>
      <c r="Z54" s="159"/>
      <c r="AA54" s="127"/>
      <c r="AB54" s="127"/>
    </row>
    <row r="55" spans="1:28" ht="76.5" customHeight="1" x14ac:dyDescent="0.2">
      <c r="A55" s="260"/>
      <c r="B55" s="262"/>
      <c r="C55" s="194" t="s">
        <v>368</v>
      </c>
      <c r="D55" s="192" t="s">
        <v>352</v>
      </c>
      <c r="E55" s="192" t="s">
        <v>296</v>
      </c>
      <c r="F55" s="192"/>
      <c r="G55" s="128">
        <v>0.6</v>
      </c>
      <c r="H55" s="128">
        <v>0.8</v>
      </c>
      <c r="I55" s="128">
        <v>1</v>
      </c>
      <c r="J55" s="192" t="s">
        <v>17</v>
      </c>
      <c r="K55" s="192" t="s">
        <v>24</v>
      </c>
      <c r="L55" s="186"/>
      <c r="M55" s="186"/>
      <c r="N55" s="186"/>
      <c r="O55" s="186"/>
      <c r="P55" s="186"/>
      <c r="Q55" s="186"/>
      <c r="R55" s="186"/>
      <c r="S55" s="186"/>
      <c r="T55" s="186"/>
      <c r="U55" s="186"/>
      <c r="V55" s="186"/>
      <c r="W55" s="131"/>
      <c r="X55" s="169" t="s">
        <v>378</v>
      </c>
      <c r="Y55" s="264"/>
      <c r="Z55" s="159"/>
      <c r="AA55" s="127"/>
      <c r="AB55" s="127"/>
    </row>
    <row r="56" spans="1:28" ht="76.5" customHeight="1" x14ac:dyDescent="0.2">
      <c r="A56" s="260"/>
      <c r="B56" s="262"/>
      <c r="C56" s="194" t="s">
        <v>369</v>
      </c>
      <c r="D56" s="192" t="s">
        <v>353</v>
      </c>
      <c r="E56" s="192" t="s">
        <v>296</v>
      </c>
      <c r="F56" s="192"/>
      <c r="G56" s="128">
        <v>0.6</v>
      </c>
      <c r="H56" s="128">
        <v>0.8</v>
      </c>
      <c r="I56" s="128">
        <v>1</v>
      </c>
      <c r="J56" s="192" t="s">
        <v>17</v>
      </c>
      <c r="K56" s="192" t="s">
        <v>24</v>
      </c>
      <c r="L56" s="186"/>
      <c r="M56" s="186"/>
      <c r="N56" s="186"/>
      <c r="O56" s="186"/>
      <c r="P56" s="186"/>
      <c r="Q56" s="186"/>
      <c r="R56" s="186"/>
      <c r="S56" s="186"/>
      <c r="T56" s="186"/>
      <c r="U56" s="186"/>
      <c r="V56" s="186"/>
      <c r="W56" s="131"/>
      <c r="X56" s="169" t="s">
        <v>379</v>
      </c>
      <c r="Y56" s="264"/>
      <c r="Z56" s="159"/>
      <c r="AA56" s="127"/>
      <c r="AB56" s="127"/>
    </row>
    <row r="57" spans="1:28" ht="76.5" customHeight="1" x14ac:dyDescent="0.2">
      <c r="A57" s="260"/>
      <c r="B57" s="262"/>
      <c r="C57" s="194" t="s">
        <v>369</v>
      </c>
      <c r="D57" s="192" t="s">
        <v>354</v>
      </c>
      <c r="E57" s="192" t="s">
        <v>296</v>
      </c>
      <c r="F57" s="192"/>
      <c r="G57" s="128">
        <v>0.6</v>
      </c>
      <c r="H57" s="128">
        <v>0.8</v>
      </c>
      <c r="I57" s="128">
        <v>1</v>
      </c>
      <c r="J57" s="192" t="s">
        <v>17</v>
      </c>
      <c r="K57" s="192" t="s">
        <v>24</v>
      </c>
      <c r="L57" s="186"/>
      <c r="M57" s="186"/>
      <c r="N57" s="186"/>
      <c r="O57" s="186"/>
      <c r="P57" s="186"/>
      <c r="Q57" s="186"/>
      <c r="R57" s="186"/>
      <c r="S57" s="186"/>
      <c r="T57" s="186"/>
      <c r="U57" s="186"/>
      <c r="V57" s="186"/>
      <c r="W57" s="131"/>
      <c r="X57" s="169" t="s">
        <v>379</v>
      </c>
      <c r="Y57" s="264"/>
      <c r="Z57" s="159"/>
      <c r="AA57" s="127"/>
      <c r="AB57" s="127"/>
    </row>
    <row r="58" spans="1:28" ht="76.5" customHeight="1" x14ac:dyDescent="0.2">
      <c r="A58" s="260"/>
      <c r="B58" s="262"/>
      <c r="C58" s="194" t="s">
        <v>369</v>
      </c>
      <c r="D58" s="192" t="s">
        <v>355</v>
      </c>
      <c r="E58" s="192" t="s">
        <v>296</v>
      </c>
      <c r="F58" s="192"/>
      <c r="G58" s="128">
        <v>0.6</v>
      </c>
      <c r="H58" s="128">
        <v>0.8</v>
      </c>
      <c r="I58" s="128">
        <v>1</v>
      </c>
      <c r="J58" s="192" t="s">
        <v>17</v>
      </c>
      <c r="K58" s="192" t="s">
        <v>24</v>
      </c>
      <c r="L58" s="186"/>
      <c r="M58" s="186"/>
      <c r="N58" s="186"/>
      <c r="O58" s="186"/>
      <c r="P58" s="186"/>
      <c r="Q58" s="186"/>
      <c r="R58" s="186"/>
      <c r="S58" s="186"/>
      <c r="T58" s="186"/>
      <c r="U58" s="186"/>
      <c r="V58" s="186"/>
      <c r="W58" s="131"/>
      <c r="X58" s="169" t="s">
        <v>379</v>
      </c>
      <c r="Y58" s="264"/>
      <c r="Z58" s="159"/>
      <c r="AA58" s="127"/>
      <c r="AB58" s="127"/>
    </row>
    <row r="59" spans="1:28" ht="76.5" customHeight="1" x14ac:dyDescent="0.2">
      <c r="A59" s="260"/>
      <c r="B59" s="262"/>
      <c r="C59" s="194" t="s">
        <v>370</v>
      </c>
      <c r="D59" s="192" t="s">
        <v>356</v>
      </c>
      <c r="E59" s="192" t="s">
        <v>296</v>
      </c>
      <c r="F59" s="192"/>
      <c r="G59" s="128">
        <v>0.6</v>
      </c>
      <c r="H59" s="128">
        <v>0.8</v>
      </c>
      <c r="I59" s="128">
        <v>1</v>
      </c>
      <c r="J59" s="192" t="s">
        <v>17</v>
      </c>
      <c r="K59" s="192" t="s">
        <v>24</v>
      </c>
      <c r="L59" s="186"/>
      <c r="M59" s="186"/>
      <c r="N59" s="186"/>
      <c r="O59" s="186"/>
      <c r="P59" s="186"/>
      <c r="Q59" s="186"/>
      <c r="R59" s="186"/>
      <c r="S59" s="186"/>
      <c r="T59" s="186"/>
      <c r="U59" s="186"/>
      <c r="V59" s="186"/>
      <c r="W59" s="131"/>
      <c r="X59" s="169" t="s">
        <v>376</v>
      </c>
      <c r="Y59" s="264"/>
      <c r="Z59" s="159"/>
      <c r="AA59" s="127"/>
      <c r="AB59" s="127"/>
    </row>
    <row r="60" spans="1:28" ht="76.5" customHeight="1" x14ac:dyDescent="0.2">
      <c r="A60" s="260"/>
      <c r="B60" s="262"/>
      <c r="C60" s="194" t="s">
        <v>371</v>
      </c>
      <c r="D60" s="192" t="s">
        <v>357</v>
      </c>
      <c r="E60" s="192" t="s">
        <v>296</v>
      </c>
      <c r="F60" s="192"/>
      <c r="G60" s="128">
        <v>0.6</v>
      </c>
      <c r="H60" s="128">
        <v>0.8</v>
      </c>
      <c r="I60" s="128">
        <v>1</v>
      </c>
      <c r="J60" s="192" t="s">
        <v>17</v>
      </c>
      <c r="K60" s="192" t="s">
        <v>24</v>
      </c>
      <c r="L60" s="186"/>
      <c r="M60" s="186"/>
      <c r="N60" s="186"/>
      <c r="O60" s="186"/>
      <c r="P60" s="186"/>
      <c r="Q60" s="186"/>
      <c r="R60" s="186"/>
      <c r="S60" s="186"/>
      <c r="T60" s="186"/>
      <c r="U60" s="186"/>
      <c r="V60" s="186"/>
      <c r="W60" s="131"/>
      <c r="X60" s="169" t="s">
        <v>377</v>
      </c>
      <c r="Y60" s="264"/>
      <c r="Z60" s="159"/>
      <c r="AA60" s="127"/>
      <c r="AB60" s="127"/>
    </row>
    <row r="61" spans="1:28" ht="76.5" customHeight="1" x14ac:dyDescent="0.2">
      <c r="A61" s="260"/>
      <c r="B61" s="262"/>
      <c r="C61" s="194" t="s">
        <v>372</v>
      </c>
      <c r="D61" s="192" t="s">
        <v>358</v>
      </c>
      <c r="E61" s="192" t="s">
        <v>296</v>
      </c>
      <c r="F61" s="192"/>
      <c r="G61" s="128">
        <v>0.6</v>
      </c>
      <c r="H61" s="128">
        <v>0.8</v>
      </c>
      <c r="I61" s="128">
        <v>1</v>
      </c>
      <c r="J61" s="192" t="s">
        <v>17</v>
      </c>
      <c r="K61" s="192" t="s">
        <v>24</v>
      </c>
      <c r="L61" s="186"/>
      <c r="M61" s="186"/>
      <c r="N61" s="186"/>
      <c r="O61" s="186"/>
      <c r="P61" s="186"/>
      <c r="Q61" s="186"/>
      <c r="R61" s="186"/>
      <c r="S61" s="186"/>
      <c r="T61" s="186"/>
      <c r="U61" s="186"/>
      <c r="V61" s="186"/>
      <c r="W61" s="131"/>
      <c r="X61" s="169" t="s">
        <v>378</v>
      </c>
      <c r="Y61" s="265"/>
      <c r="Z61" s="159"/>
      <c r="AA61" s="127"/>
      <c r="AB61" s="127"/>
    </row>
    <row r="62" spans="1:28" ht="67.5" customHeight="1" x14ac:dyDescent="0.2">
      <c r="A62" s="266" t="s">
        <v>39</v>
      </c>
      <c r="B62" s="261" t="s">
        <v>61</v>
      </c>
      <c r="C62" s="140" t="s">
        <v>90</v>
      </c>
      <c r="D62" s="125" t="s">
        <v>398</v>
      </c>
      <c r="E62" s="192" t="s">
        <v>12</v>
      </c>
      <c r="F62" s="192"/>
      <c r="G62" s="192">
        <v>0.8</v>
      </c>
      <c r="H62" s="192" t="s">
        <v>26</v>
      </c>
      <c r="I62" s="192">
        <v>1</v>
      </c>
      <c r="J62" s="192" t="s">
        <v>17</v>
      </c>
      <c r="K62" s="192" t="s">
        <v>21</v>
      </c>
      <c r="L62" s="186"/>
      <c r="M62" s="186"/>
      <c r="N62" s="189">
        <v>1</v>
      </c>
      <c r="O62" s="186"/>
      <c r="P62" s="186"/>
      <c r="Q62" s="189">
        <v>1</v>
      </c>
      <c r="R62" s="186"/>
      <c r="S62" s="186"/>
      <c r="T62" s="186"/>
      <c r="U62" s="186"/>
      <c r="V62" s="186"/>
      <c r="W62" s="186"/>
      <c r="X62" s="169" t="s">
        <v>191</v>
      </c>
      <c r="Y62" s="261" t="s">
        <v>192</v>
      </c>
      <c r="Z62" s="190" t="s">
        <v>339</v>
      </c>
      <c r="AA62" s="127"/>
      <c r="AB62" s="127"/>
    </row>
    <row r="63" spans="1:28" ht="74.25" customHeight="1" x14ac:dyDescent="0.2">
      <c r="A63" s="266"/>
      <c r="B63" s="261"/>
      <c r="C63" s="140" t="s">
        <v>91</v>
      </c>
      <c r="D63" s="125" t="s">
        <v>193</v>
      </c>
      <c r="E63" s="130" t="s">
        <v>12</v>
      </c>
      <c r="F63" s="126"/>
      <c r="G63" s="141">
        <v>0.8</v>
      </c>
      <c r="H63" s="130" t="s">
        <v>26</v>
      </c>
      <c r="I63" s="141">
        <v>1</v>
      </c>
      <c r="J63" s="139" t="s">
        <v>17</v>
      </c>
      <c r="K63" s="130" t="s">
        <v>119</v>
      </c>
      <c r="L63" s="189">
        <v>1</v>
      </c>
      <c r="M63" s="189">
        <v>1</v>
      </c>
      <c r="N63" s="189">
        <v>1</v>
      </c>
      <c r="O63" s="189">
        <v>1</v>
      </c>
      <c r="P63" s="189">
        <v>1</v>
      </c>
      <c r="Q63" s="189">
        <v>1</v>
      </c>
      <c r="R63" s="186"/>
      <c r="S63" s="186"/>
      <c r="T63" s="186"/>
      <c r="U63" s="186"/>
      <c r="V63" s="186"/>
      <c r="W63" s="186"/>
      <c r="X63" s="169" t="s">
        <v>194</v>
      </c>
      <c r="Y63" s="261"/>
      <c r="Z63" s="190" t="s">
        <v>339</v>
      </c>
      <c r="AA63" s="127"/>
      <c r="AB63" s="127"/>
    </row>
    <row r="64" spans="1:28" ht="64.5" customHeight="1" x14ac:dyDescent="0.2">
      <c r="A64" s="266"/>
      <c r="B64" s="261"/>
      <c r="C64" s="142" t="s">
        <v>285</v>
      </c>
      <c r="D64" s="159" t="s">
        <v>399</v>
      </c>
      <c r="E64" s="144" t="s">
        <v>127</v>
      </c>
      <c r="F64" s="143"/>
      <c r="G64" s="145">
        <v>0.8</v>
      </c>
      <c r="H64" s="144" t="s">
        <v>26</v>
      </c>
      <c r="I64" s="145">
        <v>1</v>
      </c>
      <c r="J64" s="146" t="s">
        <v>17</v>
      </c>
      <c r="K64" s="144" t="s">
        <v>119</v>
      </c>
      <c r="L64" s="195">
        <v>1</v>
      </c>
      <c r="M64" s="196">
        <v>1</v>
      </c>
      <c r="N64" s="196">
        <v>1</v>
      </c>
      <c r="O64" s="196">
        <v>1</v>
      </c>
      <c r="P64" s="196">
        <v>1</v>
      </c>
      <c r="Q64" s="196">
        <v>1</v>
      </c>
      <c r="R64" s="131"/>
      <c r="S64" s="131"/>
      <c r="T64" s="131"/>
      <c r="U64" s="131"/>
      <c r="V64" s="131"/>
      <c r="W64" s="186"/>
      <c r="X64" s="169" t="s">
        <v>286</v>
      </c>
      <c r="Y64" s="261" t="s">
        <v>212</v>
      </c>
      <c r="Z64" s="143" t="s">
        <v>380</v>
      </c>
      <c r="AA64" s="127"/>
      <c r="AB64" s="127"/>
    </row>
    <row r="65" spans="1:28" ht="63.75" customHeight="1" x14ac:dyDescent="0.2">
      <c r="A65" s="266"/>
      <c r="B65" s="261"/>
      <c r="C65" s="142" t="s">
        <v>281</v>
      </c>
      <c r="D65" s="159" t="s">
        <v>400</v>
      </c>
      <c r="E65" s="144" t="s">
        <v>127</v>
      </c>
      <c r="F65" s="143"/>
      <c r="G65" s="145">
        <v>0.8</v>
      </c>
      <c r="H65" s="144" t="s">
        <v>26</v>
      </c>
      <c r="I65" s="145">
        <v>1</v>
      </c>
      <c r="J65" s="146" t="s">
        <v>17</v>
      </c>
      <c r="K65" s="144" t="s">
        <v>119</v>
      </c>
      <c r="L65" s="195">
        <v>1</v>
      </c>
      <c r="M65" s="196">
        <v>1</v>
      </c>
      <c r="N65" s="196">
        <v>1</v>
      </c>
      <c r="O65" s="196">
        <v>1</v>
      </c>
      <c r="P65" s="196">
        <v>1</v>
      </c>
      <c r="Q65" s="196">
        <v>1</v>
      </c>
      <c r="R65" s="131"/>
      <c r="S65" s="131"/>
      <c r="T65" s="131"/>
      <c r="U65" s="131"/>
      <c r="V65" s="131"/>
      <c r="W65" s="186"/>
      <c r="X65" s="169" t="s">
        <v>287</v>
      </c>
      <c r="Y65" s="261"/>
      <c r="Z65" s="143" t="s">
        <v>380</v>
      </c>
      <c r="AA65" s="127"/>
      <c r="AB65" s="127"/>
    </row>
    <row r="66" spans="1:28" ht="72" customHeight="1" x14ac:dyDescent="0.2">
      <c r="A66" s="266"/>
      <c r="B66" s="261"/>
      <c r="C66" s="142" t="s">
        <v>283</v>
      </c>
      <c r="D66" s="159" t="s">
        <v>400</v>
      </c>
      <c r="E66" s="144" t="s">
        <v>127</v>
      </c>
      <c r="F66" s="143"/>
      <c r="G66" s="145">
        <v>0.8</v>
      </c>
      <c r="H66" s="144" t="s">
        <v>26</v>
      </c>
      <c r="I66" s="145">
        <v>1</v>
      </c>
      <c r="J66" s="146" t="s">
        <v>17</v>
      </c>
      <c r="K66" s="144" t="s">
        <v>119</v>
      </c>
      <c r="L66" s="195">
        <v>1</v>
      </c>
      <c r="M66" s="196">
        <v>1</v>
      </c>
      <c r="N66" s="196">
        <v>1</v>
      </c>
      <c r="O66" s="196">
        <v>1</v>
      </c>
      <c r="P66" s="196">
        <v>1</v>
      </c>
      <c r="Q66" s="196">
        <v>1</v>
      </c>
      <c r="R66" s="131"/>
      <c r="S66" s="131"/>
      <c r="T66" s="131"/>
      <c r="U66" s="131"/>
      <c r="V66" s="131"/>
      <c r="W66" s="186"/>
      <c r="X66" s="169" t="s">
        <v>288</v>
      </c>
      <c r="Y66" s="261"/>
      <c r="Z66" s="143" t="s">
        <v>380</v>
      </c>
      <c r="AA66" s="127"/>
      <c r="AB66" s="127"/>
    </row>
    <row r="67" spans="1:28" ht="69" customHeight="1" x14ac:dyDescent="0.2">
      <c r="A67" s="266"/>
      <c r="B67" s="261"/>
      <c r="C67" s="142" t="s">
        <v>284</v>
      </c>
      <c r="D67" s="159" t="s">
        <v>282</v>
      </c>
      <c r="E67" s="144" t="s">
        <v>127</v>
      </c>
      <c r="F67" s="143"/>
      <c r="G67" s="145">
        <v>0.9</v>
      </c>
      <c r="H67" s="144" t="s">
        <v>25</v>
      </c>
      <c r="I67" s="145">
        <v>1</v>
      </c>
      <c r="J67" s="146" t="s">
        <v>17</v>
      </c>
      <c r="K67" s="144" t="s">
        <v>119</v>
      </c>
      <c r="L67" s="195">
        <v>1</v>
      </c>
      <c r="M67" s="196">
        <v>1</v>
      </c>
      <c r="N67" s="196">
        <v>1</v>
      </c>
      <c r="O67" s="196">
        <v>1</v>
      </c>
      <c r="P67" s="196">
        <v>1</v>
      </c>
      <c r="Q67" s="196">
        <v>1</v>
      </c>
      <c r="R67" s="131"/>
      <c r="S67" s="131"/>
      <c r="T67" s="131"/>
      <c r="U67" s="131"/>
      <c r="V67" s="131"/>
      <c r="W67" s="186"/>
      <c r="X67" s="169" t="s">
        <v>289</v>
      </c>
      <c r="Y67" s="261"/>
      <c r="Z67" s="143" t="s">
        <v>380</v>
      </c>
      <c r="AA67" s="127"/>
      <c r="AB67" s="127"/>
    </row>
    <row r="68" spans="1:28" ht="73.5" customHeight="1" x14ac:dyDescent="0.2">
      <c r="A68" s="266"/>
      <c r="B68" s="261"/>
      <c r="C68" s="140" t="s">
        <v>97</v>
      </c>
      <c r="D68" s="125" t="s">
        <v>206</v>
      </c>
      <c r="E68" s="130" t="s">
        <v>12</v>
      </c>
      <c r="F68" s="126"/>
      <c r="G68" s="141">
        <v>0.95</v>
      </c>
      <c r="H68" s="139" t="s">
        <v>294</v>
      </c>
      <c r="I68" s="141">
        <v>1</v>
      </c>
      <c r="J68" s="139" t="s">
        <v>17</v>
      </c>
      <c r="K68" s="130" t="s">
        <v>119</v>
      </c>
      <c r="L68" s="195">
        <v>1</v>
      </c>
      <c r="M68" s="196">
        <v>1</v>
      </c>
      <c r="N68" s="196">
        <v>1</v>
      </c>
      <c r="O68" s="196">
        <v>1</v>
      </c>
      <c r="P68" s="196">
        <v>1</v>
      </c>
      <c r="Q68" s="196">
        <v>1</v>
      </c>
      <c r="R68" s="131"/>
      <c r="S68" s="131"/>
      <c r="T68" s="131"/>
      <c r="U68" s="131"/>
      <c r="V68" s="131"/>
      <c r="W68" s="131"/>
      <c r="X68" s="169" t="s">
        <v>295</v>
      </c>
      <c r="Y68" s="261" t="s">
        <v>211</v>
      </c>
      <c r="Z68" s="143" t="s">
        <v>380</v>
      </c>
      <c r="AA68" s="125"/>
      <c r="AB68" s="125"/>
    </row>
    <row r="69" spans="1:28" ht="69" customHeight="1" x14ac:dyDescent="0.2">
      <c r="A69" s="266"/>
      <c r="B69" s="261"/>
      <c r="C69" s="140" t="s">
        <v>98</v>
      </c>
      <c r="D69" s="125" t="s">
        <v>208</v>
      </c>
      <c r="E69" s="130" t="s">
        <v>127</v>
      </c>
      <c r="F69" s="126"/>
      <c r="G69" s="141">
        <v>0.8</v>
      </c>
      <c r="H69" s="130" t="s">
        <v>209</v>
      </c>
      <c r="I69" s="141">
        <v>1</v>
      </c>
      <c r="J69" s="139" t="s">
        <v>17</v>
      </c>
      <c r="K69" s="130" t="s">
        <v>119</v>
      </c>
      <c r="L69" s="195">
        <v>1</v>
      </c>
      <c r="M69" s="196">
        <v>1</v>
      </c>
      <c r="N69" s="196">
        <v>1</v>
      </c>
      <c r="O69" s="196">
        <v>1</v>
      </c>
      <c r="P69" s="196">
        <v>1</v>
      </c>
      <c r="Q69" s="196">
        <v>1</v>
      </c>
      <c r="R69" s="131"/>
      <c r="S69" s="131"/>
      <c r="T69" s="131"/>
      <c r="U69" s="131"/>
      <c r="V69" s="131"/>
      <c r="W69" s="187"/>
      <c r="X69" s="169" t="s">
        <v>210</v>
      </c>
      <c r="Y69" s="261"/>
      <c r="Z69" s="143" t="s">
        <v>380</v>
      </c>
      <c r="AA69" s="125"/>
      <c r="AB69" s="127"/>
    </row>
    <row r="70" spans="1:28" ht="73.5" customHeight="1" x14ac:dyDescent="0.2">
      <c r="A70" s="260" t="s">
        <v>39</v>
      </c>
      <c r="B70" s="261" t="s">
        <v>13</v>
      </c>
      <c r="C70" s="138" t="s">
        <v>413</v>
      </c>
      <c r="D70" s="123" t="s">
        <v>414</v>
      </c>
      <c r="E70" s="130" t="s">
        <v>12</v>
      </c>
      <c r="F70" s="124"/>
      <c r="G70" s="141">
        <v>0.9</v>
      </c>
      <c r="H70" s="130" t="s">
        <v>25</v>
      </c>
      <c r="I70" s="141">
        <v>1</v>
      </c>
      <c r="J70" s="130" t="s">
        <v>17</v>
      </c>
      <c r="K70" s="130" t="s">
        <v>21</v>
      </c>
      <c r="L70" s="186"/>
      <c r="M70" s="186"/>
      <c r="N70" s="188">
        <v>0.99</v>
      </c>
      <c r="O70" s="186"/>
      <c r="P70" s="186"/>
      <c r="Q70" s="196">
        <v>1</v>
      </c>
      <c r="R70" s="186"/>
      <c r="S70" s="186"/>
      <c r="T70" s="131"/>
      <c r="U70" s="186"/>
      <c r="V70" s="186"/>
      <c r="W70" s="186"/>
      <c r="X70" s="169" t="s">
        <v>415</v>
      </c>
      <c r="Y70" s="261" t="s">
        <v>215</v>
      </c>
      <c r="Z70" s="126" t="s">
        <v>462</v>
      </c>
      <c r="AA70" s="126" t="s">
        <v>416</v>
      </c>
      <c r="AB70" s="211" t="s">
        <v>215</v>
      </c>
    </row>
    <row r="71" spans="1:28" ht="54.75" customHeight="1" x14ac:dyDescent="0.2">
      <c r="A71" s="260"/>
      <c r="B71" s="261"/>
      <c r="C71" s="138" t="s">
        <v>272</v>
      </c>
      <c r="D71" s="123" t="s">
        <v>417</v>
      </c>
      <c r="E71" s="130" t="s">
        <v>12</v>
      </c>
      <c r="F71" s="124"/>
      <c r="G71" s="141">
        <v>0.9</v>
      </c>
      <c r="H71" s="130" t="s">
        <v>25</v>
      </c>
      <c r="I71" s="141">
        <v>1</v>
      </c>
      <c r="J71" s="130" t="s">
        <v>17</v>
      </c>
      <c r="K71" s="130" t="s">
        <v>21</v>
      </c>
      <c r="L71" s="186"/>
      <c r="M71" s="186"/>
      <c r="N71" s="196">
        <v>1</v>
      </c>
      <c r="O71" s="186"/>
      <c r="P71" s="186"/>
      <c r="Q71" s="196">
        <v>1</v>
      </c>
      <c r="R71" s="186"/>
      <c r="S71" s="186"/>
      <c r="T71" s="131"/>
      <c r="U71" s="186"/>
      <c r="V71" s="186"/>
      <c r="W71" s="186"/>
      <c r="X71" s="169" t="s">
        <v>418</v>
      </c>
      <c r="Y71" s="261"/>
      <c r="Z71" s="126" t="s">
        <v>463</v>
      </c>
      <c r="AA71" s="126" t="s">
        <v>419</v>
      </c>
      <c r="AB71" s="211" t="s">
        <v>215</v>
      </c>
    </row>
    <row r="72" spans="1:28" ht="56.25" customHeight="1" x14ac:dyDescent="0.2">
      <c r="A72" s="260" t="s">
        <v>39</v>
      </c>
      <c r="B72" s="261" t="s">
        <v>62</v>
      </c>
      <c r="C72" s="140" t="s">
        <v>102</v>
      </c>
      <c r="D72" s="125" t="s">
        <v>220</v>
      </c>
      <c r="E72" s="130" t="s">
        <v>11</v>
      </c>
      <c r="F72" s="147"/>
      <c r="G72" s="161">
        <v>0.4</v>
      </c>
      <c r="H72" s="161" t="s">
        <v>221</v>
      </c>
      <c r="I72" s="161">
        <v>0.8</v>
      </c>
      <c r="J72" s="130" t="s">
        <v>17</v>
      </c>
      <c r="K72" s="130" t="s">
        <v>24</v>
      </c>
      <c r="L72" s="186"/>
      <c r="M72" s="186"/>
      <c r="N72" s="186"/>
      <c r="O72" s="186"/>
      <c r="P72" s="186"/>
      <c r="Q72" s="186"/>
      <c r="R72" s="186"/>
      <c r="S72" s="186"/>
      <c r="T72" s="186"/>
      <c r="U72" s="186"/>
      <c r="V72" s="186"/>
      <c r="W72" s="131"/>
      <c r="X72" s="169" t="s">
        <v>222</v>
      </c>
      <c r="Y72" s="261" t="s">
        <v>223</v>
      </c>
      <c r="Z72" s="197" t="s">
        <v>438</v>
      </c>
      <c r="AA72" s="126" t="s">
        <v>439</v>
      </c>
      <c r="AB72" s="127"/>
    </row>
    <row r="73" spans="1:28" ht="57" customHeight="1" x14ac:dyDescent="0.2">
      <c r="A73" s="260"/>
      <c r="B73" s="261"/>
      <c r="C73" s="140" t="s">
        <v>103</v>
      </c>
      <c r="D73" s="125" t="s">
        <v>224</v>
      </c>
      <c r="E73" s="130" t="s">
        <v>12</v>
      </c>
      <c r="F73" s="147"/>
      <c r="G73" s="161">
        <v>0.5</v>
      </c>
      <c r="H73" s="161" t="s">
        <v>225</v>
      </c>
      <c r="I73" s="161">
        <v>1</v>
      </c>
      <c r="J73" s="130" t="s">
        <v>17</v>
      </c>
      <c r="K73" s="130" t="s">
        <v>23</v>
      </c>
      <c r="L73" s="187"/>
      <c r="M73" s="187"/>
      <c r="N73" s="187"/>
      <c r="O73" s="187"/>
      <c r="P73" s="187"/>
      <c r="Q73" s="198">
        <v>0.5</v>
      </c>
      <c r="R73" s="187"/>
      <c r="S73" s="187"/>
      <c r="T73" s="187"/>
      <c r="U73" s="187"/>
      <c r="V73" s="187"/>
      <c r="W73" s="131"/>
      <c r="X73" s="169" t="s">
        <v>226</v>
      </c>
      <c r="Y73" s="261"/>
      <c r="Z73" s="197"/>
      <c r="AA73" s="126" t="s">
        <v>439</v>
      </c>
      <c r="AB73" s="127"/>
    </row>
    <row r="74" spans="1:28" ht="58.5" customHeight="1" x14ac:dyDescent="0.2">
      <c r="A74" s="260"/>
      <c r="B74" s="261"/>
      <c r="C74" s="140" t="s">
        <v>104</v>
      </c>
      <c r="D74" s="125" t="s">
        <v>227</v>
      </c>
      <c r="E74" s="130" t="s">
        <v>12</v>
      </c>
      <c r="F74" s="147"/>
      <c r="G74" s="128">
        <v>0.1</v>
      </c>
      <c r="H74" s="128" t="s">
        <v>228</v>
      </c>
      <c r="I74" s="128">
        <v>0.01</v>
      </c>
      <c r="J74" s="130" t="s">
        <v>17</v>
      </c>
      <c r="K74" s="130" t="s">
        <v>24</v>
      </c>
      <c r="L74" s="187"/>
      <c r="M74" s="187"/>
      <c r="N74" s="187"/>
      <c r="O74" s="187"/>
      <c r="P74" s="187"/>
      <c r="Q74" s="187"/>
      <c r="R74" s="187"/>
      <c r="S74" s="187"/>
      <c r="T74" s="187"/>
      <c r="U74" s="187"/>
      <c r="V74" s="187"/>
      <c r="W74" s="131"/>
      <c r="X74" s="169" t="s">
        <v>229</v>
      </c>
      <c r="Y74" s="261"/>
      <c r="Z74" s="226" t="s">
        <v>440</v>
      </c>
      <c r="AA74" s="126" t="s">
        <v>441</v>
      </c>
      <c r="AB74" s="127"/>
    </row>
    <row r="75" spans="1:28" ht="61.5" customHeight="1" x14ac:dyDescent="0.2">
      <c r="A75" s="260" t="s">
        <v>46</v>
      </c>
      <c r="B75" s="261" t="s">
        <v>63</v>
      </c>
      <c r="C75" s="138" t="s">
        <v>113</v>
      </c>
      <c r="D75" s="125" t="s">
        <v>260</v>
      </c>
      <c r="E75" s="130" t="s">
        <v>12</v>
      </c>
      <c r="F75" s="147"/>
      <c r="G75" s="128">
        <v>0.5</v>
      </c>
      <c r="H75" s="128" t="s">
        <v>116</v>
      </c>
      <c r="I75" s="128">
        <v>1</v>
      </c>
      <c r="J75" s="130" t="s">
        <v>17</v>
      </c>
      <c r="K75" s="130" t="s">
        <v>21</v>
      </c>
      <c r="L75" s="186"/>
      <c r="M75" s="186"/>
      <c r="N75" s="209">
        <v>0.79</v>
      </c>
      <c r="O75" s="151"/>
      <c r="P75" s="151"/>
      <c r="Q75" s="196">
        <v>1.43</v>
      </c>
      <c r="R75" s="186"/>
      <c r="S75" s="186"/>
      <c r="T75" s="131"/>
      <c r="U75" s="186"/>
      <c r="V75" s="186"/>
      <c r="W75" s="186"/>
      <c r="X75" s="169" t="s">
        <v>248</v>
      </c>
      <c r="Y75" s="261" t="s">
        <v>249</v>
      </c>
      <c r="Z75" s="197" t="s">
        <v>464</v>
      </c>
      <c r="AA75" s="204"/>
      <c r="AB75" s="127"/>
    </row>
    <row r="76" spans="1:28" ht="92.25" customHeight="1" x14ac:dyDescent="0.2">
      <c r="A76" s="260"/>
      <c r="B76" s="261"/>
      <c r="C76" s="138" t="s">
        <v>299</v>
      </c>
      <c r="D76" s="125" t="s">
        <v>300</v>
      </c>
      <c r="E76" s="130" t="s">
        <v>127</v>
      </c>
      <c r="F76" s="147"/>
      <c r="G76" s="128">
        <v>0.5</v>
      </c>
      <c r="H76" s="128" t="s">
        <v>116</v>
      </c>
      <c r="I76" s="128">
        <v>1</v>
      </c>
      <c r="J76" s="130" t="s">
        <v>17</v>
      </c>
      <c r="K76" s="130" t="s">
        <v>23</v>
      </c>
      <c r="L76" s="186"/>
      <c r="M76" s="186"/>
      <c r="N76" s="151"/>
      <c r="O76" s="151"/>
      <c r="P76" s="151"/>
      <c r="Q76" s="210">
        <v>0.32</v>
      </c>
      <c r="R76" s="186"/>
      <c r="S76" s="186"/>
      <c r="T76" s="186"/>
      <c r="U76" s="186"/>
      <c r="V76" s="187"/>
      <c r="W76" s="186"/>
      <c r="X76" s="169" t="s">
        <v>301</v>
      </c>
      <c r="Y76" s="261"/>
      <c r="Z76" s="197" t="s">
        <v>405</v>
      </c>
      <c r="AA76" s="204" t="s">
        <v>406</v>
      </c>
      <c r="AB76" s="127"/>
    </row>
    <row r="80" spans="1:28" ht="15" customHeight="1" x14ac:dyDescent="0.2">
      <c r="C80" s="163"/>
      <c r="E80" s="163"/>
    </row>
    <row r="81" spans="3:4" ht="15" customHeight="1" x14ac:dyDescent="0.2">
      <c r="C81" s="163"/>
      <c r="D81" s="181"/>
    </row>
    <row r="82" spans="3:4" x14ac:dyDescent="0.2">
      <c r="C82" s="163"/>
    </row>
    <row r="83" spans="3:4" x14ac:dyDescent="0.2">
      <c r="C83" s="163"/>
    </row>
    <row r="84" spans="3:4" x14ac:dyDescent="0.2">
      <c r="C84" s="163"/>
    </row>
    <row r="105" spans="3:28" x14ac:dyDescent="0.2">
      <c r="C105" s="148"/>
      <c r="D105" s="182"/>
    </row>
    <row r="106" spans="3:28" x14ac:dyDescent="0.2">
      <c r="C106" s="148"/>
      <c r="D106" s="182"/>
      <c r="J106" s="165"/>
      <c r="X106" s="184"/>
      <c r="AA106" s="167"/>
    </row>
    <row r="107" spans="3:28" x14ac:dyDescent="0.2">
      <c r="C107" s="148"/>
      <c r="D107" s="182"/>
      <c r="AB107" s="168" t="s">
        <v>45</v>
      </c>
    </row>
    <row r="108" spans="3:28" x14ac:dyDescent="0.2">
      <c r="C108" s="149"/>
      <c r="D108" s="183"/>
      <c r="AB108" s="168" t="s">
        <v>32</v>
      </c>
    </row>
    <row r="109" spans="3:28" x14ac:dyDescent="0.2">
      <c r="AB109" s="168" t="s">
        <v>33</v>
      </c>
    </row>
    <row r="165" spans="29:30" x14ac:dyDescent="0.2">
      <c r="AC165" s="166"/>
    </row>
    <row r="169" spans="29:30" x14ac:dyDescent="0.2">
      <c r="AD169" s="168"/>
    </row>
  </sheetData>
  <autoFilter ref="A2:AD76" xr:uid="{B9F78FB1-8073-4A7F-89F6-ABF57AF847FC}"/>
  <mergeCells count="60">
    <mergeCell ref="Z1:Z2"/>
    <mergeCell ref="AA1:AA2"/>
    <mergeCell ref="AB1:AB2"/>
    <mergeCell ref="A3:A4"/>
    <mergeCell ref="B3:B4"/>
    <mergeCell ref="Y3:Y4"/>
    <mergeCell ref="A1:F1"/>
    <mergeCell ref="G1:I1"/>
    <mergeCell ref="J1:K1"/>
    <mergeCell ref="L1:W1"/>
    <mergeCell ref="X1:X2"/>
    <mergeCell ref="Y1:Y2"/>
    <mergeCell ref="A5:A7"/>
    <mergeCell ref="B5:B7"/>
    <mergeCell ref="Y5:Y7"/>
    <mergeCell ref="A8:A11"/>
    <mergeCell ref="B8:B11"/>
    <mergeCell ref="Y8:Y11"/>
    <mergeCell ref="Y17:Y18"/>
    <mergeCell ref="A20:A25"/>
    <mergeCell ref="B20:B25"/>
    <mergeCell ref="Y20:Y25"/>
    <mergeCell ref="A17:A19"/>
    <mergeCell ref="B17:B19"/>
    <mergeCell ref="Y36:Y38"/>
    <mergeCell ref="A42:A44"/>
    <mergeCell ref="B42:B44"/>
    <mergeCell ref="Y42:Y44"/>
    <mergeCell ref="A26:A32"/>
    <mergeCell ref="B26:B32"/>
    <mergeCell ref="Y27:Y29"/>
    <mergeCell ref="Y31:Y32"/>
    <mergeCell ref="A33:A35"/>
    <mergeCell ref="B33:B35"/>
    <mergeCell ref="Y33:Y35"/>
    <mergeCell ref="A39:A41"/>
    <mergeCell ref="B39:B41"/>
    <mergeCell ref="Y39:Y41"/>
    <mergeCell ref="A75:A76"/>
    <mergeCell ref="B75:B76"/>
    <mergeCell ref="Y75:Y76"/>
    <mergeCell ref="B72:B74"/>
    <mergeCell ref="A72:A74"/>
    <mergeCell ref="Y72:Y74"/>
    <mergeCell ref="A12:A16"/>
    <mergeCell ref="B12:B16"/>
    <mergeCell ref="Y12:Y16"/>
    <mergeCell ref="A70:A71"/>
    <mergeCell ref="B70:B71"/>
    <mergeCell ref="Y70:Y71"/>
    <mergeCell ref="A45:A61"/>
    <mergeCell ref="B45:B61"/>
    <mergeCell ref="Y45:Y61"/>
    <mergeCell ref="A62:A69"/>
    <mergeCell ref="B62:B69"/>
    <mergeCell ref="Y62:Y63"/>
    <mergeCell ref="Y64:Y67"/>
    <mergeCell ref="Y68:Y69"/>
    <mergeCell ref="A36:A38"/>
    <mergeCell ref="B36:B38"/>
  </mergeCells>
  <phoneticPr fontId="17"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4" stopIfTrue="1" operator="containsText" id="{292B9A6E-CF7D-4B7F-A825-300336005668}">
            <xm:f>NOT(ISERROR(SEARCH("OK",AD169)))</xm:f>
            <xm:f>"OK"</xm:f>
            <x14:dxf>
              <fill>
                <patternFill>
                  <bgColor rgb="FF92D050"/>
                </patternFill>
              </fill>
            </x14:dxf>
          </x14:cfRule>
          <xm:sqref>AD169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6012-06D0-415A-A046-EA7703E3A4A9}">
  <sheetPr codeName="Hoja3"/>
  <dimension ref="B3:E14"/>
  <sheetViews>
    <sheetView workbookViewId="0">
      <selection activeCell="B3" sqref="B3:E3"/>
    </sheetView>
  </sheetViews>
  <sheetFormatPr baseColWidth="10" defaultRowHeight="15" x14ac:dyDescent="0.25"/>
  <cols>
    <col min="2" max="2" width="14" customWidth="1"/>
    <col min="3" max="3" width="20" customWidth="1"/>
    <col min="4" max="4" width="24.5703125" customWidth="1"/>
    <col min="5" max="5" width="27.42578125" customWidth="1"/>
  </cols>
  <sheetData>
    <row r="3" spans="2:5" x14ac:dyDescent="0.25">
      <c r="B3" s="272" t="s">
        <v>407</v>
      </c>
      <c r="C3" s="272"/>
      <c r="D3" s="272"/>
      <c r="E3" s="272"/>
    </row>
    <row r="4" spans="2:5" ht="25.5" x14ac:dyDescent="0.25">
      <c r="B4" s="208" t="s">
        <v>262</v>
      </c>
      <c r="C4" s="154" t="s">
        <v>1</v>
      </c>
      <c r="D4" s="154" t="s">
        <v>2</v>
      </c>
      <c r="E4" s="154" t="s">
        <v>29</v>
      </c>
    </row>
    <row r="5" spans="2:5" ht="51" x14ac:dyDescent="0.25">
      <c r="B5" s="205" t="s">
        <v>37</v>
      </c>
      <c r="C5" s="206" t="s">
        <v>48</v>
      </c>
      <c r="D5" s="150" t="s">
        <v>65</v>
      </c>
      <c r="E5" s="206" t="s">
        <v>117</v>
      </c>
    </row>
    <row r="6" spans="2:5" ht="153" x14ac:dyDescent="0.25">
      <c r="B6" s="260" t="s">
        <v>37</v>
      </c>
      <c r="C6" s="261" t="s">
        <v>51</v>
      </c>
      <c r="D6" s="206" t="s">
        <v>86</v>
      </c>
      <c r="E6" s="206" t="s">
        <v>336</v>
      </c>
    </row>
    <row r="7" spans="2:5" ht="76.5" x14ac:dyDescent="0.25">
      <c r="B7" s="260"/>
      <c r="C7" s="261"/>
      <c r="D7" s="206" t="s">
        <v>87</v>
      </c>
      <c r="E7" s="206" t="s">
        <v>181</v>
      </c>
    </row>
    <row r="8" spans="2:5" ht="51" x14ac:dyDescent="0.25">
      <c r="B8" s="260"/>
      <c r="C8" s="261"/>
      <c r="D8" s="206" t="s">
        <v>88</v>
      </c>
      <c r="E8" s="206" t="s">
        <v>184</v>
      </c>
    </row>
    <row r="9" spans="2:5" ht="114.75" x14ac:dyDescent="0.25">
      <c r="B9" s="260"/>
      <c r="C9" s="261"/>
      <c r="D9" s="206" t="s">
        <v>382</v>
      </c>
      <c r="E9" s="206" t="s">
        <v>383</v>
      </c>
    </row>
    <row r="10" spans="2:5" ht="38.25" x14ac:dyDescent="0.25">
      <c r="B10" s="260" t="s">
        <v>38</v>
      </c>
      <c r="C10" s="261" t="s">
        <v>55</v>
      </c>
      <c r="D10" s="206" t="s">
        <v>78</v>
      </c>
      <c r="E10" s="206" t="s">
        <v>253</v>
      </c>
    </row>
    <row r="11" spans="2:5" ht="38.25" x14ac:dyDescent="0.25">
      <c r="B11" s="260"/>
      <c r="C11" s="261"/>
      <c r="D11" s="206" t="s">
        <v>79</v>
      </c>
      <c r="E11" s="206" t="s">
        <v>332</v>
      </c>
    </row>
    <row r="12" spans="2:5" x14ac:dyDescent="0.25">
      <c r="B12" s="260"/>
      <c r="C12" s="261"/>
      <c r="D12" s="206" t="s">
        <v>155</v>
      </c>
      <c r="E12" s="206" t="s">
        <v>256</v>
      </c>
    </row>
    <row r="13" spans="2:5" ht="38.25" x14ac:dyDescent="0.25">
      <c r="B13" s="260" t="s">
        <v>39</v>
      </c>
      <c r="C13" s="261" t="s">
        <v>13</v>
      </c>
      <c r="D13" s="138" t="s">
        <v>273</v>
      </c>
      <c r="E13" s="207" t="s">
        <v>274</v>
      </c>
    </row>
    <row r="14" spans="2:5" ht="25.5" x14ac:dyDescent="0.25">
      <c r="B14" s="260"/>
      <c r="C14" s="261"/>
      <c r="D14" s="138" t="s">
        <v>272</v>
      </c>
      <c r="E14" s="207" t="s">
        <v>275</v>
      </c>
    </row>
  </sheetData>
  <mergeCells count="7">
    <mergeCell ref="B13:B14"/>
    <mergeCell ref="C13:C14"/>
    <mergeCell ref="B3:E3"/>
    <mergeCell ref="B6:B9"/>
    <mergeCell ref="C6:C9"/>
    <mergeCell ref="B10:B12"/>
    <mergeCell ref="C10: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B759-AD2F-4C9C-A691-E0EF2330ECA9}">
  <sheetPr codeName="Hoja4"/>
  <dimension ref="B3:F26"/>
  <sheetViews>
    <sheetView workbookViewId="0">
      <selection activeCell="C6" sqref="C6:C8"/>
    </sheetView>
  </sheetViews>
  <sheetFormatPr baseColWidth="10" defaultRowHeight="15" x14ac:dyDescent="0.25"/>
  <cols>
    <col min="2" max="2" width="16.42578125" customWidth="1"/>
    <col min="3" max="3" width="20.85546875" customWidth="1"/>
    <col min="4" max="4" width="28" customWidth="1"/>
    <col min="5" max="5" width="36.85546875" customWidth="1"/>
    <col min="6" max="6" width="14" customWidth="1"/>
  </cols>
  <sheetData>
    <row r="3" spans="2:6" x14ac:dyDescent="0.25">
      <c r="B3" s="272" t="s">
        <v>408</v>
      </c>
      <c r="C3" s="272"/>
      <c r="D3" s="272"/>
      <c r="E3" s="272"/>
      <c r="F3" s="272"/>
    </row>
    <row r="4" spans="2:6" x14ac:dyDescent="0.25">
      <c r="B4" s="208" t="s">
        <v>262</v>
      </c>
      <c r="C4" s="154" t="s">
        <v>1</v>
      </c>
      <c r="D4" s="154" t="s">
        <v>2</v>
      </c>
      <c r="E4" s="154" t="s">
        <v>29</v>
      </c>
      <c r="F4" s="154" t="s">
        <v>20</v>
      </c>
    </row>
    <row r="5" spans="2:6" ht="38.25" x14ac:dyDescent="0.25">
      <c r="B5" s="205" t="s">
        <v>37</v>
      </c>
      <c r="C5" s="206" t="s">
        <v>48</v>
      </c>
      <c r="D5" s="150" t="s">
        <v>65</v>
      </c>
      <c r="E5" s="206" t="s">
        <v>117</v>
      </c>
      <c r="F5" s="206" t="s">
        <v>21</v>
      </c>
    </row>
    <row r="6" spans="2:6" ht="35.25" customHeight="1" x14ac:dyDescent="0.25">
      <c r="B6" s="260" t="s">
        <v>37</v>
      </c>
      <c r="C6" s="261" t="s">
        <v>50</v>
      </c>
      <c r="D6" s="150" t="s">
        <v>292</v>
      </c>
      <c r="E6" s="206" t="s">
        <v>252</v>
      </c>
      <c r="F6" s="206" t="s">
        <v>119</v>
      </c>
    </row>
    <row r="7" spans="2:6" ht="35.25" customHeight="1" x14ac:dyDescent="0.25">
      <c r="B7" s="260"/>
      <c r="C7" s="261"/>
      <c r="D7" s="150" t="s">
        <v>67</v>
      </c>
      <c r="E7" s="206" t="s">
        <v>120</v>
      </c>
      <c r="F7" s="206" t="s">
        <v>119</v>
      </c>
    </row>
    <row r="8" spans="2:6" ht="35.25" customHeight="1" x14ac:dyDescent="0.25">
      <c r="B8" s="260"/>
      <c r="C8" s="261"/>
      <c r="D8" s="129" t="s">
        <v>303</v>
      </c>
      <c r="E8" s="207" t="s">
        <v>125</v>
      </c>
      <c r="F8" s="130" t="s">
        <v>21</v>
      </c>
    </row>
    <row r="9" spans="2:6" ht="127.5" x14ac:dyDescent="0.25">
      <c r="B9" s="260" t="s">
        <v>37</v>
      </c>
      <c r="C9" s="261" t="s">
        <v>51</v>
      </c>
      <c r="D9" s="206" t="s">
        <v>86</v>
      </c>
      <c r="E9" s="206" t="s">
        <v>336</v>
      </c>
      <c r="F9" s="130" t="s">
        <v>21</v>
      </c>
    </row>
    <row r="10" spans="2:6" ht="76.5" x14ac:dyDescent="0.25">
      <c r="B10" s="260"/>
      <c r="C10" s="261"/>
      <c r="D10" s="206" t="s">
        <v>87</v>
      </c>
      <c r="E10" s="206" t="s">
        <v>181</v>
      </c>
      <c r="F10" s="130" t="s">
        <v>21</v>
      </c>
    </row>
    <row r="11" spans="2:6" ht="38.25" x14ac:dyDescent="0.25">
      <c r="B11" s="260"/>
      <c r="C11" s="261"/>
      <c r="D11" s="206" t="s">
        <v>88</v>
      </c>
      <c r="E11" s="206" t="s">
        <v>184</v>
      </c>
      <c r="F11" s="130" t="s">
        <v>21</v>
      </c>
    </row>
    <row r="12" spans="2:6" ht="102" x14ac:dyDescent="0.25">
      <c r="B12" s="260"/>
      <c r="C12" s="261"/>
      <c r="D12" s="206" t="s">
        <v>382</v>
      </c>
      <c r="E12" s="206" t="s">
        <v>383</v>
      </c>
      <c r="F12" s="130" t="s">
        <v>21</v>
      </c>
    </row>
    <row r="13" spans="2:6" ht="25.5" x14ac:dyDescent="0.25">
      <c r="B13" s="260" t="s">
        <v>38</v>
      </c>
      <c r="C13" s="261" t="s">
        <v>55</v>
      </c>
      <c r="D13" s="206" t="s">
        <v>78</v>
      </c>
      <c r="E13" s="206" t="s">
        <v>253</v>
      </c>
      <c r="F13" s="130" t="s">
        <v>119</v>
      </c>
    </row>
    <row r="14" spans="2:6" ht="25.5" x14ac:dyDescent="0.25">
      <c r="B14" s="260"/>
      <c r="C14" s="261"/>
      <c r="D14" s="206" t="s">
        <v>79</v>
      </c>
      <c r="E14" s="206" t="s">
        <v>332</v>
      </c>
      <c r="F14" s="130" t="s">
        <v>119</v>
      </c>
    </row>
    <row r="15" spans="2:6" ht="35.25" customHeight="1" x14ac:dyDescent="0.25">
      <c r="B15" s="260"/>
      <c r="C15" s="261"/>
      <c r="D15" s="206" t="s">
        <v>155</v>
      </c>
      <c r="E15" s="206" t="s">
        <v>256</v>
      </c>
      <c r="F15" s="130" t="s">
        <v>119</v>
      </c>
    </row>
    <row r="16" spans="2:6" ht="39.75" customHeight="1" x14ac:dyDescent="0.25">
      <c r="B16" s="205" t="s">
        <v>38</v>
      </c>
      <c r="C16" s="206" t="s">
        <v>56</v>
      </c>
      <c r="D16" s="206" t="s">
        <v>111</v>
      </c>
      <c r="E16" s="206" t="s">
        <v>241</v>
      </c>
      <c r="F16" s="130" t="s">
        <v>21</v>
      </c>
    </row>
    <row r="17" spans="2:6" ht="53.25" customHeight="1" x14ac:dyDescent="0.25">
      <c r="B17" s="267" t="s">
        <v>39</v>
      </c>
      <c r="C17" s="261" t="s">
        <v>57</v>
      </c>
      <c r="D17" s="206" t="s">
        <v>84</v>
      </c>
      <c r="E17" s="206" t="s">
        <v>278</v>
      </c>
      <c r="F17" s="130" t="s">
        <v>21</v>
      </c>
    </row>
    <row r="18" spans="2:6" ht="43.5" customHeight="1" x14ac:dyDescent="0.25">
      <c r="B18" s="269"/>
      <c r="C18" s="261"/>
      <c r="D18" s="206" t="s">
        <v>83</v>
      </c>
      <c r="E18" s="206" t="s">
        <v>165</v>
      </c>
      <c r="F18" s="130" t="s">
        <v>21</v>
      </c>
    </row>
    <row r="19" spans="2:6" ht="34.5" customHeight="1" x14ac:dyDescent="0.25">
      <c r="B19" s="260" t="s">
        <v>39</v>
      </c>
      <c r="C19" s="261" t="s">
        <v>317</v>
      </c>
      <c r="D19" s="135" t="s">
        <v>318</v>
      </c>
      <c r="E19" s="206" t="s">
        <v>321</v>
      </c>
      <c r="F19" s="136" t="s">
        <v>21</v>
      </c>
    </row>
    <row r="20" spans="2:6" ht="38.25" customHeight="1" x14ac:dyDescent="0.25">
      <c r="B20" s="260"/>
      <c r="C20" s="261"/>
      <c r="D20" s="135" t="s">
        <v>319</v>
      </c>
      <c r="E20" s="206" t="s">
        <v>322</v>
      </c>
      <c r="F20" s="136" t="s">
        <v>21</v>
      </c>
    </row>
    <row r="21" spans="2:6" ht="33.75" customHeight="1" x14ac:dyDescent="0.25">
      <c r="B21" s="260"/>
      <c r="C21" s="261"/>
      <c r="D21" s="206" t="s">
        <v>320</v>
      </c>
      <c r="E21" s="206" t="s">
        <v>323</v>
      </c>
      <c r="F21" s="136" t="s">
        <v>21</v>
      </c>
    </row>
    <row r="22" spans="2:6" ht="40.5" customHeight="1" x14ac:dyDescent="0.25">
      <c r="B22" s="266" t="s">
        <v>39</v>
      </c>
      <c r="C22" s="261" t="s">
        <v>61</v>
      </c>
      <c r="D22" s="140" t="s">
        <v>90</v>
      </c>
      <c r="E22" s="206" t="s">
        <v>398</v>
      </c>
      <c r="F22" s="192" t="s">
        <v>21</v>
      </c>
    </row>
    <row r="23" spans="2:6" ht="39" customHeight="1" x14ac:dyDescent="0.25">
      <c r="B23" s="266"/>
      <c r="C23" s="261"/>
      <c r="D23" s="140" t="s">
        <v>91</v>
      </c>
      <c r="E23" s="206" t="s">
        <v>193</v>
      </c>
      <c r="F23" s="130" t="s">
        <v>119</v>
      </c>
    </row>
    <row r="24" spans="2:6" ht="40.5" customHeight="1" x14ac:dyDescent="0.25">
      <c r="B24" s="260" t="s">
        <v>39</v>
      </c>
      <c r="C24" s="261" t="s">
        <v>13</v>
      </c>
      <c r="D24" s="138" t="s">
        <v>273</v>
      </c>
      <c r="E24" s="207" t="s">
        <v>274</v>
      </c>
      <c r="F24" s="130" t="s">
        <v>119</v>
      </c>
    </row>
    <row r="25" spans="2:6" ht="41.25" customHeight="1" x14ac:dyDescent="0.25">
      <c r="B25" s="260"/>
      <c r="C25" s="261"/>
      <c r="D25" s="138" t="s">
        <v>272</v>
      </c>
      <c r="E25" s="207" t="s">
        <v>275</v>
      </c>
      <c r="F25" s="130" t="s">
        <v>119</v>
      </c>
    </row>
    <row r="26" spans="2:6" ht="42.75" customHeight="1" x14ac:dyDescent="0.25">
      <c r="B26" s="205" t="s">
        <v>46</v>
      </c>
      <c r="C26" s="206" t="s">
        <v>63</v>
      </c>
      <c r="D26" s="138" t="s">
        <v>113</v>
      </c>
      <c r="E26" s="206" t="s">
        <v>260</v>
      </c>
      <c r="F26" s="130" t="s">
        <v>21</v>
      </c>
    </row>
  </sheetData>
  <mergeCells count="15">
    <mergeCell ref="B13:B15"/>
    <mergeCell ref="C13:C15"/>
    <mergeCell ref="B3:F3"/>
    <mergeCell ref="B6:B8"/>
    <mergeCell ref="C6:C8"/>
    <mergeCell ref="B9:B12"/>
    <mergeCell ref="C9:C12"/>
    <mergeCell ref="B24:B25"/>
    <mergeCell ref="C24:C25"/>
    <mergeCell ref="B17:B18"/>
    <mergeCell ref="C17:C18"/>
    <mergeCell ref="B19:B21"/>
    <mergeCell ref="C19:C21"/>
    <mergeCell ref="B22:B23"/>
    <mergeCell ref="C22:C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735C-3AE3-4985-AB59-4D6F7C08D1E3}">
  <dimension ref="B2:F57"/>
  <sheetViews>
    <sheetView topLeftCell="A40" workbookViewId="0">
      <selection activeCell="B2" sqref="B2:F57"/>
    </sheetView>
  </sheetViews>
  <sheetFormatPr baseColWidth="10" defaultRowHeight="15" x14ac:dyDescent="0.25"/>
  <cols>
    <col min="1" max="1" width="4" customWidth="1"/>
    <col min="2" max="2" width="15.85546875" customWidth="1"/>
    <col min="3" max="3" width="18.7109375" customWidth="1"/>
    <col min="4" max="4" width="15.85546875" customWidth="1"/>
    <col min="5" max="5" width="32.5703125" customWidth="1"/>
    <col min="6" max="6" width="15.85546875" customWidth="1"/>
  </cols>
  <sheetData>
    <row r="2" spans="2:6" ht="24.75" customHeight="1" x14ac:dyDescent="0.25">
      <c r="B2" s="272" t="s">
        <v>407</v>
      </c>
      <c r="C2" s="272"/>
      <c r="D2" s="272"/>
      <c r="E2" s="272"/>
      <c r="F2" s="272"/>
    </row>
    <row r="3" spans="2:6" ht="21.75" customHeight="1" x14ac:dyDescent="0.25">
      <c r="B3" s="214" t="s">
        <v>262</v>
      </c>
      <c r="C3" s="154" t="s">
        <v>1</v>
      </c>
      <c r="D3" s="154" t="s">
        <v>2</v>
      </c>
      <c r="E3" s="154" t="s">
        <v>29</v>
      </c>
      <c r="F3" s="214" t="s">
        <v>20</v>
      </c>
    </row>
    <row r="4" spans="2:6" ht="27.75" customHeight="1" x14ac:dyDescent="0.25">
      <c r="B4" s="260" t="s">
        <v>37</v>
      </c>
      <c r="C4" s="261" t="s">
        <v>48</v>
      </c>
      <c r="D4" s="150" t="s">
        <v>64</v>
      </c>
      <c r="E4" s="213" t="s">
        <v>115</v>
      </c>
      <c r="F4" s="213" t="s">
        <v>23</v>
      </c>
    </row>
    <row r="5" spans="2:6" ht="38.25" x14ac:dyDescent="0.25">
      <c r="B5" s="260"/>
      <c r="C5" s="261"/>
      <c r="D5" s="150" t="s">
        <v>65</v>
      </c>
      <c r="E5" s="213" t="s">
        <v>117</v>
      </c>
      <c r="F5" s="213" t="s">
        <v>21</v>
      </c>
    </row>
    <row r="6" spans="2:6" ht="145.5" customHeight="1" x14ac:dyDescent="0.25">
      <c r="B6" s="260" t="s">
        <v>37</v>
      </c>
      <c r="C6" s="261" t="s">
        <v>51</v>
      </c>
      <c r="D6" s="213" t="s">
        <v>86</v>
      </c>
      <c r="E6" s="213" t="s">
        <v>336</v>
      </c>
      <c r="F6" s="130" t="s">
        <v>21</v>
      </c>
    </row>
    <row r="7" spans="2:6" ht="76.5" x14ac:dyDescent="0.25">
      <c r="B7" s="260"/>
      <c r="C7" s="261"/>
      <c r="D7" s="213" t="s">
        <v>87</v>
      </c>
      <c r="E7" s="213" t="s">
        <v>181</v>
      </c>
      <c r="F7" s="130" t="s">
        <v>21</v>
      </c>
    </row>
    <row r="8" spans="2:6" ht="38.25" x14ac:dyDescent="0.25">
      <c r="B8" s="260"/>
      <c r="C8" s="261"/>
      <c r="D8" s="213" t="s">
        <v>88</v>
      </c>
      <c r="E8" s="213" t="s">
        <v>184</v>
      </c>
      <c r="F8" s="130" t="s">
        <v>21</v>
      </c>
    </row>
    <row r="9" spans="2:6" ht="114.75" x14ac:dyDescent="0.25">
      <c r="B9" s="260"/>
      <c r="C9" s="261"/>
      <c r="D9" s="213" t="s">
        <v>382</v>
      </c>
      <c r="E9" s="213" t="s">
        <v>383</v>
      </c>
      <c r="F9" s="130" t="s">
        <v>21</v>
      </c>
    </row>
    <row r="10" spans="2:6" ht="51" x14ac:dyDescent="0.25">
      <c r="B10" s="267" t="s">
        <v>38</v>
      </c>
      <c r="C10" s="263" t="s">
        <v>53</v>
      </c>
      <c r="D10" s="213" t="s">
        <v>71</v>
      </c>
      <c r="E10" s="213" t="s">
        <v>132</v>
      </c>
      <c r="F10" s="130" t="s">
        <v>23</v>
      </c>
    </row>
    <row r="11" spans="2:6" ht="51" x14ac:dyDescent="0.25">
      <c r="B11" s="268"/>
      <c r="C11" s="264"/>
      <c r="D11" s="213" t="s">
        <v>72</v>
      </c>
      <c r="E11" s="213" t="s">
        <v>132</v>
      </c>
      <c r="F11" s="130" t="s">
        <v>23</v>
      </c>
    </row>
    <row r="12" spans="2:6" ht="38.25" x14ac:dyDescent="0.25">
      <c r="B12" s="268"/>
      <c r="C12" s="264"/>
      <c r="D12" s="215" t="s">
        <v>401</v>
      </c>
      <c r="E12" s="215" t="s">
        <v>404</v>
      </c>
      <c r="F12" s="130" t="s">
        <v>24</v>
      </c>
    </row>
    <row r="13" spans="2:6" ht="25.5" x14ac:dyDescent="0.25">
      <c r="B13" s="260" t="s">
        <v>38</v>
      </c>
      <c r="C13" s="261" t="s">
        <v>54</v>
      </c>
      <c r="D13" s="213" t="s">
        <v>73</v>
      </c>
      <c r="E13" s="213" t="s">
        <v>136</v>
      </c>
      <c r="F13" s="130" t="s">
        <v>119</v>
      </c>
    </row>
    <row r="14" spans="2:6" ht="30.75" customHeight="1" x14ac:dyDescent="0.25">
      <c r="B14" s="260"/>
      <c r="C14" s="261"/>
      <c r="D14" s="213" t="s">
        <v>74</v>
      </c>
      <c r="E14" s="213" t="s">
        <v>331</v>
      </c>
      <c r="F14" s="130" t="s">
        <v>119</v>
      </c>
    </row>
    <row r="15" spans="2:6" ht="38.25" x14ac:dyDescent="0.25">
      <c r="B15" s="260"/>
      <c r="C15" s="261"/>
      <c r="D15" s="213" t="s">
        <v>75</v>
      </c>
      <c r="E15" s="213" t="s">
        <v>330</v>
      </c>
      <c r="F15" s="130" t="s">
        <v>21</v>
      </c>
    </row>
    <row r="16" spans="2:6" ht="64.5" customHeight="1" x14ac:dyDescent="0.25">
      <c r="B16" s="260"/>
      <c r="C16" s="261"/>
      <c r="D16" s="213" t="s">
        <v>424</v>
      </c>
      <c r="E16" s="213" t="s">
        <v>425</v>
      </c>
      <c r="F16" s="130" t="s">
        <v>24</v>
      </c>
    </row>
    <row r="17" spans="2:6" ht="38.25" x14ac:dyDescent="0.25">
      <c r="B17" s="260"/>
      <c r="C17" s="261"/>
      <c r="D17" s="213" t="s">
        <v>429</v>
      </c>
      <c r="E17" s="213" t="s">
        <v>430</v>
      </c>
      <c r="F17" s="130" t="s">
        <v>24</v>
      </c>
    </row>
    <row r="18" spans="2:6" ht="51" x14ac:dyDescent="0.25">
      <c r="B18" s="260" t="s">
        <v>38</v>
      </c>
      <c r="C18" s="261" t="s">
        <v>55</v>
      </c>
      <c r="D18" s="213" t="s">
        <v>77</v>
      </c>
      <c r="E18" s="213" t="s">
        <v>147</v>
      </c>
      <c r="F18" s="130" t="s">
        <v>119</v>
      </c>
    </row>
    <row r="19" spans="2:6" ht="25.5" x14ac:dyDescent="0.25">
      <c r="B19" s="260"/>
      <c r="C19" s="261"/>
      <c r="D19" s="213" t="s">
        <v>78</v>
      </c>
      <c r="E19" s="213" t="s">
        <v>253</v>
      </c>
      <c r="F19" s="130" t="s">
        <v>119</v>
      </c>
    </row>
    <row r="20" spans="2:6" ht="38.25" x14ac:dyDescent="0.25">
      <c r="B20" s="260"/>
      <c r="C20" s="261"/>
      <c r="D20" s="213" t="s">
        <v>79</v>
      </c>
      <c r="E20" s="213" t="s">
        <v>332</v>
      </c>
      <c r="F20" s="130" t="s">
        <v>119</v>
      </c>
    </row>
    <row r="21" spans="2:6" ht="51" x14ac:dyDescent="0.25">
      <c r="B21" s="260"/>
      <c r="C21" s="261"/>
      <c r="D21" s="213" t="s">
        <v>80</v>
      </c>
      <c r="E21" s="213" t="s">
        <v>255</v>
      </c>
      <c r="F21" s="130" t="s">
        <v>23</v>
      </c>
    </row>
    <row r="22" spans="2:6" ht="51" x14ac:dyDescent="0.25">
      <c r="B22" s="260"/>
      <c r="C22" s="261"/>
      <c r="D22" s="213" t="s">
        <v>81</v>
      </c>
      <c r="E22" s="213" t="s">
        <v>159</v>
      </c>
      <c r="F22" s="130" t="s">
        <v>23</v>
      </c>
    </row>
    <row r="23" spans="2:6" ht="32.25" customHeight="1" x14ac:dyDescent="0.25">
      <c r="B23" s="260"/>
      <c r="C23" s="261"/>
      <c r="D23" s="213" t="s">
        <v>82</v>
      </c>
      <c r="E23" s="213" t="s">
        <v>163</v>
      </c>
      <c r="F23" s="130" t="s">
        <v>23</v>
      </c>
    </row>
    <row r="24" spans="2:6" ht="45" customHeight="1" x14ac:dyDescent="0.25">
      <c r="B24" s="260" t="s">
        <v>39</v>
      </c>
      <c r="C24" s="261" t="s">
        <v>57</v>
      </c>
      <c r="D24" s="213" t="s">
        <v>84</v>
      </c>
      <c r="E24" s="213" t="s">
        <v>278</v>
      </c>
      <c r="F24" s="130" t="s">
        <v>21</v>
      </c>
    </row>
    <row r="25" spans="2:6" ht="38.25" x14ac:dyDescent="0.25">
      <c r="B25" s="260"/>
      <c r="C25" s="261"/>
      <c r="D25" s="213" t="s">
        <v>83</v>
      </c>
      <c r="E25" s="213" t="s">
        <v>165</v>
      </c>
      <c r="F25" s="130" t="s">
        <v>21</v>
      </c>
    </row>
    <row r="26" spans="2:6" ht="25.5" x14ac:dyDescent="0.25">
      <c r="B26" s="260"/>
      <c r="C26" s="261"/>
      <c r="D26" s="213" t="s">
        <v>280</v>
      </c>
      <c r="E26" s="213" t="s">
        <v>329</v>
      </c>
      <c r="F26" s="130" t="s">
        <v>23</v>
      </c>
    </row>
    <row r="27" spans="2:6" ht="25.5" x14ac:dyDescent="0.25">
      <c r="B27" s="260" t="s">
        <v>39</v>
      </c>
      <c r="C27" s="261" t="s">
        <v>317</v>
      </c>
      <c r="D27" s="135" t="s">
        <v>318</v>
      </c>
      <c r="E27" s="213" t="s">
        <v>321</v>
      </c>
      <c r="F27" s="136" t="s">
        <v>21</v>
      </c>
    </row>
    <row r="28" spans="2:6" ht="25.5" x14ac:dyDescent="0.25">
      <c r="B28" s="260"/>
      <c r="C28" s="261"/>
      <c r="D28" s="135" t="s">
        <v>319</v>
      </c>
      <c r="E28" s="213" t="s">
        <v>322</v>
      </c>
      <c r="F28" s="136" t="s">
        <v>21</v>
      </c>
    </row>
    <row r="29" spans="2:6" ht="38.25" x14ac:dyDescent="0.25">
      <c r="B29" s="260"/>
      <c r="C29" s="261"/>
      <c r="D29" s="213" t="s">
        <v>320</v>
      </c>
      <c r="E29" s="213" t="s">
        <v>323</v>
      </c>
      <c r="F29" s="136" t="s">
        <v>21</v>
      </c>
    </row>
    <row r="30" spans="2:6" ht="51" x14ac:dyDescent="0.25">
      <c r="B30" s="267" t="s">
        <v>39</v>
      </c>
      <c r="C30" s="263" t="s">
        <v>59</v>
      </c>
      <c r="D30" s="140" t="s">
        <v>170</v>
      </c>
      <c r="E30" s="213" t="s">
        <v>171</v>
      </c>
      <c r="F30" s="130" t="s">
        <v>23</v>
      </c>
    </row>
    <row r="31" spans="2:6" ht="51" x14ac:dyDescent="0.25">
      <c r="B31" s="268"/>
      <c r="C31" s="264"/>
      <c r="D31" s="193" t="s">
        <v>85</v>
      </c>
      <c r="E31" s="215" t="s">
        <v>174</v>
      </c>
      <c r="F31" s="217" t="s">
        <v>23</v>
      </c>
    </row>
    <row r="32" spans="2:6" ht="87.75" customHeight="1" x14ac:dyDescent="0.25">
      <c r="B32" s="269"/>
      <c r="C32" s="265"/>
      <c r="D32" s="213" t="s">
        <v>420</v>
      </c>
      <c r="E32" s="213" t="s">
        <v>421</v>
      </c>
      <c r="F32" s="217" t="s">
        <v>24</v>
      </c>
    </row>
    <row r="33" spans="2:6" ht="55.5" customHeight="1" x14ac:dyDescent="0.25">
      <c r="B33" s="260" t="s">
        <v>39</v>
      </c>
      <c r="C33" s="262" t="s">
        <v>60</v>
      </c>
      <c r="D33" s="194" t="s">
        <v>359</v>
      </c>
      <c r="E33" s="192" t="s">
        <v>342</v>
      </c>
      <c r="F33" s="192" t="s">
        <v>24</v>
      </c>
    </row>
    <row r="34" spans="2:6" ht="51" x14ac:dyDescent="0.25">
      <c r="B34" s="260"/>
      <c r="C34" s="262"/>
      <c r="D34" s="194" t="s">
        <v>360</v>
      </c>
      <c r="E34" s="192" t="s">
        <v>343</v>
      </c>
      <c r="F34" s="192" t="s">
        <v>24</v>
      </c>
    </row>
    <row r="35" spans="2:6" ht="51" x14ac:dyDescent="0.25">
      <c r="B35" s="260"/>
      <c r="C35" s="262"/>
      <c r="D35" s="194" t="s">
        <v>361</v>
      </c>
      <c r="E35" s="192" t="s">
        <v>344</v>
      </c>
      <c r="F35" s="192" t="s">
        <v>24</v>
      </c>
    </row>
    <row r="36" spans="2:6" ht="38.25" x14ac:dyDescent="0.25">
      <c r="B36" s="260"/>
      <c r="C36" s="262"/>
      <c r="D36" s="194" t="s">
        <v>362</v>
      </c>
      <c r="E36" s="192" t="s">
        <v>345</v>
      </c>
      <c r="F36" s="192" t="s">
        <v>24</v>
      </c>
    </row>
    <row r="37" spans="2:6" ht="51" x14ac:dyDescent="0.25">
      <c r="B37" s="260"/>
      <c r="C37" s="262"/>
      <c r="D37" s="194" t="s">
        <v>363</v>
      </c>
      <c r="E37" s="192" t="s">
        <v>346</v>
      </c>
      <c r="F37" s="192" t="s">
        <v>24</v>
      </c>
    </row>
    <row r="38" spans="2:6" ht="51" x14ac:dyDescent="0.25">
      <c r="B38" s="260"/>
      <c r="C38" s="262"/>
      <c r="D38" s="194" t="s">
        <v>362</v>
      </c>
      <c r="E38" s="192" t="s">
        <v>347</v>
      </c>
      <c r="F38" s="192" t="s">
        <v>24</v>
      </c>
    </row>
    <row r="39" spans="2:6" ht="38.25" x14ac:dyDescent="0.25">
      <c r="B39" s="260"/>
      <c r="C39" s="262"/>
      <c r="D39" s="194" t="s">
        <v>364</v>
      </c>
      <c r="E39" s="192" t="s">
        <v>348</v>
      </c>
      <c r="F39" s="192" t="s">
        <v>24</v>
      </c>
    </row>
    <row r="40" spans="2:6" ht="51" x14ac:dyDescent="0.25">
      <c r="B40" s="260"/>
      <c r="C40" s="262"/>
      <c r="D40" s="194" t="s">
        <v>365</v>
      </c>
      <c r="E40" s="192" t="s">
        <v>349</v>
      </c>
      <c r="F40" s="192" t="s">
        <v>24</v>
      </c>
    </row>
    <row r="41" spans="2:6" ht="38.25" x14ac:dyDescent="0.25">
      <c r="B41" s="260"/>
      <c r="C41" s="262"/>
      <c r="D41" s="194" t="s">
        <v>366</v>
      </c>
      <c r="E41" s="192" t="s">
        <v>350</v>
      </c>
      <c r="F41" s="192" t="s">
        <v>24</v>
      </c>
    </row>
    <row r="42" spans="2:6" ht="38.25" x14ac:dyDescent="0.25">
      <c r="B42" s="260"/>
      <c r="C42" s="262"/>
      <c r="D42" s="194" t="s">
        <v>367</v>
      </c>
      <c r="E42" s="192" t="s">
        <v>351</v>
      </c>
      <c r="F42" s="192" t="s">
        <v>24</v>
      </c>
    </row>
    <row r="43" spans="2:6" ht="38.25" x14ac:dyDescent="0.25">
      <c r="B43" s="260"/>
      <c r="C43" s="262"/>
      <c r="D43" s="194" t="s">
        <v>368</v>
      </c>
      <c r="E43" s="192" t="s">
        <v>352</v>
      </c>
      <c r="F43" s="192" t="s">
        <v>24</v>
      </c>
    </row>
    <row r="44" spans="2:6" ht="63.75" x14ac:dyDescent="0.25">
      <c r="B44" s="260"/>
      <c r="C44" s="262"/>
      <c r="D44" s="194" t="s">
        <v>369</v>
      </c>
      <c r="E44" s="192" t="s">
        <v>353</v>
      </c>
      <c r="F44" s="192" t="s">
        <v>24</v>
      </c>
    </row>
    <row r="45" spans="2:6" ht="63.75" x14ac:dyDescent="0.25">
      <c r="B45" s="260"/>
      <c r="C45" s="262"/>
      <c r="D45" s="194" t="s">
        <v>369</v>
      </c>
      <c r="E45" s="192" t="s">
        <v>354</v>
      </c>
      <c r="F45" s="192" t="s">
        <v>24</v>
      </c>
    </row>
    <row r="46" spans="2:6" ht="63.75" x14ac:dyDescent="0.25">
      <c r="B46" s="260"/>
      <c r="C46" s="262"/>
      <c r="D46" s="194" t="s">
        <v>369</v>
      </c>
      <c r="E46" s="192" t="s">
        <v>355</v>
      </c>
      <c r="F46" s="192" t="s">
        <v>24</v>
      </c>
    </row>
    <row r="47" spans="2:6" ht="38.25" x14ac:dyDescent="0.25">
      <c r="B47" s="260"/>
      <c r="C47" s="262"/>
      <c r="D47" s="194" t="s">
        <v>370</v>
      </c>
      <c r="E47" s="192" t="s">
        <v>356</v>
      </c>
      <c r="F47" s="192" t="s">
        <v>24</v>
      </c>
    </row>
    <row r="48" spans="2:6" ht="38.25" x14ac:dyDescent="0.25">
      <c r="B48" s="260"/>
      <c r="C48" s="262"/>
      <c r="D48" s="194" t="s">
        <v>371</v>
      </c>
      <c r="E48" s="192" t="s">
        <v>357</v>
      </c>
      <c r="F48" s="192" t="s">
        <v>24</v>
      </c>
    </row>
    <row r="49" spans="2:6" ht="51" x14ac:dyDescent="0.25">
      <c r="B49" s="260"/>
      <c r="C49" s="262"/>
      <c r="D49" s="194" t="s">
        <v>372</v>
      </c>
      <c r="E49" s="192" t="s">
        <v>358</v>
      </c>
      <c r="F49" s="192" t="s">
        <v>24</v>
      </c>
    </row>
    <row r="50" spans="2:6" ht="38.25" x14ac:dyDescent="0.25">
      <c r="B50" s="260" t="s">
        <v>39</v>
      </c>
      <c r="C50" s="262" t="s">
        <v>61</v>
      </c>
      <c r="D50" s="140" t="s">
        <v>90</v>
      </c>
      <c r="E50" s="213" t="s">
        <v>398</v>
      </c>
      <c r="F50" s="192" t="s">
        <v>21</v>
      </c>
    </row>
    <row r="51" spans="2:6" ht="38.25" x14ac:dyDescent="0.25">
      <c r="B51" s="260"/>
      <c r="C51" s="262"/>
      <c r="D51" s="140" t="s">
        <v>91</v>
      </c>
      <c r="E51" s="213" t="s">
        <v>193</v>
      </c>
      <c r="F51" s="130" t="s">
        <v>119</v>
      </c>
    </row>
    <row r="52" spans="2:6" ht="38.25" x14ac:dyDescent="0.25">
      <c r="B52" s="260"/>
      <c r="C52" s="262"/>
      <c r="D52" s="142" t="s">
        <v>285</v>
      </c>
      <c r="E52" s="159" t="s">
        <v>399</v>
      </c>
      <c r="F52" s="144" t="s">
        <v>119</v>
      </c>
    </row>
    <row r="53" spans="2:6" ht="25.5" x14ac:dyDescent="0.25">
      <c r="B53" s="260"/>
      <c r="C53" s="262"/>
      <c r="D53" s="142" t="s">
        <v>281</v>
      </c>
      <c r="E53" s="159" t="s">
        <v>400</v>
      </c>
      <c r="F53" s="144" t="s">
        <v>119</v>
      </c>
    </row>
    <row r="54" spans="2:6" ht="51" x14ac:dyDescent="0.25">
      <c r="B54" s="260"/>
      <c r="C54" s="262"/>
      <c r="D54" s="142" t="s">
        <v>283</v>
      </c>
      <c r="E54" s="159" t="s">
        <v>400</v>
      </c>
      <c r="F54" s="144" t="s">
        <v>119</v>
      </c>
    </row>
    <row r="55" spans="2:6" ht="25.5" x14ac:dyDescent="0.25">
      <c r="B55" s="260"/>
      <c r="C55" s="262"/>
      <c r="D55" s="142" t="s">
        <v>284</v>
      </c>
      <c r="E55" s="159" t="s">
        <v>282</v>
      </c>
      <c r="F55" s="144" t="s">
        <v>119</v>
      </c>
    </row>
    <row r="56" spans="2:6" ht="51" x14ac:dyDescent="0.25">
      <c r="B56" s="260" t="s">
        <v>39</v>
      </c>
      <c r="C56" s="261" t="s">
        <v>13</v>
      </c>
      <c r="D56" s="138" t="s">
        <v>413</v>
      </c>
      <c r="E56" s="216" t="s">
        <v>414</v>
      </c>
      <c r="F56" s="130" t="s">
        <v>21</v>
      </c>
    </row>
    <row r="57" spans="2:6" ht="51" x14ac:dyDescent="0.25">
      <c r="B57" s="260"/>
      <c r="C57" s="261"/>
      <c r="D57" s="138" t="s">
        <v>272</v>
      </c>
      <c r="E57" s="216" t="s">
        <v>417</v>
      </c>
      <c r="F57" s="130" t="s">
        <v>21</v>
      </c>
    </row>
  </sheetData>
  <mergeCells count="23">
    <mergeCell ref="C50:C55"/>
    <mergeCell ref="B50:B55"/>
    <mergeCell ref="B56:B57"/>
    <mergeCell ref="C56:C57"/>
    <mergeCell ref="B2:F2"/>
    <mergeCell ref="B27:B29"/>
    <mergeCell ref="C27:C29"/>
    <mergeCell ref="B30:B32"/>
    <mergeCell ref="C30:C32"/>
    <mergeCell ref="B33:B49"/>
    <mergeCell ref="C33:C49"/>
    <mergeCell ref="C18:C23"/>
    <mergeCell ref="B18:B23"/>
    <mergeCell ref="B24:B26"/>
    <mergeCell ref="C24:C26"/>
    <mergeCell ref="B4:B5"/>
    <mergeCell ref="C13:C17"/>
    <mergeCell ref="B13:B17"/>
    <mergeCell ref="C4:C5"/>
    <mergeCell ref="B6:B9"/>
    <mergeCell ref="C6:C9"/>
    <mergeCell ref="B10:B12"/>
    <mergeCell ref="C10:C12"/>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TABLERO CONSOLIDADO 2018</vt:lpstr>
      <vt:lpstr>REPORTE</vt:lpstr>
      <vt:lpstr>Hoja1</vt:lpstr>
      <vt:lpstr>Hoja2</vt:lpstr>
      <vt:lpstr>Hoja3</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Monica</cp:lastModifiedBy>
  <dcterms:created xsi:type="dcterms:W3CDTF">2016-05-10T20:06:28Z</dcterms:created>
  <dcterms:modified xsi:type="dcterms:W3CDTF">2022-02-04T18:06:12Z</dcterms:modified>
</cp:coreProperties>
</file>