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23mar\Documents\Ideam 2020\Informes auditorías\Inf sgto PAAC 2020\Informes\1er cuatrimestre 2020 PAAC-sgto\Informe entregado CICCI\"/>
    </mc:Choice>
  </mc:AlternateContent>
  <xr:revisionPtr revIDLastSave="0" documentId="8_{A3E8408F-7043-4028-AAB4-52429FE820E5}" xr6:coauthVersionLast="45" xr6:coauthVersionMax="45" xr10:uidLastSave="{00000000-0000-0000-0000-000000000000}"/>
  <bookViews>
    <workbookView xWindow="-120" yWindow="-120" windowWidth="20730" windowHeight="11160" tabRatio="800" xr2:uid="{00000000-000D-0000-FFFF-FFFF00000000}"/>
  </bookViews>
  <sheets>
    <sheet name="Índice" sheetId="22" r:id="rId1"/>
    <sheet name="Gestión Riesgos de Corrupción" sheetId="18" r:id="rId2"/>
    <sheet name="Antitrámites" sheetId="24" state="hidden" r:id="rId3"/>
    <sheet name="Racionalización de Trámites" sheetId="25" r:id="rId4"/>
    <sheet name="Rendición de Cuentas" sheetId="14" r:id="rId5"/>
    <sheet name="Servicio al ciudadano" sheetId="17" r:id="rId6"/>
    <sheet name="Estrategia de Participación" sheetId="21" r:id="rId7"/>
    <sheet name="Mecanismo para la transparencia" sheetId="19" r:id="rId8"/>
    <sheet name="Mapa de riesgo 2020" sheetId="32" r:id="rId9"/>
  </sheets>
  <definedNames>
    <definedName name="_xlnm._FilterDatabase" localSheetId="6" hidden="1">'Estrategia de Participación'!$7:$7</definedName>
    <definedName name="_xlnm._FilterDatabase" localSheetId="1" hidden="1">'Gestión Riesgos de Corrupción'!$A$7:$J$13</definedName>
    <definedName name="_xlnm._FilterDatabase" localSheetId="8" hidden="1">'Mapa de riesgo 2020'!$A$6:$AI$91</definedName>
    <definedName name="_xlnm._FilterDatabase" localSheetId="7" hidden="1">'Mecanismo para la transparencia'!$7:$12</definedName>
    <definedName name="_xlnm._FilterDatabase" localSheetId="3" hidden="1">'Racionalización de Trámites'!$A$7:$R$7</definedName>
    <definedName name="_xlnm._FilterDatabase" localSheetId="4" hidden="1">'Rendición de Cuentas'!$7:$21</definedName>
    <definedName name="_xlnm._FilterDatabase" localSheetId="5" hidden="1">'Servicio al ciudadano'!$7:$7</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OFFSET(#REF!,0,0,COUNTA(#REF!)-1,1)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32" l="1"/>
  <c r="K7" i="32"/>
  <c r="R7" i="32"/>
  <c r="S7" i="32"/>
  <c r="T7" i="32"/>
  <c r="W7" i="32"/>
  <c r="AA7" i="32"/>
  <c r="AB7" i="32"/>
  <c r="J8" i="32"/>
  <c r="K8" i="32"/>
  <c r="R8" i="32"/>
  <c r="S8" i="32"/>
  <c r="T8" i="32"/>
  <c r="W8" i="32"/>
  <c r="AA8" i="32"/>
  <c r="AB8" i="32"/>
  <c r="J9" i="32"/>
  <c r="K9" i="32"/>
  <c r="R9" i="32"/>
  <c r="S9" i="32"/>
  <c r="T9" i="32"/>
  <c r="W9" i="32"/>
  <c r="AA9" i="32"/>
  <c r="AB9" i="32"/>
  <c r="J10" i="32"/>
  <c r="K10" i="32"/>
  <c r="R10" i="32"/>
  <c r="S10" i="32"/>
  <c r="T10" i="32"/>
  <c r="W10" i="32"/>
  <c r="AA10" i="32"/>
  <c r="AB10" i="32"/>
  <c r="J11" i="32"/>
  <c r="K11" i="32"/>
  <c r="R11" i="32"/>
  <c r="S11" i="32"/>
  <c r="T11" i="32"/>
  <c r="W11" i="32"/>
  <c r="AA11" i="32"/>
  <c r="AB11" i="32"/>
  <c r="J12" i="32"/>
  <c r="K12" i="32"/>
  <c r="R12" i="32"/>
  <c r="S12" i="32"/>
  <c r="T12" i="32"/>
  <c r="W12" i="32"/>
  <c r="AA12" i="32"/>
  <c r="AB12" i="32"/>
  <c r="J13" i="32"/>
  <c r="K13" i="32"/>
  <c r="R13" i="32"/>
  <c r="S13" i="32"/>
  <c r="T13" i="32"/>
  <c r="W13" i="32"/>
  <c r="AA13" i="32"/>
  <c r="AB13" i="32"/>
  <c r="J14" i="32"/>
  <c r="K14" i="32"/>
  <c r="R14" i="32"/>
  <c r="S14" i="32"/>
  <c r="T14" i="32"/>
  <c r="W14" i="32"/>
  <c r="AA14" i="32"/>
  <c r="AB14" i="32"/>
  <c r="J15" i="32"/>
  <c r="K15" i="32"/>
  <c r="R15" i="32"/>
  <c r="S15" i="32"/>
  <c r="T15" i="32"/>
  <c r="W15" i="32"/>
  <c r="AA15" i="32"/>
  <c r="AB15" i="32"/>
  <c r="J16" i="32"/>
  <c r="K16" i="32"/>
  <c r="R16" i="32"/>
  <c r="S16" i="32"/>
  <c r="T16" i="32"/>
  <c r="W16" i="32"/>
  <c r="AA16" i="32"/>
  <c r="AB16" i="32"/>
  <c r="J17" i="32"/>
  <c r="K17" i="32"/>
  <c r="R17" i="32"/>
  <c r="S17" i="32"/>
  <c r="T17" i="32"/>
  <c r="W17" i="32"/>
  <c r="AA17" i="32"/>
  <c r="AB17" i="32"/>
  <c r="J18" i="32"/>
  <c r="K18" i="32"/>
  <c r="R18" i="32"/>
  <c r="S18" i="32"/>
  <c r="T18" i="32"/>
  <c r="W18" i="32"/>
  <c r="AA18" i="32"/>
  <c r="AB18" i="32"/>
  <c r="J19" i="32"/>
  <c r="K19" i="32"/>
  <c r="R19" i="32"/>
  <c r="S19" i="32"/>
  <c r="T19" i="32"/>
  <c r="W19" i="32"/>
  <c r="AA19" i="32"/>
  <c r="AB19" i="32"/>
  <c r="J20" i="32"/>
  <c r="K20" i="32"/>
  <c r="R20" i="32"/>
  <c r="S20" i="32"/>
  <c r="T20" i="32"/>
  <c r="W20" i="32"/>
  <c r="AA20" i="32"/>
  <c r="AB20" i="32"/>
  <c r="J21" i="32"/>
  <c r="K21" i="32"/>
  <c r="R21" i="32"/>
  <c r="S21" i="32"/>
  <c r="T21" i="32"/>
  <c r="W21" i="32"/>
  <c r="AA21" i="32"/>
  <c r="AB21" i="32"/>
  <c r="J22" i="32"/>
  <c r="K22" i="32"/>
  <c r="R22" i="32"/>
  <c r="S22" i="32"/>
  <c r="T22" i="32"/>
  <c r="W22" i="32"/>
  <c r="AA22" i="32"/>
  <c r="AB22" i="32"/>
  <c r="J23" i="32"/>
  <c r="K23" i="32"/>
  <c r="R23" i="32"/>
  <c r="S23" i="32"/>
  <c r="T23" i="32"/>
  <c r="W23" i="32"/>
  <c r="AA23" i="32"/>
  <c r="AB23" i="32"/>
  <c r="J24" i="32"/>
  <c r="K24" i="32"/>
  <c r="R24" i="32"/>
  <c r="S24" i="32"/>
  <c r="T24" i="32"/>
  <c r="W24" i="32"/>
  <c r="AA24" i="32"/>
  <c r="AB24" i="32"/>
  <c r="J25" i="32"/>
  <c r="K25" i="32"/>
  <c r="R25" i="32"/>
  <c r="S25" i="32"/>
  <c r="T25" i="32"/>
  <c r="W25" i="32"/>
  <c r="AA25" i="32"/>
  <c r="AB25" i="32"/>
  <c r="J26" i="32"/>
  <c r="K26" i="32"/>
  <c r="R26" i="32"/>
  <c r="S26" i="32"/>
  <c r="T26" i="32"/>
  <c r="W26" i="32"/>
  <c r="AA26" i="32"/>
  <c r="AB26" i="32"/>
  <c r="J27" i="32"/>
  <c r="K27" i="32"/>
  <c r="R27" i="32"/>
  <c r="S27" i="32"/>
  <c r="T27" i="32"/>
  <c r="W27" i="32"/>
  <c r="AA27" i="32"/>
  <c r="AB27" i="32"/>
  <c r="J28" i="32"/>
  <c r="K28" i="32"/>
  <c r="R28" i="32"/>
  <c r="S28" i="32"/>
  <c r="T28" i="32"/>
  <c r="W28" i="32"/>
  <c r="AA28" i="32"/>
  <c r="AB28" i="32"/>
  <c r="J29" i="32"/>
  <c r="K29" i="32"/>
  <c r="R29" i="32"/>
  <c r="S29" i="32"/>
  <c r="T29" i="32"/>
  <c r="W29" i="32"/>
  <c r="AA29" i="32"/>
  <c r="AB29" i="32"/>
  <c r="J30" i="32"/>
  <c r="K30" i="32"/>
  <c r="R30" i="32"/>
  <c r="S30" i="32"/>
  <c r="T30" i="32"/>
  <c r="W30" i="32"/>
  <c r="AA30" i="32"/>
  <c r="AB30" i="32"/>
  <c r="R31" i="32"/>
  <c r="S31" i="32"/>
  <c r="T31" i="32"/>
  <c r="W31" i="32"/>
  <c r="R32" i="32"/>
  <c r="S32" i="32"/>
  <c r="T32" i="32"/>
  <c r="W32" i="32"/>
  <c r="R33" i="32"/>
  <c r="S33" i="32"/>
  <c r="T33" i="32"/>
  <c r="W33" i="32"/>
  <c r="J34" i="32"/>
  <c r="K34" i="32"/>
  <c r="R34" i="32"/>
  <c r="S34" i="32"/>
  <c r="T34" i="32"/>
  <c r="W34" i="32"/>
  <c r="AA34" i="32"/>
  <c r="AC34" i="32" s="1"/>
  <c r="AD34" i="32" s="1"/>
  <c r="R35" i="32"/>
  <c r="S35" i="32"/>
  <c r="T35" i="32"/>
  <c r="W35" i="32"/>
  <c r="R36" i="32"/>
  <c r="S36" i="32"/>
  <c r="T36" i="32"/>
  <c r="W36" i="32"/>
  <c r="R37" i="32"/>
  <c r="S37" i="32"/>
  <c r="T37" i="32"/>
  <c r="W37" i="32"/>
  <c r="J38" i="32"/>
  <c r="K38" i="32"/>
  <c r="R38" i="32"/>
  <c r="S38" i="32"/>
  <c r="T38" i="32"/>
  <c r="W38" i="32"/>
  <c r="AA38" i="32"/>
  <c r="AB38" i="32"/>
  <c r="R39" i="32"/>
  <c r="S39" i="32"/>
  <c r="T39" i="32"/>
  <c r="W39" i="32"/>
  <c r="R40" i="32"/>
  <c r="S40" i="32"/>
  <c r="T40" i="32"/>
  <c r="W40" i="32"/>
  <c r="J41" i="32"/>
  <c r="K41" i="32"/>
  <c r="R41" i="32"/>
  <c r="S41" i="32"/>
  <c r="T41" i="32"/>
  <c r="V41" i="32"/>
  <c r="W41" i="32"/>
  <c r="AA41" i="32"/>
  <c r="AB41" i="32"/>
  <c r="J43" i="32"/>
  <c r="K43" i="32"/>
  <c r="R43" i="32"/>
  <c r="S43" i="32"/>
  <c r="T43" i="32"/>
  <c r="W43" i="32"/>
  <c r="J44" i="32"/>
  <c r="K44" i="32"/>
  <c r="R44" i="32"/>
  <c r="S44" i="32"/>
  <c r="T44" i="32"/>
  <c r="W44" i="32"/>
  <c r="J45" i="32"/>
  <c r="K45" i="32"/>
  <c r="R45" i="32"/>
  <c r="S45" i="32"/>
  <c r="T45" i="32"/>
  <c r="W45" i="32"/>
  <c r="J46" i="32"/>
  <c r="K46" i="32"/>
  <c r="R46" i="32"/>
  <c r="S46" i="32"/>
  <c r="T46" i="32"/>
  <c r="W46" i="32"/>
  <c r="J47" i="32"/>
  <c r="K47" i="32"/>
  <c r="R47" i="32"/>
  <c r="S47" i="32"/>
  <c r="T47" i="32"/>
  <c r="W47" i="32"/>
  <c r="AA47" i="32"/>
  <c r="AB47" i="32"/>
  <c r="J48" i="32"/>
  <c r="K48" i="32"/>
  <c r="R48" i="32"/>
  <c r="S48" i="32"/>
  <c r="T48" i="32"/>
  <c r="W48" i="32"/>
  <c r="AA48" i="32"/>
  <c r="AB48" i="32"/>
  <c r="J49" i="32"/>
  <c r="K49" i="32"/>
  <c r="R49" i="32"/>
  <c r="S49" i="32"/>
  <c r="T49" i="32"/>
  <c r="W49" i="32"/>
  <c r="AA49" i="32"/>
  <c r="AB49" i="32"/>
  <c r="J50" i="32"/>
  <c r="K50" i="32"/>
  <c r="R50" i="32"/>
  <c r="S50" i="32"/>
  <c r="T50" i="32"/>
  <c r="W50" i="32"/>
  <c r="AA50" i="32"/>
  <c r="AB50" i="32"/>
  <c r="J51" i="32"/>
  <c r="K51" i="32"/>
  <c r="R51" i="32"/>
  <c r="S51" i="32"/>
  <c r="T51" i="32"/>
  <c r="W51" i="32"/>
  <c r="AA51" i="32"/>
  <c r="AB51" i="32"/>
  <c r="J52" i="32"/>
  <c r="K52" i="32"/>
  <c r="R52" i="32"/>
  <c r="S52" i="32"/>
  <c r="T52" i="32"/>
  <c r="W52" i="32"/>
  <c r="AA52" i="32"/>
  <c r="AB52" i="32"/>
  <c r="J53" i="32"/>
  <c r="K53" i="32"/>
  <c r="R53" i="32"/>
  <c r="S53" i="32"/>
  <c r="T53" i="32"/>
  <c r="W53" i="32"/>
  <c r="J54" i="32"/>
  <c r="K54" i="32"/>
  <c r="R54" i="32"/>
  <c r="S54" i="32"/>
  <c r="T54" i="32"/>
  <c r="W54" i="32"/>
  <c r="J55" i="32"/>
  <c r="K55" i="32"/>
  <c r="R55" i="32"/>
  <c r="S55" i="32"/>
  <c r="T55" i="32"/>
  <c r="W55" i="32"/>
  <c r="J56" i="32"/>
  <c r="K56" i="32"/>
  <c r="R56" i="32"/>
  <c r="S56" i="32"/>
  <c r="T56" i="32"/>
  <c r="W56" i="32"/>
  <c r="J57" i="32"/>
  <c r="K57" i="32"/>
  <c r="R57" i="32"/>
  <c r="S57" i="32"/>
  <c r="T57" i="32"/>
  <c r="W57" i="32"/>
  <c r="J58" i="32"/>
  <c r="K58" i="32"/>
  <c r="R58" i="32"/>
  <c r="S58" i="32"/>
  <c r="T58" i="32"/>
  <c r="W58" i="32"/>
  <c r="J59" i="32"/>
  <c r="K59" i="32"/>
  <c r="R59" i="32"/>
  <c r="S59" i="32"/>
  <c r="T59" i="32"/>
  <c r="W59" i="32"/>
  <c r="AA59" i="32"/>
  <c r="AB59" i="32"/>
  <c r="J60" i="32"/>
  <c r="K60" i="32"/>
  <c r="R60" i="32"/>
  <c r="S60" i="32"/>
  <c r="T60" i="32"/>
  <c r="W60" i="32"/>
  <c r="AA60" i="32"/>
  <c r="AB60" i="32"/>
  <c r="J61" i="32"/>
  <c r="K61" i="32"/>
  <c r="R61" i="32"/>
  <c r="S61" i="32"/>
  <c r="T61" i="32"/>
  <c r="W61" i="32"/>
  <c r="J62" i="32"/>
  <c r="K62" i="32"/>
  <c r="R62" i="32"/>
  <c r="S62" i="32"/>
  <c r="T62" i="32"/>
  <c r="W62" i="32"/>
  <c r="J63" i="32"/>
  <c r="K63" i="32"/>
  <c r="R63" i="32"/>
  <c r="S63" i="32"/>
  <c r="T63" i="32"/>
  <c r="W63" i="32"/>
  <c r="J64" i="32"/>
  <c r="K64" i="32"/>
  <c r="R64" i="32"/>
  <c r="S64" i="32"/>
  <c r="T64" i="32"/>
  <c r="W64" i="32"/>
  <c r="J65" i="32"/>
  <c r="K65" i="32"/>
  <c r="R65" i="32"/>
  <c r="S65" i="32"/>
  <c r="T65" i="32"/>
  <c r="W65" i="32"/>
  <c r="J66" i="32"/>
  <c r="K66" i="32"/>
  <c r="R66" i="32"/>
  <c r="S66" i="32"/>
  <c r="T66" i="32"/>
  <c r="W66" i="32"/>
  <c r="J67" i="32"/>
  <c r="K67" i="32"/>
  <c r="R67" i="32"/>
  <c r="S67" i="32"/>
  <c r="T67" i="32"/>
  <c r="W67" i="32"/>
  <c r="J68" i="32"/>
  <c r="K68" i="32"/>
  <c r="R68" i="32"/>
  <c r="S68" i="32"/>
  <c r="T68" i="32"/>
  <c r="W68" i="32"/>
  <c r="J69" i="32"/>
  <c r="K69" i="32"/>
  <c r="R69" i="32"/>
  <c r="S69" i="32"/>
  <c r="T69" i="32"/>
  <c r="W69" i="32"/>
  <c r="J70" i="32"/>
  <c r="K70" i="32"/>
  <c r="R70" i="32"/>
  <c r="S70" i="32"/>
  <c r="T70" i="32"/>
  <c r="W70" i="32"/>
  <c r="J71" i="32"/>
  <c r="K71" i="32"/>
  <c r="R71" i="32"/>
  <c r="S71" i="32"/>
  <c r="T71" i="32"/>
  <c r="W71" i="32"/>
  <c r="J72" i="32"/>
  <c r="K72" i="32"/>
  <c r="R72" i="32"/>
  <c r="S72" i="32"/>
  <c r="T72" i="32"/>
  <c r="W72" i="32"/>
  <c r="J73" i="32"/>
  <c r="K73" i="32"/>
  <c r="R73" i="32"/>
  <c r="S73" i="32"/>
  <c r="T73" i="32"/>
  <c r="W73" i="32"/>
  <c r="J74" i="32"/>
  <c r="K74" i="32"/>
  <c r="R74" i="32"/>
  <c r="S74" i="32"/>
  <c r="T74" i="32"/>
  <c r="W74" i="32"/>
  <c r="J75" i="32"/>
  <c r="K75" i="32"/>
  <c r="R75" i="32"/>
  <c r="S75" i="32"/>
  <c r="T75" i="32"/>
  <c r="W75" i="32"/>
  <c r="J76" i="32"/>
  <c r="K76" i="32"/>
  <c r="R76" i="32"/>
  <c r="S76" i="32"/>
  <c r="T76" i="32"/>
  <c r="W76" i="32"/>
  <c r="J77" i="32"/>
  <c r="K77" i="32"/>
  <c r="R77" i="32"/>
  <c r="S77" i="32"/>
  <c r="T77" i="32"/>
  <c r="W77" i="32"/>
  <c r="AA77" i="32"/>
  <c r="AB77" i="32"/>
  <c r="J78" i="32"/>
  <c r="K78" i="32"/>
  <c r="R78" i="32"/>
  <c r="S78" i="32"/>
  <c r="T78" i="32"/>
  <c r="W78" i="32"/>
  <c r="AA78" i="32"/>
  <c r="AB78" i="32"/>
  <c r="J79" i="32"/>
  <c r="K79" i="32"/>
  <c r="R79" i="32"/>
  <c r="S79" i="32"/>
  <c r="T79" i="32"/>
  <c r="W79" i="32"/>
  <c r="AA79" i="32"/>
  <c r="AB79" i="32"/>
  <c r="J80" i="32"/>
  <c r="K80" i="32"/>
  <c r="R80" i="32"/>
  <c r="S80" i="32"/>
  <c r="T80" i="32"/>
  <c r="W80" i="32"/>
  <c r="AA80" i="32"/>
  <c r="AB80" i="32"/>
  <c r="J81" i="32"/>
  <c r="K81" i="32"/>
  <c r="R81" i="32"/>
  <c r="S81" i="32"/>
  <c r="T81" i="32"/>
  <c r="W81" i="32"/>
  <c r="AA81" i="32"/>
  <c r="AB81" i="32"/>
  <c r="J82" i="32"/>
  <c r="K82" i="32"/>
  <c r="R82" i="32"/>
  <c r="S82" i="32"/>
  <c r="T82" i="32"/>
  <c r="W82" i="32"/>
  <c r="AA82" i="32"/>
  <c r="AB82" i="32"/>
  <c r="J83" i="32"/>
  <c r="K83" i="32"/>
  <c r="R83" i="32"/>
  <c r="S83" i="32"/>
  <c r="T83" i="32"/>
  <c r="W83" i="32"/>
  <c r="AA83" i="32"/>
  <c r="AB83" i="32"/>
  <c r="J84" i="32"/>
  <c r="K84" i="32"/>
  <c r="R84" i="32"/>
  <c r="S84" i="32"/>
  <c r="T84" i="32"/>
  <c r="W84" i="32"/>
  <c r="AA84" i="32"/>
  <c r="AB84" i="32"/>
  <c r="J85" i="32"/>
  <c r="K85" i="32"/>
  <c r="R85" i="32"/>
  <c r="S85" i="32"/>
  <c r="T85" i="32"/>
  <c r="W85" i="32"/>
  <c r="AA85" i="32"/>
  <c r="AB85" i="32"/>
  <c r="J86" i="32"/>
  <c r="K86" i="32"/>
  <c r="R86" i="32"/>
  <c r="S86" i="32"/>
  <c r="T86" i="32"/>
  <c r="W86" i="32"/>
  <c r="AA86" i="32"/>
  <c r="AB86" i="32"/>
  <c r="L25" i="32" l="1"/>
  <c r="M25" i="32" s="1"/>
  <c r="U80" i="32"/>
  <c r="V80" i="32" s="1"/>
  <c r="L9" i="32"/>
  <c r="M9" i="32" s="1"/>
  <c r="AC8" i="32"/>
  <c r="AD8" i="32" s="1"/>
  <c r="L82" i="32"/>
  <c r="M82" i="32" s="1"/>
  <c r="L79" i="32"/>
  <c r="M79" i="32" s="1"/>
  <c r="AC24" i="32"/>
  <c r="AD24" i="32" s="1"/>
  <c r="U56" i="32"/>
  <c r="V56" i="32" s="1"/>
  <c r="AC52" i="32"/>
  <c r="AD52" i="32" s="1"/>
  <c r="AC48" i="32"/>
  <c r="AD48" i="32" s="1"/>
  <c r="AC26" i="32"/>
  <c r="AD26" i="32" s="1"/>
  <c r="AC82" i="32"/>
  <c r="AD82" i="32" s="1"/>
  <c r="AC80" i="32"/>
  <c r="AD80" i="32" s="1"/>
  <c r="L70" i="32"/>
  <c r="M70" i="32" s="1"/>
  <c r="U60" i="32"/>
  <c r="V60" i="32" s="1"/>
  <c r="L58" i="32"/>
  <c r="M58" i="32" s="1"/>
  <c r="L50" i="32"/>
  <c r="M50" i="32" s="1"/>
  <c r="U46" i="32"/>
  <c r="V46" i="32" s="1"/>
  <c r="L38" i="32"/>
  <c r="M38" i="32" s="1"/>
  <c r="U33" i="32"/>
  <c r="V33" i="32" s="1"/>
  <c r="U11" i="32"/>
  <c r="V11" i="32" s="1"/>
  <c r="AC10" i="32"/>
  <c r="AD10" i="32" s="1"/>
  <c r="L27" i="32"/>
  <c r="M27" i="32" s="1"/>
  <c r="AC18" i="32"/>
  <c r="AD18" i="32" s="1"/>
  <c r="L69" i="32"/>
  <c r="M69" i="32" s="1"/>
  <c r="L55" i="32"/>
  <c r="M55" i="32" s="1"/>
  <c r="AC51" i="32"/>
  <c r="AD51" i="32" s="1"/>
  <c r="L44" i="32"/>
  <c r="M44" i="32" s="1"/>
  <c r="U34" i="32"/>
  <c r="V34" i="32" s="1"/>
  <c r="L73" i="32"/>
  <c r="M73" i="32" s="1"/>
  <c r="AC22" i="32"/>
  <c r="AD22" i="32" s="1"/>
  <c r="AC21" i="32"/>
  <c r="AD21" i="32" s="1"/>
  <c r="AC20" i="32"/>
  <c r="AD20" i="32" s="1"/>
  <c r="U17" i="32"/>
  <c r="V17" i="32" s="1"/>
  <c r="AC16" i="32"/>
  <c r="AD16" i="32" s="1"/>
  <c r="L7" i="32"/>
  <c r="M7" i="32" s="1"/>
  <c r="L74" i="32"/>
  <c r="M74" i="32" s="1"/>
  <c r="U73" i="32"/>
  <c r="V73" i="32" s="1"/>
  <c r="AC60" i="32"/>
  <c r="AD60" i="32" s="1"/>
  <c r="L47" i="32"/>
  <c r="M47" i="32" s="1"/>
  <c r="U25" i="32"/>
  <c r="V25" i="32" s="1"/>
  <c r="L23" i="32"/>
  <c r="M23" i="32" s="1"/>
  <c r="L21" i="32"/>
  <c r="M21" i="32" s="1"/>
  <c r="L19" i="32"/>
  <c r="M19" i="32" s="1"/>
  <c r="L17" i="32"/>
  <c r="M17" i="32" s="1"/>
  <c r="L11" i="32"/>
  <c r="M11" i="32" s="1"/>
  <c r="U9" i="32"/>
  <c r="V9" i="32" s="1"/>
  <c r="U23" i="32"/>
  <c r="V23" i="32" s="1"/>
  <c r="U22" i="32"/>
  <c r="V22" i="32" s="1"/>
  <c r="U21" i="32"/>
  <c r="V21" i="32" s="1"/>
  <c r="U19" i="32"/>
  <c r="V19" i="32" s="1"/>
  <c r="L18" i="32"/>
  <c r="M18" i="32" s="1"/>
  <c r="AC86" i="32"/>
  <c r="AD86" i="32" s="1"/>
  <c r="U83" i="32"/>
  <c r="V83" i="32" s="1"/>
  <c r="U78" i="32"/>
  <c r="V78" i="32" s="1"/>
  <c r="L78" i="32"/>
  <c r="M78" i="32" s="1"/>
  <c r="L77" i="32"/>
  <c r="M77" i="32" s="1"/>
  <c r="U76" i="32"/>
  <c r="V76" i="32" s="1"/>
  <c r="L75" i="32"/>
  <c r="M75" i="32" s="1"/>
  <c r="U70" i="32"/>
  <c r="V70" i="32" s="1"/>
  <c r="L65" i="32"/>
  <c r="M65" i="32" s="1"/>
  <c r="L61" i="32"/>
  <c r="M61" i="32" s="1"/>
  <c r="L57" i="32"/>
  <c r="M57" i="32" s="1"/>
  <c r="L43" i="32"/>
  <c r="M43" i="32" s="1"/>
  <c r="U41" i="32"/>
  <c r="AC30" i="32"/>
  <c r="AD30" i="32" s="1"/>
  <c r="U30" i="32"/>
  <c r="V30" i="32" s="1"/>
  <c r="AC29" i="32"/>
  <c r="AD29" i="32" s="1"/>
  <c r="U29" i="32"/>
  <c r="V29" i="32" s="1"/>
  <c r="AC28" i="32"/>
  <c r="AD28" i="32" s="1"/>
  <c r="U27" i="32"/>
  <c r="V27" i="32" s="1"/>
  <c r="L26" i="32"/>
  <c r="M26" i="32" s="1"/>
  <c r="L15" i="32"/>
  <c r="M15" i="32" s="1"/>
  <c r="L13" i="32"/>
  <c r="M13" i="32" s="1"/>
  <c r="U86" i="32"/>
  <c r="V86" i="32" s="1"/>
  <c r="AC85" i="32"/>
  <c r="AD85" i="32" s="1"/>
  <c r="U84" i="32"/>
  <c r="V84" i="32" s="1"/>
  <c r="U82" i="32"/>
  <c r="V82" i="32" s="1"/>
  <c r="U50" i="32"/>
  <c r="V50" i="32" s="1"/>
  <c r="U44" i="32"/>
  <c r="V44" i="32" s="1"/>
  <c r="U7" i="32"/>
  <c r="V7" i="32" s="1"/>
  <c r="L85" i="32"/>
  <c r="M85" i="32" s="1"/>
  <c r="L83" i="32"/>
  <c r="M83" i="32" s="1"/>
  <c r="AC77" i="32"/>
  <c r="AD77" i="32" s="1"/>
  <c r="L68" i="32"/>
  <c r="M68" i="32" s="1"/>
  <c r="U66" i="32"/>
  <c r="V66" i="32" s="1"/>
  <c r="L66" i="32"/>
  <c r="M66" i="32" s="1"/>
  <c r="L62" i="32"/>
  <c r="M62" i="32" s="1"/>
  <c r="U54" i="32"/>
  <c r="V54" i="32" s="1"/>
  <c r="L51" i="32"/>
  <c r="M51" i="32" s="1"/>
  <c r="AC47" i="32"/>
  <c r="AD47" i="32" s="1"/>
  <c r="U39" i="32"/>
  <c r="V39" i="32" s="1"/>
  <c r="U37" i="32"/>
  <c r="V37" i="32" s="1"/>
  <c r="U36" i="32"/>
  <c r="V36" i="32" s="1"/>
  <c r="U35" i="32"/>
  <c r="V35" i="32" s="1"/>
  <c r="U31" i="32"/>
  <c r="V31" i="32" s="1"/>
  <c r="L29" i="32"/>
  <c r="M29" i="32" s="1"/>
  <c r="U15" i="32"/>
  <c r="V15" i="32" s="1"/>
  <c r="AC14" i="32"/>
  <c r="AD14" i="32" s="1"/>
  <c r="U14" i="32"/>
  <c r="V14" i="32" s="1"/>
  <c r="AC13" i="32"/>
  <c r="AD13" i="32" s="1"/>
  <c r="U13" i="32"/>
  <c r="V13" i="32" s="1"/>
  <c r="AC12" i="32"/>
  <c r="AD12" i="32" s="1"/>
  <c r="L10" i="32"/>
  <c r="M10" i="32" s="1"/>
  <c r="AC81" i="32"/>
  <c r="AD81" i="32" s="1"/>
  <c r="U79" i="32"/>
  <c r="V79" i="32" s="1"/>
  <c r="U77" i="32"/>
  <c r="V77" i="32" s="1"/>
  <c r="L63" i="32"/>
  <c r="M63" i="32" s="1"/>
  <c r="L59" i="32"/>
  <c r="M59" i="32" s="1"/>
  <c r="U55" i="32"/>
  <c r="V55" i="32" s="1"/>
  <c r="L52" i="32"/>
  <c r="M52" i="32" s="1"/>
  <c r="L48" i="32"/>
  <c r="M48" i="32" s="1"/>
  <c r="AC38" i="32"/>
  <c r="AD38" i="32" s="1"/>
  <c r="L8" i="32"/>
  <c r="M8" i="32" s="1"/>
  <c r="AC83" i="32"/>
  <c r="AD83" i="32" s="1"/>
  <c r="U81" i="32"/>
  <c r="V81" i="32" s="1"/>
  <c r="L80" i="32"/>
  <c r="M80" i="32" s="1"/>
  <c r="L86" i="32"/>
  <c r="M86" i="32" s="1"/>
  <c r="L72" i="32"/>
  <c r="M72" i="32" s="1"/>
  <c r="U64" i="32"/>
  <c r="V64" i="32" s="1"/>
  <c r="U61" i="32"/>
  <c r="V61" i="32" s="1"/>
  <c r="L60" i="32"/>
  <c r="M60" i="32" s="1"/>
  <c r="L56" i="32"/>
  <c r="M56" i="32" s="1"/>
  <c r="L41" i="32"/>
  <c r="M41" i="32" s="1"/>
  <c r="U85" i="32"/>
  <c r="V85" i="32" s="1"/>
  <c r="AC84" i="32"/>
  <c r="AD84" i="32" s="1"/>
  <c r="L84" i="32"/>
  <c r="M84" i="32" s="1"/>
  <c r="L81" i="32"/>
  <c r="M81" i="32" s="1"/>
  <c r="AC79" i="32"/>
  <c r="AD79" i="32" s="1"/>
  <c r="AC78" i="32"/>
  <c r="AD78" i="32" s="1"/>
  <c r="L76" i="32"/>
  <c r="M76" i="32" s="1"/>
  <c r="U74" i="32"/>
  <c r="V74" i="32" s="1"/>
  <c r="U68" i="32"/>
  <c r="V68" i="32" s="1"/>
  <c r="L67" i="32"/>
  <c r="M67" i="32" s="1"/>
  <c r="U65" i="32"/>
  <c r="V65" i="32" s="1"/>
  <c r="L54" i="32"/>
  <c r="M54" i="32" s="1"/>
  <c r="U53" i="32"/>
  <c r="V53" i="32" s="1"/>
  <c r="AC49" i="32"/>
  <c r="AD49" i="32" s="1"/>
  <c r="U49" i="32"/>
  <c r="V49" i="32" s="1"/>
  <c r="L46" i="32"/>
  <c r="M46" i="32" s="1"/>
  <c r="L34" i="32"/>
  <c r="M34" i="32" s="1"/>
  <c r="L30" i="32"/>
  <c r="M30" i="32" s="1"/>
  <c r="U26" i="32"/>
  <c r="V26" i="32" s="1"/>
  <c r="AC25" i="32"/>
  <c r="AD25" i="32" s="1"/>
  <c r="L22" i="32"/>
  <c r="M22" i="32" s="1"/>
  <c r="U18" i="32"/>
  <c r="V18" i="32" s="1"/>
  <c r="AC17" i="32"/>
  <c r="AD17" i="32" s="1"/>
  <c r="L14" i="32"/>
  <c r="M14" i="32" s="1"/>
  <c r="U72" i="32"/>
  <c r="V72" i="32" s="1"/>
  <c r="L71" i="32"/>
  <c r="M71" i="32" s="1"/>
  <c r="U69" i="32"/>
  <c r="V69" i="32" s="1"/>
  <c r="L64" i="32"/>
  <c r="M64" i="32" s="1"/>
  <c r="U62" i="32"/>
  <c r="V62" i="32" s="1"/>
  <c r="AC59" i="32"/>
  <c r="AD59" i="32" s="1"/>
  <c r="U59" i="32"/>
  <c r="V59" i="32" s="1"/>
  <c r="U58" i="32"/>
  <c r="V58" i="32" s="1"/>
  <c r="L53" i="32"/>
  <c r="M53" i="32" s="1"/>
  <c r="U52" i="32"/>
  <c r="V52" i="32" s="1"/>
  <c r="AC50" i="32"/>
  <c r="AD50" i="32" s="1"/>
  <c r="L49" i="32"/>
  <c r="M49" i="32" s="1"/>
  <c r="U48" i="32"/>
  <c r="V48" i="32" s="1"/>
  <c r="L45" i="32"/>
  <c r="M45" i="32" s="1"/>
  <c r="AC41" i="32"/>
  <c r="AD41" i="32" s="1"/>
  <c r="U32" i="32"/>
  <c r="V32" i="32" s="1"/>
  <c r="L28" i="32"/>
  <c r="M28" i="32" s="1"/>
  <c r="U24" i="32"/>
  <c r="V24" i="32" s="1"/>
  <c r="AC23" i="32"/>
  <c r="AD23" i="32" s="1"/>
  <c r="L20" i="32"/>
  <c r="M20" i="32" s="1"/>
  <c r="U16" i="32"/>
  <c r="V16" i="32" s="1"/>
  <c r="AC15" i="32"/>
  <c r="AD15" i="32" s="1"/>
  <c r="L12" i="32"/>
  <c r="M12" i="32" s="1"/>
  <c r="U75" i="32"/>
  <c r="V75" i="32" s="1"/>
  <c r="U71" i="32"/>
  <c r="V71" i="32" s="1"/>
  <c r="U67" i="32"/>
  <c r="V67" i="32" s="1"/>
  <c r="U63" i="32"/>
  <c r="V63" i="32" s="1"/>
  <c r="U40" i="32"/>
  <c r="V40" i="32" s="1"/>
  <c r="U28" i="32"/>
  <c r="V28" i="32" s="1"/>
  <c r="AC27" i="32"/>
  <c r="AD27" i="32" s="1"/>
  <c r="L24" i="32"/>
  <c r="M24" i="32" s="1"/>
  <c r="U20" i="32"/>
  <c r="V20" i="32" s="1"/>
  <c r="AC19" i="32"/>
  <c r="AD19" i="32" s="1"/>
  <c r="L16" i="32"/>
  <c r="M16" i="32" s="1"/>
  <c r="U12" i="32"/>
  <c r="V12" i="32" s="1"/>
  <c r="AC11" i="32"/>
  <c r="AD11" i="32" s="1"/>
  <c r="U57" i="32"/>
  <c r="V57" i="32" s="1"/>
  <c r="U51" i="32"/>
  <c r="V51" i="32" s="1"/>
  <c r="U47" i="32"/>
  <c r="V47" i="32" s="1"/>
  <c r="U45" i="32"/>
  <c r="V45" i="32" s="1"/>
  <c r="U43" i="32"/>
  <c r="V43" i="32" s="1"/>
  <c r="U38" i="32"/>
  <c r="V38" i="32" s="1"/>
  <c r="U10" i="32"/>
  <c r="V10" i="32" s="1"/>
  <c r="AC9" i="32"/>
  <c r="AD9" i="32" s="1"/>
  <c r="U8" i="32"/>
  <c r="V8" i="32" s="1"/>
  <c r="AC7" i="32"/>
  <c r="AD7"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s>
  <commentList>
    <comment ref="B7" authorId="0" shapeId="0" xr:uid="{00000000-0006-0000-0500-00000100000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s>
  <commentList>
    <comment ref="B7" authorId="0" shapeId="0" xr:uid="{00000000-0006-0000-0700-00000100000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<sst xmlns="http://schemas.openxmlformats.org/spreadsheetml/2006/main" count="1747" uniqueCount="953">
  <si>
    <t xml:space="preserve">Responsable </t>
  </si>
  <si>
    <t>Plan Anticorrupción y de Atención al Ciudadano</t>
  </si>
  <si>
    <t>1.1</t>
  </si>
  <si>
    <t>1.2</t>
  </si>
  <si>
    <t>1.3</t>
  </si>
  <si>
    <t>2.1</t>
  </si>
  <si>
    <t>2.2</t>
  </si>
  <si>
    <t>Fecha programada</t>
  </si>
  <si>
    <t>Subcomponente</t>
  </si>
  <si>
    <t>Componente 3:  Rendición de cuentas</t>
  </si>
  <si>
    <t>3.1</t>
  </si>
  <si>
    <t>3.3</t>
  </si>
  <si>
    <t>4.1</t>
  </si>
  <si>
    <t>5.1</t>
  </si>
  <si>
    <t>5.2</t>
  </si>
  <si>
    <t>Actividades</t>
  </si>
  <si>
    <t xml:space="preserve">Subcomponente </t>
  </si>
  <si>
    <t xml:space="preserve"> Actividades</t>
  </si>
  <si>
    <t xml:space="preserve">Plan Anticorrupción y de Atención al Ciudadano                                                                                                                                                                                                                                        </t>
  </si>
  <si>
    <t>5.1.</t>
  </si>
  <si>
    <t>Componente 1: Gestión del Riesgo de Corrupción  -Mapa de Riesgos de Corrupción</t>
  </si>
  <si>
    <t>Indicadores</t>
  </si>
  <si>
    <t>Meta o producto</t>
  </si>
  <si>
    <t>Fase del ciclo de la Gestión</t>
  </si>
  <si>
    <t>Objetivo (s) de la actividad</t>
  </si>
  <si>
    <t>Meta/Producto</t>
  </si>
  <si>
    <t>Indicador</t>
  </si>
  <si>
    <t>Responsable</t>
  </si>
  <si>
    <t>Diagnóstico</t>
  </si>
  <si>
    <t>Implementación/ejecución/colaboración</t>
  </si>
  <si>
    <t>Control/Evaluación</t>
  </si>
  <si>
    <t>Acciones transversales</t>
  </si>
  <si>
    <t>COMPONENTES</t>
  </si>
  <si>
    <t>Racionalización de Trámites</t>
  </si>
  <si>
    <t>Rendición de Cuentas</t>
  </si>
  <si>
    <t>Mecanismos para la Transparencia y Acceso a la Información</t>
  </si>
  <si>
    <t>INSTITUTO DE HIDROLOGIA, METEOROLOGIA Y ESTUDIOS AMBIENTALES</t>
  </si>
  <si>
    <t>AMBIENTE Y DESARROLLO SOSTENIBLE</t>
  </si>
  <si>
    <t>Componente 2:  Estrategia Antitrámites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</si>
  <si>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</si>
  <si>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</si>
  <si>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</si>
  <si>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</si>
  <si>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</si>
  <si>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</si>
  <si>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</si>
  <si>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</si>
  <si>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</si>
  <si>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</si>
  <si>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</si>
  <si>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</si>
  <si>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</si>
  <si>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</si>
  <si>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 xml:space="preserve">Publicar noticias relacionadas con la gestión de la Entidad, avances y resultados.                                                        </t>
  </si>
  <si>
    <t>Noticias publicadas donde se evidencie la gestión del IDEAM.</t>
  </si>
  <si>
    <t>Grupo de Comunicaciones</t>
  </si>
  <si>
    <t>Divulgar los productos realizados por el IDEAM y su alcance.</t>
  </si>
  <si>
    <t>Documento  de caracterización actualizado publicado y socializado</t>
  </si>
  <si>
    <t>Actualización de la información en los vínculos de la página web de la entidad en Ley de Transparencia</t>
  </si>
  <si>
    <t>1.4</t>
  </si>
  <si>
    <t>1 audiencia pública participativa anual.</t>
  </si>
  <si>
    <t>Participar en las Ferias Nacionales de Servicio al Ciudadano</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</si>
  <si>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</si>
  <si>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</si>
  <si>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3.4</t>
  </si>
  <si>
    <t>Grupo de Administración y Desarrollo del Talento Humano</t>
  </si>
  <si>
    <t>Evaluación y propuesta de mejoras de la estrategia de rendición de cuentas.</t>
  </si>
  <si>
    <t xml:space="preserve">Documento con evaluación y mejoras respecto a la estrategia de rendición de cuentas </t>
  </si>
  <si>
    <t>Capacitación interna relacionada con buenas prácticas de Rendición de Cuentas en el cumplimiento de su labor.</t>
  </si>
  <si>
    <t xml:space="preserve">Hacer reconocimiento público al servidor público del IDEAM que se destaque por la realización de prácticas de Rendición de Cuentas en el cumplimiento de su labor.             </t>
  </si>
  <si>
    <t xml:space="preserve">Fortalecer las competencias de los funcionarios del IDEAM a través de la capacitaciones presenciales y/o virtuales que se encuentren enfocadas a buenas prácticas de Rendición de Cuentas.                                            </t>
  </si>
  <si>
    <t>Cronograma de capacitaciones.
Actas de reunión con las evidencias.</t>
  </si>
  <si>
    <t>Realizar reporte del seguimiento hecho a la gestión interna de las PQRS.</t>
  </si>
  <si>
    <t>Informe de seguimiento</t>
  </si>
  <si>
    <t>Realizar la medición del Nivel de Satisfacción de Usuarios del IDEAM.</t>
  </si>
  <si>
    <t>Informe de medición NSU</t>
  </si>
  <si>
    <t>Información actualizada</t>
  </si>
  <si>
    <t>Todas las áreas responsables</t>
  </si>
  <si>
    <t>Implementar acciones de mejora viables producto de análisis de la medición de la NSU</t>
  </si>
  <si>
    <t>Acciones viables implementadas</t>
  </si>
  <si>
    <t>Información validada en los cortes establecidos</t>
  </si>
  <si>
    <t>Mantener el Registro de Activos de información actualizado</t>
  </si>
  <si>
    <t>Registro de Activos de información actualizado y publicado</t>
  </si>
  <si>
    <t>Informe de seguimiento de PQRS</t>
  </si>
  <si>
    <t>Informe de solicitudes de acceso a la información.</t>
  </si>
  <si>
    <t>Generar informe de solicitudes de acceso a la información publicado en la página web del Instituto.</t>
  </si>
  <si>
    <t>Grupo de Comunicaciones y Oficina Asesora de Planeación.</t>
  </si>
  <si>
    <t>Divulgación del plan anticorrupción y de atención al ciudadano y mapa de riesgos de corrupción</t>
  </si>
  <si>
    <t>Informes de seguimiento</t>
  </si>
  <si>
    <t>Oficina de Control Interno</t>
  </si>
  <si>
    <t>Seguimiento del Plan</t>
  </si>
  <si>
    <t>Actualizar la información correspondiente a la Ley de Transparencia Artículos 9 y 10.</t>
  </si>
  <si>
    <t>Monitoreo del Plan</t>
  </si>
  <si>
    <t>Registro del monitoreo</t>
  </si>
  <si>
    <t>Documento con evaluación y mejoras</t>
  </si>
  <si>
    <t>Tecnológico</t>
  </si>
  <si>
    <t>Subdireccion de Estudios Ambientales (Grupo de Acreditacion)
Apoya: Oficina Asesora de Planeacion (OAP)</t>
  </si>
  <si>
    <t>Fortalecer de acuerdo a la viabilidad de recursos, los canales de atención con los resultados del diagnostico</t>
  </si>
  <si>
    <t>Fortalecimiento de un canal de Atención al Ciudadano</t>
  </si>
  <si>
    <t xml:space="preserve">Distinción en 1 evento público anual, de carácter interno, al servidor público que se destaque por la realización de prácticas de Rendición de Cuentas y participacion ciudadana. </t>
  </si>
  <si>
    <t>Documento con evaluación y mejoras.</t>
  </si>
  <si>
    <t>Número de actividades planteadas / número de actividades realizadas.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</si>
  <si>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</si>
  <si>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</si>
  <si>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</si>
  <si>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Respuesta y /o Notificacion electronica</t>
  </si>
  <si>
    <t>AÑO DE VIGENCIA: 2019</t>
  </si>
  <si>
    <t>Oficial de Seguridad de la Información y todas la dependencias</t>
  </si>
  <si>
    <t>DATOS DE CONTACTO: OAP: email:  tmonth@ideam.gov.co</t>
  </si>
  <si>
    <t>Calle 25 D No. 96 B - 70 Bogotá D.C. - PBX (571)3527160 Ext. 1320- Línea nacional 018000110012</t>
  </si>
  <si>
    <t>Revisar y actualizar de ser necesario el Registro de Activos de Información según los requerimientos de la política de Gobierno Digital</t>
  </si>
  <si>
    <t>Información de metodologia en: http://www.funcionpublica.gov.co/eva/es/plan-anticorrupcion</t>
  </si>
  <si>
    <t>Oficina Asesora de Planeación</t>
  </si>
  <si>
    <t>Correo electrónico masivo y redes sociales para divulgacion</t>
  </si>
  <si>
    <t>Trámite</t>
  </si>
  <si>
    <t>Autorización para la medición de emisiones contaminantes generadas por fuentes móviles</t>
  </si>
  <si>
    <t>En proceso de inscripción</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</si>
  <si>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</si>
  <si>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Se propone un mecanismo alternativo de comunicación virtual con el usuario, para la notificación por medios electrónicos autorizados, tanto de los actos administrativos generados, como de la comunicación con el IDEAM en el marco del trámite</t>
  </si>
  <si>
    <t>La notificación por medios electrónicos autorizados por el usuario de las comunicaciones generadas para éste en el marco del trámite de autorización,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</si>
  <si>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 xml:space="preserve">Número de capacitaciones planteadas / número de capacitaciones realizadas.      </t>
  </si>
  <si>
    <t xml:space="preserve">Líderes de proceso y Grupo de Comunicaciones  </t>
  </si>
  <si>
    <t>Equipo  líder de rendición de cuentas</t>
  </si>
  <si>
    <t>3.2</t>
  </si>
  <si>
    <t>Divulgar la Política de Administración de Riesgos aprobada</t>
  </si>
  <si>
    <t>Participación en 1 FNSC (Feria Nacional de Servicio al Ciudadano)</t>
  </si>
  <si>
    <t>AÑO DE VIGENCIA: 2020</t>
  </si>
  <si>
    <t xml:space="preserve">Realizar mesas de trabajo con los 17 procesos para identificar y actualizar los riesgos </t>
  </si>
  <si>
    <t>Mesas de trabajo
(17)</t>
  </si>
  <si>
    <t>Revisar observaciones de Grupos de valor y ajustar (si aplica) Mapa de Riesgos de Corrupción</t>
  </si>
  <si>
    <t>Plan anticorrupción y atención al ciudadano ajustado (en caso que aplique)</t>
  </si>
  <si>
    <t>15/04/2020
18/08/2020
30/11/2020</t>
  </si>
  <si>
    <t>Determinar la efectividad de las actividades de participación ciudadana, realizadas por el IDEAM, durante la vigencia 2019</t>
  </si>
  <si>
    <t xml:space="preserve">Determinar la efectividad  de las actividades de participación ciudadana realizadas en el Instituto, durante la vigencia 2019. </t>
  </si>
  <si>
    <t>Campañas de sensibilización
(3)</t>
  </si>
  <si>
    <t>Permanente</t>
  </si>
  <si>
    <t>Cortes
30/04/2020
31/08/2020
30/11/2020</t>
  </si>
  <si>
    <t>* Grupo de Servicio al Ciudadano
* Grupo de Comunicaciones</t>
  </si>
  <si>
    <t xml:space="preserve">Informe de resultados de la implementación de la estrategia 2019 </t>
  </si>
  <si>
    <t>Informe de resultados 2019</t>
  </si>
  <si>
    <t>* Grupo de Servicio al Ciudadano</t>
  </si>
  <si>
    <t>Elaborar la Estrategia de Participación Ciudadana 2020</t>
  </si>
  <si>
    <t>Definir y elaborar el Plan de Participación Ciudadana 2020</t>
  </si>
  <si>
    <t>Estrategia y plan de Participación Ciudadana</t>
  </si>
  <si>
    <t xml:space="preserve">Una (1) Estrategia de Participación Ciudadana
Un (1) Plan de Participación Ciudadana </t>
  </si>
  <si>
    <t>Desarrollar e implementar las actividades planteadas en el Plan de Participación Ciudadana 2020</t>
  </si>
  <si>
    <t>Cumplir las actividades o eventos definidos en el Plan de Participación Ciudadana 2020</t>
  </si>
  <si>
    <t xml:space="preserve">Evaluar la estrategía 2020 y plantear mejoras respecto a las actividades de la estrategia de Participación Ciudadana, para el año 2021. </t>
  </si>
  <si>
    <t>* Grupo de Servicio al Ciudadano
* Grupo de Comunicaciones
*Oficina de Informática</t>
  </si>
  <si>
    <t>Actualizar la caracterización de la población objetivo del IDEAM basándose en estudios previos y análisis existentes.</t>
  </si>
  <si>
    <t>Grupo de Servicio al Ciudadano</t>
  </si>
  <si>
    <t xml:space="preserve">Piezas gráficas, audiovisual o multimedia </t>
  </si>
  <si>
    <t xml:space="preserve">Una (1) Estregia de rendición de cuentas
1 (Plan de Rencion de Cuentas) </t>
  </si>
  <si>
    <t xml:space="preserve">Una mesa de trabajo para definir integrantes y responsables (acta, lista de asitencia y fotos) </t>
  </si>
  <si>
    <t>Alta dirección</t>
  </si>
  <si>
    <t>Audiencia pública de rendición de cuentas (Presencial): 
(Foro-audiencia pública participativa) para divulgar a la ciudadanía y grupos de interés los resultados de la gestión institucional 2019-2020.</t>
  </si>
  <si>
    <t>Foro virtual como espacio de diálogo a través de TIC's para dar a conocer la gestión de la Entidad</t>
  </si>
  <si>
    <t>Identificar un servidor del IDEAM para hacer visible su labor, en pro de las prácticas de Participación Ciudadana y rendición de cuentas,  a través de la publicación de una nota en la revista interna u otros canales de divulgación interna</t>
  </si>
  <si>
    <t>Publicación de un (1) artículo en los medios de divulgación interna con el perfil del funcionario seleccionado.</t>
  </si>
  <si>
    <t>Dos (2) foros</t>
  </si>
  <si>
    <t>Determinar la efectividad de las actividades de servicio al ciudadano, realizadas por el IDEAM, durante la vigencia 2019</t>
  </si>
  <si>
    <t>Elaborar la Estrategia de Servicio al Ciudadano 2020</t>
  </si>
  <si>
    <t>Definir y elaborar la Estrategia de Servicio al Ciudadano 2020</t>
  </si>
  <si>
    <t>Cortes
31/01/2020
30/04/2020
31/07/2020
31/10/2020</t>
  </si>
  <si>
    <t xml:space="preserve">Grupo de servicio  al Ciudadano </t>
  </si>
  <si>
    <t>Revisar y actualizar las políticas y procedimientos para uso y/o manipulación de los activos de información de la entidad</t>
  </si>
  <si>
    <t xml:space="preserve">Politica y procedimientos actualizados </t>
  </si>
  <si>
    <t>Documentación actualizada e incluida en el SGI</t>
  </si>
  <si>
    <t xml:space="preserve">Poner a disposición de la ciudadanía interna y externa un espacio de participación </t>
  </si>
  <si>
    <t>Responsable de las actividades y Oficina Asesora de Planeación.</t>
  </si>
  <si>
    <t>2.3</t>
  </si>
  <si>
    <t>Acreditación de laboratorios ambientales en Colombia</t>
  </si>
  <si>
    <t>Inscrito</t>
  </si>
  <si>
    <t>La notificación por medios electrónicos autorizados por el usuario de las comunicaciones generadas para éste en el marco del trámite de acreditación,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</si>
  <si>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</si>
  <si>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</si>
  <si>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Estandarización</t>
  </si>
  <si>
    <t>Implementación norma ISO 17011</t>
  </si>
  <si>
    <t>Actualizar la Resolución 268 de 2015</t>
  </si>
  <si>
    <t xml:space="preserve">La actualización de la normativa que rige el proceso de acreditación, permitirá simplificar el trámite de acreditación y dar mayor claridad para el usuario mejorando los tiempos de atención. </t>
  </si>
  <si>
    <t>Modificación Resolución 268 de 2015</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</si>
  <si>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</si>
  <si>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</si>
  <si>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 xml:space="preserve">La actualización de la normativa que rige el proceso de autorización, permitirá simplificar el trámite de autorización y dar mayor claridad para el usuario mejorando los tiempos de atención. </t>
  </si>
  <si>
    <t>Evaluación de la Estrategia de Participación Ciudadana y su implementación en la vigencia 2020</t>
  </si>
  <si>
    <t xml:space="preserve">Promover en la Entidad una cultura de servicio al ciudadano </t>
  </si>
  <si>
    <t>4 Informes de seguimiento</t>
  </si>
  <si>
    <t>4 Informes de solicitudes de acceso a la información.</t>
  </si>
  <si>
    <t>Corte 30/04/2020 Publicar 11/05/2020
Corte 31/08/2020 Publicar 08/05/2020
Corte 31/12/2020 Publicar 13/01/2021</t>
  </si>
  <si>
    <t>Primer semestre de 2020
(febrero - junio)</t>
  </si>
  <si>
    <t>1/03/2020
01/08/2020
15/12/2020</t>
  </si>
  <si>
    <t>Continuar con la estrategia de implementar un mecanismo alternativo de comunicación virtual con el usuario, para la notificación por medios electrónicos autorizados, tanto de los actos administrativos generados, como de la comunicación con el IDEAM en el marco del trámite</t>
  </si>
  <si>
    <t>Creación de un mecanismo de comunicación en la web</t>
  </si>
  <si>
    <t>Un (1)mecanismo de comunicación en la web creado y en funcionamiento</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</si>
  <si>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</si>
  <si>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30/06/2020
30/11/2020</t>
  </si>
  <si>
    <t>No.</t>
  </si>
  <si>
    <t>Proceso</t>
  </si>
  <si>
    <t>Riesgo</t>
  </si>
  <si>
    <t>Causa</t>
  </si>
  <si>
    <t>Consecuencia</t>
  </si>
  <si>
    <t>Probabilidad</t>
  </si>
  <si>
    <t>Impacto</t>
  </si>
  <si>
    <t>Valor
Probab
Inherente</t>
  </si>
  <si>
    <t>Valor
Impacto
Inherente</t>
  </si>
  <si>
    <t>Valor
Riesgo
Inherente</t>
  </si>
  <si>
    <t>Valoración del Riesgo</t>
  </si>
  <si>
    <t>Controles</t>
  </si>
  <si>
    <t>Fuente de Verificación</t>
  </si>
  <si>
    <t>Impacto después del control</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</si>
  <si>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</si>
  <si>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</si>
  <si>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</si>
  <si>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</si>
  <si>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</si>
  <si>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</si>
  <si>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</si>
  <si>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</si>
  <si>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</si>
  <si>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</si>
  <si>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</si>
  <si>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</si>
  <si>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</si>
  <si>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</si>
  <si>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Financiero</t>
  </si>
  <si>
    <t>Gestión de Almacén e Inventarios</t>
  </si>
  <si>
    <t xml:space="preserve">Perdida de bienes </t>
  </si>
  <si>
    <t>Perdida</t>
  </si>
  <si>
    <t>Probable</t>
  </si>
  <si>
    <t>Moderado</t>
  </si>
  <si>
    <t>Preventivo</t>
  </si>
  <si>
    <t>Automatico</t>
  </si>
  <si>
    <t xml:space="preserve">Acta de toma de inventario </t>
  </si>
  <si>
    <t>Estratégico</t>
  </si>
  <si>
    <t>Gestión de la Planeación</t>
  </si>
  <si>
    <t>Correctivo</t>
  </si>
  <si>
    <t>Manual</t>
  </si>
  <si>
    <t xml:space="preserve">No registro en el patrimonio de los bienes recibidos por la entidad en donacion </t>
  </si>
  <si>
    <t xml:space="preserve">Falta de comunicación entre las areas implicadas en las donaciones </t>
  </si>
  <si>
    <t xml:space="preserve">Informacion no refleja la realidad economica </t>
  </si>
  <si>
    <t>Posible</t>
  </si>
  <si>
    <t xml:space="preserve">Cruce de información trimestal  con los diferentes Grupos que reciben donaciones vs el registro en el aplicativo de  manejo de bienes  </t>
  </si>
  <si>
    <t>Actas de reuniones</t>
  </si>
  <si>
    <t>Operativo</t>
  </si>
  <si>
    <t>Gestión de las Comunicaciones</t>
  </si>
  <si>
    <t>Detectivo</t>
  </si>
  <si>
    <t>Gestión Documental</t>
  </si>
  <si>
    <t>Inadecuada manipulacion y administración de la documentacion Institucional por parte de las dependencias</t>
  </si>
  <si>
    <t>* No contar con condiciones ténicas, y administrativas idoneas. 
* Desconocimiento de la normatividad vigente interna y externa.
* La no radicacion de documentos en los canales habilitados para radicacion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</si>
  <si>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</si>
  <si>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</si>
  <si>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</si>
  <si>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Gestión de Tecnología de Información y Comunicaciones</t>
  </si>
  <si>
    <t>No poder utilizar los aplicativos para realizar actividades de digitalización y radicación de correspondencia institucional</t>
  </si>
  <si>
    <t>* Falta de energia.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</si>
  <si>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</si>
  <si>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traves de mesas de ayuda y/o llamadas.</t>
  </si>
  <si>
    <t>Ambos</t>
  </si>
  <si>
    <t>Seguimiento a mesas de ayuda</t>
  </si>
  <si>
    <t>Cumplimiento</t>
  </si>
  <si>
    <t>Pérdida de la información contenida en el archivo de gestión y en el archivo técnico, y del centro de documentación.</t>
  </si>
  <si>
    <t>*Factores fisico ambientales
*No digitalizar documentos, libros o colecciones que se encuentren en soporte fisico.
*No contar con condiciones ténicas, y administrativas idoneas. 
*No contar con las condiciones fisicas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</si>
  <si>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*Detrimiento patrimonial.</t>
  </si>
  <si>
    <t>Mayor</t>
  </si>
  <si>
    <t>*Seguimiento al Sistema KOHA de prestamos documentales.
*Capacitaciones sobre el manejo de la documentación en los archivos
*Revisión al estado de la documentación por parte de los funcionarios de archivo en terminos de deterioro y de ubicación</t>
  </si>
  <si>
    <t>Seguimiento mensual al KOHA a través del formato de diagnostico de estado de documentación</t>
  </si>
  <si>
    <t>Generación de Datos e Información Hidrometeorológica y Ambiental para la Toma de Decisiones</t>
  </si>
  <si>
    <t>Corrupción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</si>
  <si>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</si>
  <si>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</si>
  <si>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*Sanciones disciplinarias.
*Reprocesos y perdida de tiempo.
*Mala imagen del Instituto.
*Pérdida de la memoria Institucional.</t>
  </si>
  <si>
    <t>Poco Probable</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</si>
  <si>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</si>
  <si>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</si>
  <si>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Generación de Conocimiento e Investigación</t>
  </si>
  <si>
    <t>Gestión del Desarrollo del Talento Humano</t>
  </si>
  <si>
    <t>Direccionamiento de vinculación en favor de un tercero</t>
  </si>
  <si>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</si>
  <si>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</si>
  <si>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t>Seguridad digital</t>
  </si>
  <si>
    <t>Servicios</t>
  </si>
  <si>
    <t>Pérdida de la información</t>
  </si>
  <si>
    <t>Inadecuada manipulación de las historias laborales por parte de los usuarios.</t>
  </si>
  <si>
    <t>Seguimiento al prestamos de expedientes</t>
  </si>
  <si>
    <t>Formato Control Préstamo de Expedientes 
A-GH-F001</t>
  </si>
  <si>
    <t>Gestión a la Atención al Ciudadano</t>
  </si>
  <si>
    <t>Digitalización erronea de la información en el sistema de personal y nómina</t>
  </si>
  <si>
    <t>Registrar oportunamente las novedades que se presenten dentro del sistema de personal y de nómina.</t>
  </si>
  <si>
    <t>Gestión de Servicios Administrativos</t>
  </si>
  <si>
    <t>No realizar las actividades planeadas dentro de los Planes y Programas de  Gestión del Desarrollo del Talento Humano del Instituto.</t>
  </si>
  <si>
    <t>Promulgación de leyes y decretos que implementan las políticas de austeridad del gasto público, que afectan directamente el presupuesto asignada para el buen desarrollo de las actividades indicadas en los planes y programas del Instituto</t>
  </si>
  <si>
    <t>Raro</t>
  </si>
  <si>
    <t>Seguimiento a la ejecución del Plan Estratégico del Talento Humano</t>
  </si>
  <si>
    <t xml:space="preserve">Cumplimiento del Plan de Bienestar Social, Estímulos e incentivos, Plan Institucional de Capacitación y Plan Anual de Vacantes y Provisión de Recursos Humanos. </t>
  </si>
  <si>
    <t>Incumplimiento a la afiliación del Sistema General de Seguridad Social y Riesgos Profesionales</t>
  </si>
  <si>
    <t xml:space="preserve">Afiliación oportuna de los funcionarios al Sistema General de Seguridad Social y Riesgos profesionales teniendo en cuenta la normatividad legal vigente. </t>
  </si>
  <si>
    <t>Gestión Jurídica y Contractual</t>
  </si>
  <si>
    <t>Gestión Financiera</t>
  </si>
  <si>
    <t>Realizar registros y tramites contables sin el cumplimiento de los requisitos legales.</t>
  </si>
  <si>
    <t>Desconocimiento de los requisitos legales para el tramite y registro de comprobantes contables manuales.</t>
  </si>
  <si>
    <t>Reprocesos de actividades y aumento de carga operativa</t>
  </si>
  <si>
    <t>Casi Seguro</t>
  </si>
  <si>
    <t>Revisar cada uno de los comprobantes manuales y sus soportes</t>
  </si>
  <si>
    <t>Relacion mensual de los comprobantes aprobados o rechazados en el aplicativo Siif Nacion II, con los soportes idoneos.</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</si>
  <si>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</si>
  <si>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</si>
  <si>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</si>
  <si>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revision de documentos</t>
  </si>
  <si>
    <t>Inexactitud en las cifras reveladas en los Estados Financieros del Ideam.</t>
  </si>
  <si>
    <t>*Entrega de forma extemporanea y sin soportes respectivos para el registro contable en el Aplicativo SIIf Nacion II.
*Falta de conciliaciones entre el Grupo de Contabilidad y las dependencias que proveen la información financiera.</t>
  </si>
  <si>
    <t>*Informacion financiera sin analisis pertinente
*Requerimientos e investigaciones por parte de los entes de control.</t>
  </si>
  <si>
    <t>*Identificar la entrega mensual y oportuna de la informacion.
*Realizar cada una de las conciliaciones</t>
  </si>
  <si>
    <t>*Cronograma
*Conciliaciones elaboradas y debidamente firmadas</t>
  </si>
  <si>
    <t>Inoportunidad en la presentación de los boletines y reportes de ley.</t>
  </si>
  <si>
    <t>Desconocimiento de las fechas para la presentacion de boletines y reportes de ley</t>
  </si>
  <si>
    <t>Sancion por parte del ente de control u otro ente regulador</t>
  </si>
  <si>
    <t>Identificar las fechas  de presentación de boletines y reportes de ley, con base a las fehas estipuladas por los entes de control.</t>
  </si>
  <si>
    <t>*Cronograma de entregas de reporte y soporte de recibido de los reportes</t>
  </si>
  <si>
    <t>Gestión del Control Disciplinario Interno</t>
  </si>
  <si>
    <t>Perdida, eliminacion, modificacion u ocultamiento de la informacion de la entidad que reposa en los servidores</t>
  </si>
  <si>
    <t>*No elaboracion de archivos de respaldo
*Falta de limitación al ingreso y manipulación de la informacion generada</t>
  </si>
  <si>
    <t>*Elaboración de copias de respaldo semanalmente.
*Restricción a los permisos de uso de los archivos.</t>
  </si>
  <si>
    <t>*Reporte de copias de respaldo por parte de la Oficina Informatica
*Informe del estado de permisos de uso de la información</t>
  </si>
  <si>
    <t>Evaluación y el Mejoramiento Continuo</t>
  </si>
  <si>
    <t>Retraso en el envío de la información</t>
  </si>
  <si>
    <t>* Falta de personal idoneo para prestar el servicio de pronósticos y alertas.
* Indisponibilidad de recursos
* Obsolecencia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</si>
  <si>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</si>
  <si>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</si>
  <si>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periodica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</si>
  <si>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</si>
  <si>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Gestión del SGI</t>
  </si>
  <si>
    <t xml:space="preserve">Falta de confiabilidad de la información. </t>
  </si>
  <si>
    <t>* Fallas técnicas y naturales en fuentes de información hidrometeorológicas (estaciones, radares y y satélites meteorológicos). 
* Retraso o pérdida de información en la transmisión de los datos de la red.
* Falta de personal idoneo para prestar el servicio de pronósticos y alertas
* Obsolecencia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</si>
  <si>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</si>
  <si>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periodica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</si>
  <si>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Bitacora 
*Plan Anual de Adquisiciones Ejecutado 
*Registro de copias de respaldo de información</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</si>
  <si>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</si>
  <si>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</si>
  <si>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</si>
  <si>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</si>
  <si>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</si>
  <si>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</si>
  <si>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juridica y contractual.</t>
  </si>
  <si>
    <t>*No provisión de los bienes y servicios requeridos por el Instituto.
*Posibilidad de configurar faltas penales, fiscales y disiplinarias.</t>
  </si>
  <si>
    <t xml:space="preserve">Actualización permanente en normatividad  contratactual, en especial al promulgarse nuevas normas. </t>
  </si>
  <si>
    <t>Listas de asistencia</t>
  </si>
  <si>
    <t>Incumplimiento de los terminos legales para dar respuesta a los requerimientos judiciales y extrajudiciales</t>
  </si>
  <si>
    <t>* Falta de cuidado en la revisión de los terminos legales.</t>
  </si>
  <si>
    <t>*Fallo judicial en contra.
*Investigaciones disiplinarias.
*Disminución de la satisfacción de los usuarios.</t>
  </si>
  <si>
    <t>Seguimiento y control a traves del sistema de gestión documental del Instituto por medio de la generación de alertas</t>
  </si>
  <si>
    <t>Reporte generado del sistema de gestión documental del Instituto</t>
  </si>
  <si>
    <t>Direccionar los procesos contractuales en favorecimiento de un tercero</t>
  </si>
  <si>
    <t>* Intereses particulares
* Favorecimiento de intereses a terceros</t>
  </si>
  <si>
    <t>Posibilidad de configurar faltas penales, fiscales y disiplinarias.</t>
  </si>
  <si>
    <t>Catastrófico</t>
  </si>
  <si>
    <t>Verificación de los procesos a contratar en el Comité de Contratación</t>
  </si>
  <si>
    <t>Actas de comité de contratación</t>
  </si>
  <si>
    <t>No contar con las pruebas suficientes para ejercer una defensa tecnica y adecuada</t>
  </si>
  <si>
    <t>* Falta de recursos 
* Falta de diligencia del apoderado</t>
  </si>
  <si>
    <t>*Sentencia judicial adversa
*Condena pecuniearia a la entidad</t>
  </si>
  <si>
    <t>Elaborar informe de estado de ejecución de los procesos y presentarlos en el Comité de Conciliación</t>
  </si>
  <si>
    <t>Actas de comité de conciliación</t>
  </si>
  <si>
    <t>El diseño del Plan  Anual de Auditorias para la evalución del Sistema de control interno y la verificación del cumplimiento de objetivos y metas, se realice de forma subjetiva y sesgada.</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</si>
  <si>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</si>
  <si>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</si>
  <si>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Indisponibilidad de la informacion de la Oficina de Control Interno ubicada en el repositorio de Informacion, destinado para tal fin</t>
  </si>
  <si>
    <t>Perdida de continuidad de la información</t>
  </si>
  <si>
    <t>*Fallas en la planificación de adquisición, mantenimiento y monitoreo. 
* Falta de papeleria técnica e insumos.
*Estaciones fuera de servicio. 
*Orden público
*Falla en los equipos.
*Observador voluntario desmotivado.
*Personal técnico insufiente para labores de campo.</t>
  </si>
  <si>
    <t>*Sanciones 
*Toma de decisiones desacertadas
*Perdida de imagen institucional y credibilidad del Instituto 
*Limitación en el acceso de la información institucional
*Incumplimiento a principios y exigencias de la politica institucional
*Limitación de la capacidad para la generación de información y conocimiento.</t>
  </si>
  <si>
    <t>*Comunicación con los observadores (Telefonica y presencial).
*Auditorias internas.</t>
  </si>
  <si>
    <t>*Hojas de inspección
*Informe de auditorias</t>
  </si>
  <si>
    <t xml:space="preserve">Generación de datos hidrometereologicos y ambientales inexactos e inoportunos </t>
  </si>
  <si>
    <t>*Fallas en la planificacion de adquisicion, suministro y mantenimiento de los instrumentos de medición. 
*Incumplimientro de las normas técnicas.
*Falta de monitoreo a la operación y mantenimiento de la red.
*Fallas en la captura, tratamiento, almacenamiento y difusión de datos hidrometeorologicos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</si>
  <si>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politica institucional
*Generación de conocimiento con baja confiabilidad</t>
  </si>
  <si>
    <t>*Auditorias internas.
*Programas de capacitación y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</si>
  <si>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</si>
  <si>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</si>
  <si>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Falta de seguimiento a la adquisicion de bienes y servicios para el funcionamiento de la Entidad</t>
  </si>
  <si>
    <t xml:space="preserve">*Ambiente inadecuado de trabajo.
*Insatisfacción del funcionario.
*Fallas en la prestación del servicio. </t>
  </si>
  <si>
    <t>Verificacion mensual del plan de adquisiciones, en relacion a los bienes y servicios necesarios para el funcionamiento del IDEAM</t>
  </si>
  <si>
    <t>*Base de datos control de contratos.
*Correos electronicos.
*Oficios</t>
  </si>
  <si>
    <t>Perdida de bienes por objeciones y/o prescripciones en el trámitre de siniestros ante la aseguradora.</t>
  </si>
  <si>
    <t>*Falta de disponibilidad de personal al interior del área.
*Personal insuficiente para atender requerimientos.
*No contar con condiciones ténicas,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</si>
  <si>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</si>
  <si>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Veificación fisica del expediente validando la fecha de prescipción de cada uno de los siniestros reportados</t>
  </si>
  <si>
    <t>*Base de datos control de siniestros.
*Correos electronicos.
*Oficios</t>
  </si>
  <si>
    <t>Direcionamiento de Estudios Previos para favorecer a terceros</t>
  </si>
  <si>
    <t xml:space="preserve">Carencia de controles en el proceso precontractual </t>
  </si>
  <si>
    <t>*Mala percepcion del IDEAM ante la opinion publica.
*Acciones legales disciplinarias, penales y fiscales por parte de los entes de control</t>
  </si>
  <si>
    <t>Revisar los  estudios previos para la contratación del suministro de materiales, equipos, elementos o servicios que requiera la Entidad,direccionado en beneficio de un tercero  en particular.</t>
  </si>
  <si>
    <t>*Radicado Orfeo *Estudios previos</t>
  </si>
  <si>
    <t>Manejo indebido de caja menor del IDEAM</t>
  </si>
  <si>
    <t>Incosistencias en los documentos soportes (facturas y recibos) para legalizar pagos por caja menor</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</si>
  <si>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</si>
  <si>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</si>
  <si>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</si>
  <si>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</si>
  <si>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 xml:space="preserve">
Debilidades en los seguimientos por parte de las dependencias a las cuales se les asignan las PQRS
</t>
  </si>
  <si>
    <t>*Tutelas
*Demandas Administrativas
*Responsabilidad Penal y Disciplinaria
*Pérdida de la credibilidad.</t>
  </si>
  <si>
    <t>*Seguimiento mensual a las PQRS por medio de formato M-AC-F012, verificando el cargue en el sietma de gestion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imcumplimientos.</t>
  </si>
  <si>
    <t>*Formato M-AC-F012 y seguimiento por correo electrónico.
*Lista de asistencia, fotografías, material utilizado. 
*Memorandos
*Actas reuniones.</t>
  </si>
  <si>
    <t xml:space="preserve">Atención inadecuada al ciudadano </t>
  </si>
  <si>
    <t>Personal no capacitado en protocolos de atención al ciudadano</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</si>
  <si>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</si>
  <si>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</si>
  <si>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</si>
  <si>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</si>
  <si>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</si>
  <si>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</si>
  <si>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*Estadisticas del Formato F012</t>
  </si>
  <si>
    <t xml:space="preserve">Proyectar fallo contrario a las evidencias  que constituyen el acervo probatorio recaudado para favorecer al indagado o al investigado. </t>
  </si>
  <si>
    <t xml:space="preserve">Falta de ética y profesionalismo del funcionario instructor. </t>
  </si>
  <si>
    <t xml:space="preserve">*Causal de Nulidad (Artículo 143 No. 3 del CDU)
*Pérdida de credibilidad del grupo
*Actuación disciplinaria por parte de la PGN. </t>
  </si>
  <si>
    <t xml:space="preserve">Seguimiento a Autos Interlocutorios y/o de Sustanciación. </t>
  </si>
  <si>
    <t>*Ley 734 de 2002 y las demas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semanejan compartidos para los miembros del grupo por que la informacion tiene reserva legal.</t>
  </si>
  <si>
    <t>No declararse impedido cuando exista el deber jurídico de hacerlo, con el ánimo de favorecer o perjudicar  a los sujetos procesales.</t>
  </si>
  <si>
    <t xml:space="preserve">Falta de ética y profesionalismo del funcionario instructor ó de la Primera Instancia Disciplinaria según el caso.   </t>
  </si>
  <si>
    <t xml:space="preserve">Incursión en Falta Disciplinaria Gravísima, al tenor de lo previsto en el Art. 48 No. 17 del CDU. </t>
  </si>
  <si>
    <t>*Seguimiento y Control a Oficios y/o Memorandos, copia fisica en el expediente del memorando de declaratoria de impedimento
*Seguimiento a Autos Interlocutorios y/o de Sustanciación
*Copia fisica  en el expediente del  Auto o Resolución aceptando o negando el impedimento por parte de la Primera Instancia Disciplinaria ó del Director General, según el caso.</t>
  </si>
  <si>
    <t>Nulidades o Prescripción de la acción disciplinaria.</t>
  </si>
  <si>
    <t>*Falta de conocimiento de la ley disciplinaria
*Sobrecarga laboral
*Falta de personal 
*Reporte inoportuno de la noticia disciplinaria.</t>
  </si>
  <si>
    <t>*Ineficiencia en el desarrollo del proceso.                                      *Impunidad.</t>
  </si>
  <si>
    <t>Insignificante</t>
  </si>
  <si>
    <t>*Control y Seguimiento de expedientes
*Seguimiento y Control a Oficios y/o Memorandos
*Seguimiento a Autos Interlocutorios y/o de Sustanciación.</t>
  </si>
  <si>
    <t xml:space="preserve">El Certificado Disponibilidad Presupuestal y/o Regsitros Presupuestales se expidan por un valor o Rubro diferente al solicitado.
</t>
  </si>
  <si>
    <t xml:space="preserve">Debilidad en la apropiación del conocimiento en los procesos de la gestion presupuestal, frente a la alineación de requerimientos como concordancia en rubro, objeto, valor, renglón etc., establecidos en la Plantilla de seguimiento contractual dispuesta para tal fin.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</si>
  <si>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</si>
  <si>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</si>
  <si>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autonoma por el Grupo de Presupuesto.</t>
  </si>
  <si>
    <t xml:space="preserve">Inoportunidad en el registro de un compromiso </t>
  </si>
  <si>
    <t xml:space="preserve">Retardo de entrega de los soportes para realizar los registros presupuestales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</si>
  <si>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</si>
  <si>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</si>
  <si>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</si>
  <si>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</si>
  <si>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Verificar la coherencia entre la solicitud y la herramienta de seguimiento contractual para la expedición del CDP</t>
  </si>
  <si>
    <t>*Sistema de Gestión Documental - Orfeo, donde se pueden evidenciar los tiempos de recepción y respuesta de las solicitudes allegadas al Grupo de Presupeusto.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</si>
  <si>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</si>
  <si>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</si>
  <si>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</si>
  <si>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</si>
  <si>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</si>
  <si>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</si>
  <si>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Permanencia de información desactualizada en el sitio web del Ideam. </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</si>
  <si>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</si>
  <si>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</si>
  <si>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*Monitorear, verificar y alertar acerca de la información desactualizada, de tal manera que se le notifique a la dependencia que corresponda para que actualice la información</t>
  </si>
  <si>
    <t>Impresición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</si>
  <si>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emision de informes y productos.
*Falta de personal personal técnico y profesional con conocimientos espeficos en las áreas misionales de la institución (Avalados por entidades internacionales).
*Falta de  capactiación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</si>
  <si>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</si>
  <si>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guias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tecnicos y profesionales con mayor frecuencia.
*Revisión y actualización periódica de guias para la elaboración de informes y documentos del Instituto</t>
  </si>
  <si>
    <t>*Fallas en la planificación de adquisición, mantenimiento y monitoreo. 
*Falta de papeleria técnica e insumos.
*Estaciones fuera de servicio. 
*Orden público
*Falla en los equipos.
*Observador voluntario desmotivado.
*Personal técnico insufiente para labores de campo.</t>
  </si>
  <si>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</si>
  <si>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on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</si>
  <si>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</si>
  <si>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</si>
  <si>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</si>
  <si>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</si>
  <si>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*Ausencia de sistemas de información efectivos que permitan medir los tiempos de proceso.
*Reprocesos en las diferentes etapas.
*Toma de decisiones de todo el proceso centralizado en una sola persona</t>
  </si>
  <si>
    <t>*Detrimento de la imagen institucional.
*Acciones jurídicas en contra del IDEAM.</t>
  </si>
  <si>
    <t>*Cuadro de seguimiento de evaluaciones por lider
*Sistematización del trámite</t>
  </si>
  <si>
    <t>Respuestas en contravención con normatividad vigente, el proceso o conceptos científicos</t>
  </si>
  <si>
    <t>*Deficiencias en la revisión preliminar del trámite.
*Asignación de tareas jurídicas al equipo técnico.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</si>
  <si>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</si>
  <si>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*Auto de inicio de proceso, informes técnicos y el seguimiento a las Pruebas de Evaluación de Desempeño, son controles para mantener conceptos coherentes relacionados con la acreditacion</t>
  </si>
  <si>
    <t>*Reporte de actos administrativos Secretaria General
*Comunicaciones</t>
  </si>
  <si>
    <t>No realización de visita de evaluación para acreditación</t>
  </si>
  <si>
    <t>*Retrasos en transporte hacia el laboratorio evaluado.
*Incapacidad del evaluador.
*Restrasos en pagos de viáticos al evaluador.</t>
  </si>
  <si>
    <t>*Cotizaciones revisadas por parte de un evaluador líder para confirmar tiempos según los muestreos, o el desplazamiento
*Programación con dos meses de anticipación, programación a tiempo del PAC y de las comisiones</t>
  </si>
  <si>
    <t>Programación</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</si>
  <si>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</si>
  <si>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</si>
  <si>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</si>
  <si>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*Registro activo de conflico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</si>
  <si>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</si>
  <si>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</si>
  <si>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</si>
  <si>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</si>
  <si>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</si>
  <si>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</si>
  <si>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Manejo y conservación inadecuada de la información en la Entidad.</t>
  </si>
  <si>
    <t>*Desconocimiento del SGI por parte de los usuarios del sistema
*Desaparición de la información.</t>
  </si>
  <si>
    <t>*Inadecuada toma de decisiones por falta de soportes.
*Perdida de la memoria histórica.</t>
  </si>
  <si>
    <t>Control de los documentos del SGI</t>
  </si>
  <si>
    <t>*Listado maestro de documentos 
*Repositorio de documentos del SGI</t>
  </si>
  <si>
    <t>Materialización de los riesgos asociados a los procesos</t>
  </si>
  <si>
    <t>Identificación y valoración incorrecta de los riesgos de los procesos.</t>
  </si>
  <si>
    <t>*Erogaciones asociadas a los reprocesos.
*Acciones judiciales y disciplinarias.</t>
  </si>
  <si>
    <t>Verificación y seguimiento a los riesgos asociados a los procesos</t>
  </si>
  <si>
    <t>Evidenciar respecto a la implementación de los controles asociados a cada riesgo</t>
  </si>
  <si>
    <t>Inadecuada formulación y seguimiento de los planes institucionales</t>
  </si>
  <si>
    <t>*Desconocimiento de las politicas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</si>
  <si>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politicas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</si>
  <si>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</si>
  <si>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Direción en temas gerenciales</t>
  </si>
  <si>
    <t>Planes operativos o de acción poco coherentes con los objetivos estratégicos de la CNSC</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</si>
  <si>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</si>
  <si>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</si>
  <si>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</si>
  <si>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</si>
  <si>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</si>
  <si>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</si>
  <si>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</si>
  <si>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</si>
  <si>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</si>
  <si>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Tiempo de rezago de información en la verificación y validación de los datos generados para la toma de decisiones.</t>
  </si>
  <si>
    <t>Divulgación de Informacion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</si>
  <si>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</si>
  <si>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</si>
  <si>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</si>
  <si>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</si>
  <si>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</si>
  <si>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Suministro de información de la red de calidad de agua por parte de los funcionarios no autorizados, por fuera de los canales establecidos para tal fin, para beneficio particular.</t>
  </si>
  <si>
    <t>Registros de Orfeo y canales de atención alciudadano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</si>
  <si>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</si>
  <si>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</si>
  <si>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</si>
  <si>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</si>
  <si>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</si>
  <si>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</si>
  <si>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</si>
  <si>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</si>
  <si>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</si>
  <si>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</si>
  <si>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</si>
  <si>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</si>
  <si>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</si>
  <si>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</si>
  <si>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</si>
  <si>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</si>
  <si>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</si>
  <si>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</si>
  <si>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</si>
  <si>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</si>
  <si>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</si>
  <si>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</si>
  <si>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</si>
  <si>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</si>
  <si>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</si>
  <si>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</si>
  <si>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</si>
  <si>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</si>
  <si>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</si>
  <si>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</si>
  <si>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</si>
  <si>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</si>
  <si>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</si>
  <si>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</si>
  <si>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Improbable</t>
  </si>
  <si>
    <t>IMPACTO</t>
  </si>
  <si>
    <t>Incumplimientos e inoportunidades en el desarrollo de la gestión</t>
  </si>
  <si>
    <t xml:space="preserve">Pérdida de informaciòn necesaria para los procesos internos de la Oficina  </t>
  </si>
  <si>
    <t>Comunicación del Traslado correspondiente, registros de las capacitaciones y/o socializaciones</t>
  </si>
  <si>
    <t>El Jefe de la Oficina de Control Interno y//o Funcionarios de la Oficina de Informatcia, anualmente, realizarán socializaciones y/o capacitaciones sobre el la Polìtica de  y manejo de la informacion a los auditores,  quienes deberán replicar estas conductas en el ejercicio diario de sus funciones; en el caso de alguien  evidencie una conducta contraria,  deberá informar al Jefe, quien relizará las acciones correspondientes. Respecto la socialización y /o Capacitación se diligenciaran acta de reunion y listado de asistencia.</t>
  </si>
  <si>
    <t>Juicios a priori, conducentes a conclusiones equivocadas</t>
  </si>
  <si>
    <t>Manipulación de información por parte de personal externo a la Oficina.</t>
  </si>
  <si>
    <t>Programa de Auditoria</t>
  </si>
  <si>
    <t>En la etapa de planeación de la auditoria, el auditor deberá proyectar el objetivo, alcance y cronograma en el formato Programa de Auditoria, de acuerdo con las necesidades de la entidad, remitir al jefe de la Oficina de Control Interno, quien aprobará o realizará las observaciones correspondientes, las cuales deberán ser atendidas. Lo anterior procurando la oportunidad y pertinencia de las recomendaciones finales de la auditoría.</t>
  </si>
  <si>
    <t>No se puedan implementar oportunamente medidas correctivas y/o preventivas.</t>
  </si>
  <si>
    <t>Las recomendaciones no se entregan de forma oportuna y/o no se encuentren alineadas con los planes y objetivos de la entidad</t>
  </si>
  <si>
    <t>Correo electrónico</t>
  </si>
  <si>
    <t>Cada vez que se realice un informe, el auditor lo remitirá al Jefe de la Oficina de Control Interno, mediante correo electrónico, quien revisará, aprobará o realizar las observaciones pertinentes que deberán ser atendidas, con miras a garantizar la objetividad y veracidad del mismo.</t>
  </si>
  <si>
    <t>La toma de decisiones no fortalece los procesos del Instituto</t>
  </si>
  <si>
    <t xml:space="preserve"> Análisis subjetivo o débil de la información que soporta la auditoría.</t>
  </si>
  <si>
    <t>Formato de Anteproyecto de PPTO</t>
  </si>
  <si>
    <t>En  la planeación para la próxima vigencia, el Jefe de la Oficina de Control Interno, presentará a el Jefe de la Oficina de Planeación y la Secretaría General, las necesidades de personal para  el cumplimiento del Plan Anual de Auditorias, en el formato anteproyecto de presupuesto, si se reciben observaciones  o se detecta otra necesidad, se realizarán los ajustes necesarios.</t>
  </si>
  <si>
    <t>Recomendaciones no se encuentren justificadas (juridica, tecnica,financieramente) para sustentar una toma de decisión</t>
  </si>
  <si>
    <t>Falta personal idoneo para emitir las recomendaciones correspondientes</t>
  </si>
  <si>
    <t>Formato Conflicto de intereses</t>
  </si>
  <si>
    <t>Al momento de la asignación de la auditoría, el auditor deberá manifestar a traves del formato Conflicto de Intereses, si se posee o no  impedimentos que afecte el desarrollo de la auditoría, si el auditor posee impedimientos, el Jefe de la Oficina de Control Interior, asignará otro auditor.</t>
  </si>
  <si>
    <t>Que las recomendaciones, hallazgos sean formulados de manera subjetiva.</t>
  </si>
  <si>
    <t xml:space="preserve"> Conflictos de intereses</t>
  </si>
  <si>
    <t>Sistema de gestion documental o correo electronico</t>
  </si>
  <si>
    <t>Cuando el Lider de proceso, reciba un requerimiento de información de parte de la Oficina de Control Interno, mediante correo electrónico ó el Sistema de Gestión Ambiental, deberá atenderlo con criterios de calidad y oportunidad en los tiempo indicados, si la oficina  realiza observaciones o solicitudes complementarias, estas deberán ser atendidas de inmedianto.</t>
  </si>
  <si>
    <t xml:space="preserve">Dificultad para la evaluación de la información,reducción en los tiempos establecidos para realizar los análisis. </t>
  </si>
  <si>
    <t>Inoportunidad e inconsistencias por parte del auditado en la entrega de la informacion</t>
  </si>
  <si>
    <t>Actas de reuniiones de trabajo y listas de asistencia</t>
  </si>
  <si>
    <t>El Jefe de la Oficina de control Interno, semestralmente, realizará socializaciones y/o capacitaciones sobre el Código de Etica del Auditor a los auditores,  quienes deberán replicar estas conductas en el ejercicio diario de sus funciones; en el caso de alguien  evidencie una conducta contraria,  deberá informar al Jefe, quien relizará las acciones correspondientes. Respecto la socialización y /o Capacitación se diligenciaran acta de reunion y listado de asistencia.</t>
  </si>
  <si>
    <t>Beneficios particulares</t>
  </si>
  <si>
    <t>Conductas contrarias al Código de Etica del Auditor, por parte de los funcionarios de la OCI</t>
  </si>
  <si>
    <t>Catastrofico</t>
  </si>
  <si>
    <t>Correo con aprobación o devolucóon del Informe de Auditoría</t>
  </si>
  <si>
    <t>El auditor cada vez que deba presentar un informe, lo remitirá de forma previa al Jefe de la Oficina de Control Interno, mediante correo electronico, quien revisará que cumpla con los lineamientos de  procedimiento y/o metodología, para el caso, en el cual, el  jefe realice observaciones, estás deberán ser atendidas, lo anterior con el propósito de evitar inconsistencias en el Informe.</t>
  </si>
  <si>
    <t>Nivel de desempeño bajo, se cometen errores y se extiende el tiempo de realización de la actividad</t>
  </si>
  <si>
    <t>Falta de capacitación, formación y debido cuidado profesional del Auditor</t>
  </si>
  <si>
    <t>Perdida de Independencia en el funcionamiento y pronunciamiento de la OCI</t>
  </si>
  <si>
    <t>Ingerencia por parte del CICCI en la formulacion del Plan Anual de Auditorias, para favorecer un tercero</t>
  </si>
  <si>
    <t>Falta de segregación de funciones, Falta de reconocimiento de las funciones de ley de la oficina.</t>
  </si>
  <si>
    <t>Abuso de Poder</t>
  </si>
  <si>
    <t>Actas del CICCI</t>
  </si>
  <si>
    <t>Cada vez que se presente el Plan Anual de Auditorias o sus modificaciones, la Secretaría Técnica del Comité Institucional de Coordinación de Control Interno, presentará los criterios tenidos en cuenta en la priorización de los procesos, el Comité valorará la propuesta, si considera pertinente presentará solicitudes de retiro justificadas; en el caso que las solicitudes de retiro representen un riesgo en la gestión de los proceso, se expodran los motivos para la reconsideración de la solicitud. de lo anterior se dejará constancia en las actas de reunion.</t>
  </si>
  <si>
    <t>Ocultamiento de información o situaciones generadoras de riesgo en el funcionamiento del Instituto</t>
  </si>
  <si>
    <t>Presiones indebidas</t>
  </si>
  <si>
    <t>Los procesos priorizados son consignados en el formato de Plan Anual de Auditorias.</t>
  </si>
  <si>
    <t>El equipo de trabajo de la OCI, cada vez que presente el Plan Anual de Auditoria o sus modificaciones, establecerá los criterios para la priorización de los procesos criticos, los procesos que cumplan dichos criterios  serán Incluidos en el formato  de Plan Anual de Auditorias.</t>
  </si>
  <si>
    <t>La no detección y corrección de desviaciones al interior de la organización.</t>
  </si>
  <si>
    <t>Priorización inadecuada de los procesos a evaluar por parte de la OCI</t>
  </si>
  <si>
    <t>El "Plan Anual de Auditoría 2020", presentado y aprobado por el Comité Institucional de Coordinación de Control Interno conforme al  acta de reunión del 2 y 5 de diciembre de 2019                                                                                                                                          
Evidencia: Acta del CICCI de fecha 2 y 5 de diciembre de 2019</t>
  </si>
  <si>
    <t>Para el presente seguimiento, no se ha presentado la materialización del riesgo; toda vez que, en aplicación de los controles propuestos y del cumplimiento del Plan Anual de Auditoria vigencia 2020, la Oficina de Control Interno, ha hecho entrega a la Alta Dirección y demás miembros del Comité Institucional de Coordinación de Control Interno de los siguientes informes de ley y auditorias, revisados y aprobados por la Jefe de la Oficina:  
INFORMES DE LEY 
1.  Informe Ejecutivo del Sistema de Control Interno -  FURAG II
2. Informe de Control Interno Contable, corte Diciembre de 2019
3. Informe Evaluación de la Gestión Institucional - por Dependencias corte 31 de diciembre de 2019
4. Informe Derechos de Autor Software, corte diciembre de 2019
5. Informe Pormenorizado del Sistema Integrado de Gestión. Corte Nov-Dic 2019
6. Sireci - Informe avance Plan Mejoramiento - corte 31 diciembre y 30 de junio de cada vigencia a la Contraloría General.  
7. Sireci - Informe Rendición de la Cuenta o Informe Anual Consolidado a Contraloría General. 
8. Informe (Certificación) de que la Entidad tiene actualizada la información sobre su actividad litigiosa en el Sistema Único de Gestión e Información Litigiosa del Estado – EKOGUI:  corte Diciembre de 2019 
9. Seguimiento a la publicación de los planes integrados en el Plan de Acción, el 31 de enero 2010
10. Seguimiento a las disposiciones en materia de austeridad, de acuerdo con lo establecido en la Ley de Presupuesto, Directiva Presidencias y demás normas concordantes; corte 4° Trimestre 2019 
11. Informe para el fenecimiento de la Cuenta General del Presupuesto y del Tesoro; Informe a la Cámara de Representantes – corte vigencia 2019
12. Seguimiento a la presentación oportuna del informe de personal y costos.
Auditorías:
1. Auditoría Área Operativa 03 con sede en la Ciudad de Villavicencio
Los anteriores informes cumplieron con los pasos descritos en el control frente al envío del correo para la revisión y aprobación de los informes.
Evidencias: Reportes de Control Interno, link: shorturl.at/duQX6; carpeta correos informes</t>
  </si>
  <si>
    <t>Para la presente vigencia, la Oficina de Control Interno, en aplicación de los controles propuestos realizó las siguientes actividades: 
1. A fin de contratar el personal de apoyo para las actividades de la oficina, en primera instancia se remitieron las necesidades de contratación para la presente vigencia, conforme al formato elaborado por la Oficina Asesora de Planeación para el anteproyecto de presupuesto vigencia 2020. Posteriormente, se remitieron los estudios previos a la Oficina Jurídica, indicando los requisitos de idoneidad a exigir a los futuros contratistas.
Evidencias: Archivo proyeccion contratistas 2020 y estudios previos de los contratistas ubicados en los expedientes de Orfeo.
2. Los informes de Control Interno son validados y aprobados por la Jefe de la Oficina antes de su publicación.
Evidencia Informes de Control Interno link: shorturl.at/duQX6, carpeta correos informes
3. Previo a la realización de las Auditorias se elabora el Programa de Auditoria, en donde se definen el  objetivo de la auditoria, su alcance y cronograma de actividades a desarrollar; debidamente aprobado por la Jefe, se remite al  líder del proceso auditado adjunto al memorando de anuncio de la auditoria.
Evidencia: carpeta programas auditorias.</t>
  </si>
  <si>
    <t>Durante el periodo de evaluación del presente informe, la Oficina de Control Interno, realizó reuniones de autoevaluación y entrenamiento, con los servidores de la Oficina  en las siguientes fechas: 17 de enero; marzo 18, 20, 24, ; en desarrollo de las mismas, se reafirma el compromiso del uso adecuado del repositorio (M) destinado para tal fin.
Evidencia: Carpeta actas capacitaciones</t>
  </si>
  <si>
    <r>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t>
    </r>
    <r>
      <rPr>
        <b/>
        <sz val="11"/>
        <rFont val="Calibri"/>
        <family val="2"/>
        <scheme val="minor"/>
      </rPr>
      <t xml:space="preserve"> presencial</t>
    </r>
    <r>
      <rPr>
        <sz val="11"/>
        <color indexed="8"/>
        <rFont val="Calibri"/>
        <family val="2"/>
        <scheme val="minor"/>
      </rPr>
      <t xml:space="preserve"> de cada usuario, desde cualquier parte del territorio nacional, con la sede única del IDEAM en  Bogotá D.C., bajo las limitaciones del correo postal y/o  los horarios de oficina de los funcionarios a cargo de la tarea.</t>
    </r>
  </si>
  <si>
    <r>
      <t xml:space="preserve">Continuar con la estrategia de implementar un mecanismo alternativo de comunicación </t>
    </r>
    <r>
      <rPr>
        <b/>
        <sz val="11"/>
        <rFont val="Calibri"/>
        <family val="2"/>
        <scheme val="minor"/>
      </rPr>
      <t>virtual</t>
    </r>
    <r>
      <rPr>
        <sz val="11"/>
        <rFont val="Calibri"/>
        <family val="2"/>
        <scheme val="minor"/>
      </rPr>
      <t xml:space="preserve"> </t>
    </r>
    <r>
      <rPr>
        <sz val="11"/>
        <color indexed="8"/>
        <rFont val="Calibri"/>
        <family val="2"/>
        <scheme val="minor"/>
      </rPr>
      <t>con el usuario, para la notificación al usuario, tanto de los actos administrativos generados, como de la comunicación del usuario con el IDEAM en el marco del trámite</t>
    </r>
  </si>
  <si>
    <r>
      <rPr>
        <b/>
        <sz val="11"/>
        <rFont val="Calibri"/>
        <family val="2"/>
        <scheme val="minor"/>
      </rPr>
      <t>Subcomponente 1</t>
    </r>
    <r>
      <rPr>
        <sz val="11"/>
        <rFont val="Calibri"/>
        <family val="2"/>
        <scheme val="minor"/>
      </rPr>
      <t xml:space="preserve">                                                                                         Lineamientos de Transparencia Activa</t>
    </r>
  </si>
  <si>
    <r>
      <rPr>
        <b/>
        <sz val="11"/>
        <rFont val="Calibri"/>
        <family val="2"/>
        <scheme val="minor"/>
      </rPr>
      <t xml:space="preserve">Subcomponente 2                                                                                          </t>
    </r>
    <r>
      <rPr>
        <sz val="11"/>
        <rFont val="Calibri"/>
        <family val="2"/>
        <scheme val="minor"/>
      </rPr>
      <t xml:space="preserve"> Lineamientos de Transparencia Pasiva</t>
    </r>
  </si>
  <si>
    <t xml:space="preserve">Seguimiento Plan anticorrupción y atención al ciudadano </t>
  </si>
  <si>
    <t>% del Avance/Actividades cumplidas</t>
  </si>
  <si>
    <t>Monitoreo y observaciones Oficina de Control Interno 30/04/2020</t>
  </si>
  <si>
    <t>Reporte Actividades Cumplidas a 15 de abril de 2020</t>
  </si>
  <si>
    <t>Los grupos de valor no presentaron observaciones al Plan Anticorrupción y Atención al Ciudadano</t>
  </si>
  <si>
    <t>No aplica</t>
  </si>
  <si>
    <t xml:space="preserve"> Informe de la estrategia de participación ciudadana 2019 </t>
  </si>
  <si>
    <t>Estrategia de participación ciudadana 2020</t>
  </si>
  <si>
    <t>Fotos y listas de asistencia de cada evento</t>
  </si>
  <si>
    <t xml:space="preserve">Está en ejecución, una vez se termine, se realizará la respectiva evaluación </t>
  </si>
  <si>
    <t>Esta actividad se realizará el próximo trimestre</t>
  </si>
  <si>
    <t>El 12 de marzo de 2020, se realizó la reunión del Equipo Líder de Rendición de Cuentas, en la cual se informó de los roles y funciones de los integrantes del equipo y los compromisos por parte de algunos de ellos</t>
  </si>
  <si>
    <t xml:space="preserve"> - Acta reunión equipo rendición de cuentas 20200312</t>
  </si>
  <si>
    <t>Se actualizó la caracterización de la población objetivo del IDEAM, se publicó en la página web el día 28 de febrero de 2020, en el siguiente enlace: https://cutt.ly/OtGBhzH</t>
  </si>
  <si>
    <t xml:space="preserve">Documento actualizado caracterización de usuario </t>
  </si>
  <si>
    <t xml:space="preserve">El Departamento Nacional de Planeación ha enviado comunicado informando que se aplazaran las ferias Nacionales de Servicio al Ciudadano hasta el 30 de mayo de 2020 o hasta nueva orden, por lo tanto, se está sujeto a las directrices de esta entidad ya que es la encargada de organizar esos eventos. </t>
  </si>
  <si>
    <t>Informe de resultados de la implementación de las actividades de servicio al ciudadano 2019</t>
  </si>
  <si>
    <t>Se publicó en la página web del IDEAM la estrategia de  Servicio al Ciudadano 2020  el día 28 de febrero de 2020, en el siguiente enlace: https://acortar.link/10l8</t>
  </si>
  <si>
    <t>Estrategia de Servicio al Ciudadano 2020</t>
  </si>
  <si>
    <t>Se actualizará y mejorará el formulario de PQRS en la página web del IDEAM, el próximo trimestre de 2020</t>
  </si>
  <si>
    <t>Fotos y lista de asistencia de cada capacitación</t>
  </si>
  <si>
    <t>Se publicó en la página web el 31 de enero de 2020, reporte del seguimiento hecho a la gestión interna de las PQRS, correspondiente al cuarto trimestre de 2019, en el siguiente enlace: https://acortar.link/10ln</t>
  </si>
  <si>
    <t>Informe de seguimiento PQRS</t>
  </si>
  <si>
    <t xml:space="preserve">Se encuentra en proceso, aplicando las encuestas a los usuarios, en el próximo trimestre se realizará el informe </t>
  </si>
  <si>
    <t>Se publicó en la página web el 31 de enero de 2020, informe de solicitudes de acceso a la información, correspondiente al cuarto trimestre de 2019, en el siguiente enlace: https://acortar.link/10n6</t>
  </si>
  <si>
    <t xml:space="preserve"> Informe de solicitudes de acceso a la información.</t>
  </si>
  <si>
    <t xml:space="preserve"> - Se elaboró cronograma con la programación de las mesas de trabajo. 
- Se han realizado  4 mesas de trabajo así:
1) Gestión de Cooperación y Asuntos Internacionales CAI - 13 de abril del 2020
2) Generación de Datos e Información Hidrometeorológica y Ambiental para la Toma de Decisiones - 15 y 17 de abril del 2020
3) Generación de Conocimiento e Investigación - 21 de abril del 2020
4) Gestión de la Planeación - 14, 16 y 20 de abril del 2020
5) Gestión de la SIG - 14, 16 Y 20 de abril del 2020</t>
  </si>
  <si>
    <t>La Oficina Asesora de Planeación, realizó el seguimiento al Plan Anticorrupción y Atención al Ciudadano del primer cuatrimestre</t>
  </si>
  <si>
    <t xml:space="preserve"> - Se recibe capacitación con 4-72 para la habilitación del servicio virtual de correo electrónico certificado.
- Se realiza gestión para la habilitación del servicio en el correo de secretaría general de manera que la notificación de los actos administrativos se realice a través de este proveedor de servicio.</t>
  </si>
  <si>
    <t>Se oficializaron en el sistema de gestión integrado, formatos correspondientes a las matrices hidrobiología, fisicoquímicos, microbiología y matrices sólidas</t>
  </si>
  <si>
    <t>Se recibe capacitación con 4-72 para la habilitación del servicio virtual de correo electrónico certificado.
Se realiza gestión para la habilitación del servicio en el correo de secretaría general de manera que la notificación de los actos administrativos se realice a través de este proveedor de servicio.</t>
  </si>
  <si>
    <t>Se oficializaron en el sistema de gestión integrado, formatos correspondientes a actas de apertura, cierre y evaluación de evaluadores</t>
  </si>
  <si>
    <t>Se realiza revisión de la norma de fuentes móviles, la cual establece la función del IDEAM con respecto al proceso de autorización.
Se elabora propuesta para la inclusión de los CDA dentro del proceso de autorización.</t>
  </si>
  <si>
    <t xml:space="preserve"> - Norma fuentes móviles alcance autorización.
- Extensión programa autorización a CDA
- PPT extensión programa autorización a CDA
</t>
  </si>
  <si>
    <t>Evidencias</t>
  </si>
  <si>
    <t xml:space="preserve"> - Correo del 20 de enero de 2020 - Publicación de Plan Anticorrupción y Atención al Ciudadano 
- Pantallazo publicación PAAC 2020
</t>
  </si>
  <si>
    <t xml:space="preserve"> - Cronograma programación mesas de trabajo
1) Correo compromisos CAI 
2) Correo revisión auditorias operaciones estadísticas 15 abril - correo operaciones estadísticas 17 abril
3) Correo duda matriz riesgos SEA - 21 abril 
4) Correo planes mejora OAP - 14 abril, Correo formulación planes mejoramiento - 16 abril, Correo seguimiento PAA, PAAC, Matriz Riesgos - 20 abril</t>
  </si>
  <si>
    <t>4.1.1 Monitoreo PAAC I cuatrimestre
4.1.2 Memorandos y correos seguimiento PAAC Grupo Comunicaciones
4.1.3 Memorandos y correos seguimiento PAAC Grupo Acreditación
4.1.4 Memorandos y correos seguimiento PAAC Grupo Servicio al Ciudadano
4.1.5 Memorandos y correos seguimiento PAAC Oficina Informática</t>
  </si>
  <si>
    <t>Memorando 20201030000453 - 20201030000583 - 20201010000643 - 20201030000633 - 20201010000953</t>
  </si>
  <si>
    <r>
      <rPr>
        <b/>
        <sz val="11"/>
        <color theme="1"/>
        <rFont val="Calibri"/>
        <family val="2"/>
        <scheme val="minor"/>
      </rPr>
      <t xml:space="preserve">Subcomponente /proceso 1                                          </t>
    </r>
    <r>
      <rPr>
        <sz val="11"/>
        <color theme="1"/>
        <rFont val="Calibri"/>
        <family val="2"/>
        <scheme val="minor"/>
      </rPr>
      <t xml:space="preserve"> Política de Administración de Riesgos de Corrupción</t>
    </r>
  </si>
  <si>
    <r>
      <rPr>
        <b/>
        <sz val="11"/>
        <color theme="1"/>
        <rFont val="Calibri"/>
        <family val="2"/>
        <scheme val="minor"/>
      </rPr>
      <t xml:space="preserve">Subcomponente/proceso  2                                                                    </t>
    </r>
    <r>
      <rPr>
        <sz val="11"/>
        <color theme="1"/>
        <rFont val="Calibri"/>
        <family val="2"/>
        <scheme val="minor"/>
      </rPr>
      <t xml:space="preserve">  Construcción del Mapa de Riesgos de Corrupción</t>
    </r>
  </si>
  <si>
    <r>
      <rPr>
        <b/>
        <sz val="11"/>
        <color theme="1"/>
        <rFont val="Calibri"/>
        <family val="2"/>
        <scheme val="minor"/>
      </rPr>
      <t xml:space="preserve">Subcomponente /proceso 3                                            </t>
    </r>
    <r>
      <rPr>
        <sz val="11"/>
        <color theme="1"/>
        <rFont val="Calibri"/>
        <family val="2"/>
        <scheme val="minor"/>
      </rPr>
      <t xml:space="preserve"> Consulta y divulgación </t>
    </r>
  </si>
  <si>
    <r>
      <rPr>
        <b/>
        <sz val="11"/>
        <color theme="1"/>
        <rFont val="Calibri"/>
        <family val="2"/>
        <scheme val="minor"/>
      </rPr>
      <t>Subcomponente /proceso 4</t>
    </r>
    <r>
      <rPr>
        <sz val="11"/>
        <color theme="1"/>
        <rFont val="Calibri"/>
        <family val="2"/>
        <scheme val="minor"/>
      </rPr>
      <t xml:space="preserve">                                           Monitoreo o revisión</t>
    </r>
  </si>
  <si>
    <r>
      <rPr>
        <b/>
        <sz val="11"/>
        <color theme="1"/>
        <rFont val="Calibri"/>
        <family val="2"/>
        <scheme val="minor"/>
      </rPr>
      <t>Subcomponente/proceso 5</t>
    </r>
    <r>
      <rPr>
        <sz val="11"/>
        <color theme="1"/>
        <rFont val="Calibri"/>
        <family val="2"/>
        <scheme val="minor"/>
      </rPr>
      <t xml:space="preserve"> Seguimiento</t>
    </r>
  </si>
  <si>
    <t xml:space="preserve"> - Acercamiento con empresas para estudio mercado implementación Chatbot
- Se solicitaron telefónicamente cotizaciones y enviaron una propuesta de la empresa Sofka Technologies el día 9 de marzo de 2020</t>
  </si>
  <si>
    <t xml:space="preserve"> - Matriz monitoreo Ley de Transparencia
- Correo seguimiento Oficina Asesora Planeación</t>
  </si>
  <si>
    <t>El Grupo de Comunicaciones y Prensa ha publicado en la página Web e Intranet noticias relacionadas con la gestión de la entidad</t>
  </si>
  <si>
    <t xml:space="preserve"> - Página web: https://bit.ly/33SQtRS
- Intranet: https://bit.ly/3dEmXDM
- Pantallazos de las publicaciones en la página web e Intranet</t>
  </si>
  <si>
    <t xml:space="preserve"> - Piezas de divulgación
- Boletines
- Otras piezas pantallazos publicados</t>
  </si>
  <si>
    <t xml:space="preserve">Esta actividad se realizará en el segundo semestre del año, teniendo en cuenta que se le debe dar la oportunidad a diferentes usuarios para poder premiar la fidelidad con la entidad </t>
  </si>
  <si>
    <t>Aún no se ha identificado el servidor público para hacer visible su labor, la cual estaremos en ese proceso para hacer la publicación respectiva.</t>
  </si>
  <si>
    <t>Esta actividad se realizará el próximo semestre</t>
  </si>
  <si>
    <t>Actividad posterior a la implementación de la estrategia de rendición de cuentas</t>
  </si>
  <si>
    <t xml:space="preserve">En el primer cuatrimestre del año 2020, se realizaron 6 capacitaciones promoviendo la cultura de servicio al ciudadano en las siguientes fechas: 25 de enero, 3 de marzo, 4 de marzo 10 de marzo, 11 de marzo de 2020   y 12 de marzo, 5 de ellas a funcionarios y contratistas del IDEAM y una al personal de cafetería y vigilancia que presta el servicio en el instituto </t>
  </si>
  <si>
    <t xml:space="preserve">Se encuentra en proceso, una vez se entreguen los 2 informes, se realizará el respectivo análisis para plantear las acciones de mejora.  </t>
  </si>
  <si>
    <r>
      <rPr>
        <b/>
        <sz val="11"/>
        <color theme="1"/>
        <rFont val="Calibri"/>
        <family val="2"/>
        <scheme val="minor"/>
      </rPr>
      <t xml:space="preserve">Subcomponente 3                                                                                             </t>
    </r>
    <r>
      <rPr>
        <sz val="11"/>
        <color theme="1"/>
        <rFont val="Calibri"/>
        <family val="2"/>
        <scheme val="minor"/>
      </rPr>
      <t>Elaboración los Instrumentos de Gestión de la Información</t>
    </r>
  </si>
  <si>
    <r>
      <rPr>
        <b/>
        <sz val="11"/>
        <color theme="1"/>
        <rFont val="Calibri"/>
        <family val="2"/>
        <scheme val="minor"/>
      </rPr>
      <t>Subcomponente 1</t>
    </r>
    <r>
      <rPr>
        <sz val="11"/>
        <color theme="1"/>
        <rFont val="Calibri"/>
        <family val="2"/>
        <scheme val="minor"/>
      </rPr>
      <t xml:space="preserve">                           
Estructura administrativa y Direccionamiento estratégico </t>
    </r>
  </si>
  <si>
    <r>
      <rPr>
        <b/>
        <sz val="11"/>
        <color theme="1"/>
        <rFont val="Calibri"/>
        <family val="2"/>
        <scheme val="minor"/>
      </rPr>
      <t xml:space="preserve">Subcomponente 2                            </t>
    </r>
    <r>
      <rPr>
        <sz val="11"/>
        <color theme="1"/>
        <rFont val="Calibri"/>
        <family val="2"/>
        <scheme val="minor"/>
      </rPr>
      <t xml:space="preserve"> 
Fortalecimiento de los canales de atención</t>
    </r>
  </si>
  <si>
    <r>
      <rPr>
        <b/>
        <sz val="11"/>
        <color theme="1"/>
        <rFont val="Calibri"/>
        <family val="2"/>
        <scheme val="minor"/>
      </rPr>
      <t xml:space="preserve">Subcomponente 3                          </t>
    </r>
    <r>
      <rPr>
        <sz val="11"/>
        <color theme="1"/>
        <rFont val="Calibri"/>
        <family val="2"/>
        <scheme val="minor"/>
      </rPr>
      <t xml:space="preserve"> 
Talento humano</t>
    </r>
  </si>
  <si>
    <r>
      <rPr>
        <b/>
        <sz val="11"/>
        <color theme="1"/>
        <rFont val="Calibri"/>
        <family val="2"/>
        <scheme val="minor"/>
      </rPr>
      <t xml:space="preserve">Subcomponente 4                         
</t>
    </r>
    <r>
      <rPr>
        <sz val="11"/>
        <color theme="1"/>
        <rFont val="Calibri"/>
        <family val="2"/>
        <scheme val="minor"/>
      </rPr>
      <t xml:space="preserve"> Normativo y procedimental</t>
    </r>
  </si>
  <si>
    <r>
      <rPr>
        <b/>
        <sz val="11"/>
        <color theme="1"/>
        <rFont val="Calibri"/>
        <family val="2"/>
        <scheme val="minor"/>
      </rPr>
      <t xml:space="preserve">Subcomponente 5                          </t>
    </r>
    <r>
      <rPr>
        <sz val="11"/>
        <color theme="1"/>
        <rFont val="Calibri"/>
        <family val="2"/>
        <scheme val="minor"/>
      </rPr>
      <t xml:space="preserve"> 
Relacionamiento con el ciudadano</t>
    </r>
  </si>
  <si>
    <r>
      <t xml:space="preserve">Subcomponente 1 
</t>
    </r>
    <r>
      <rPr>
        <sz val="11"/>
        <color theme="1"/>
        <rFont val="Calibri"/>
        <family val="2"/>
        <scheme val="minor"/>
      </rPr>
      <t>Información de calidad y en lenguaje comprensible</t>
    </r>
  </si>
  <si>
    <r>
      <t>Subcomponente 2</t>
    </r>
    <r>
      <rPr>
        <sz val="11"/>
        <color theme="1"/>
        <rFont val="Calibri"/>
        <family val="2"/>
        <scheme val="minor"/>
      </rPr>
      <t xml:space="preserve"> 
Diálogo de doble vía con la ciudadanía y sus organizaciones</t>
    </r>
  </si>
  <si>
    <r>
      <t xml:space="preserve">Subcomponente 3
</t>
    </r>
    <r>
      <rPr>
        <sz val="11"/>
        <color theme="1"/>
        <rFont val="Calibri"/>
        <family val="2"/>
        <scheme val="minor"/>
      </rPr>
      <t>Incentivos para motivar la cultura de la rendición y petición de cuentas</t>
    </r>
  </si>
  <si>
    <r>
      <rPr>
        <b/>
        <sz val="11"/>
        <color theme="1"/>
        <rFont val="Calibri"/>
        <family val="2"/>
        <scheme val="minor"/>
      </rPr>
      <t xml:space="preserve">Subcomponente 4
</t>
    </r>
    <r>
      <rPr>
        <sz val="11"/>
        <color theme="1"/>
        <rFont val="Calibri"/>
        <family val="2"/>
        <scheme val="minor"/>
      </rPr>
      <t>Evaluación y retroalimentación a  la gestión institucional</t>
    </r>
  </si>
  <si>
    <r>
      <rPr>
        <sz val="11"/>
        <rFont val="Calibri"/>
        <family val="2"/>
        <scheme val="minor"/>
      </rPr>
      <t xml:space="preserve"> - Cuadro comparativo ofertas Chatbot</t>
    </r>
    <r>
      <rPr>
        <sz val="11"/>
        <color theme="1"/>
        <rFont val="Calibri"/>
        <family val="2"/>
        <scheme val="minor"/>
      </rPr>
      <t xml:space="preserve">
 - Correo electrónico con cotización </t>
    </r>
  </si>
  <si>
    <r>
      <rPr>
        <sz val="11"/>
        <rFont val="Calibri"/>
        <family val="2"/>
        <scheme val="minor"/>
      </rPr>
      <t xml:space="preserve"> - Acta 008 - 2020 Comité Dirección</t>
    </r>
    <r>
      <rPr>
        <b/>
        <sz val="11"/>
        <color rgb="FFFF0000"/>
        <rFont val="Calibri"/>
        <family val="2"/>
        <scheme val="minor"/>
      </rPr>
      <t xml:space="preserve">
</t>
    </r>
    <r>
      <rPr>
        <sz val="11"/>
        <color theme="1"/>
        <rFont val="Calibri"/>
        <family val="2"/>
        <scheme val="minor"/>
      </rPr>
      <t>- Memorando radicado Orfeo No. 202010000000273 del 24 de marzo de 2020</t>
    </r>
  </si>
  <si>
    <t xml:space="preserve">Está programado un foro virtual para el primer semestre y otro para el segundo semestre. Está proyectado para el mes de junio la realización del primero. </t>
  </si>
  <si>
    <t>Oficio emitido por el Departamento Nacional de Planeación</t>
  </si>
  <si>
    <t xml:space="preserve"> - Correo del 17 de marzo de 2020 y 30 de marzo - Solicitud para apoyo en campaña para divulgar la Política de Administración de Riesgos de IDEAM 
 - Correo del 30 de marzo - Difusión de la Política de Administración del Riesgo del IDEAM</t>
  </si>
  <si>
    <t xml:space="preserve"> - Mediante correo del 20 de enero, la Oficina Asesora de Planeación, socializó con las dependencias del Instituto, y solicitó al Grupo de Comunicaciones y Prensa, la publicación del Plan Anticorrupción y Atención al Ciudadano, para someterlo a participación de la ciudadanía
- El Grupo de Comunicaciones y Prensa realizó la publicación del Plan Anticorrupción y Atención al Ciudadano, el 20 de enero de 2020, a través de los canales de comunicación interna del IDEAM</t>
  </si>
  <si>
    <t xml:space="preserve">Correos electrónicos capacitación 4-72
Presentación Capacitación 4-72
Reporte USO correo certificado marzo - abril
</t>
  </si>
  <si>
    <t xml:space="preserve"> - En Comité de Dirección en sesión 008 de 2020, se conformó el equipo líder de rendición de cuentas
- Mediante memorando radicado Orfeo No. 20201000000273 del 24 de marzo de 2020, la Dirección General, informó la conformación del equipo líder y la designación del jefe de la Oficina Asesora de Planeación como líder del equipo de trabajo</t>
  </si>
  <si>
    <t>El Grupo de Comunicaciones y Prensa, ha realizado monitoreo de los vínculos o link   de la página web Ley de Transparencia, para constatar si las dependencias responsables han actualizado la información correspondiente que cada grupo u oficina que tiene a su cargo</t>
  </si>
  <si>
    <t xml:space="preserve">Se han realizado diversas publicaciones de productos realizados por el IDEAM, que han requerido diferentes piezas elaboradas por el diseñador del Grupo de Comunicaciones. </t>
  </si>
  <si>
    <t>La Oficina Asesora de Planeación, aporta el oficio 20203160214621 de fecha 16 de marzo de 2020, del Departamento Nacional de Planeación, en donde se aplaza la realización de Ferias Nacionales de Servicio al Ciudadano - COVID-19 en consideración a la emergencia sanitaria.</t>
  </si>
  <si>
    <t xml:space="preserve"> - Matriz monitoreo Ley de Transparencia
- Correo seguimiento Oficina Asesora Planeación
</t>
  </si>
  <si>
    <t>Se púbico el informe de resultados de la implementación de las actividades de servicio al ciudadano 2019 en la página web el 30 de enero 2020, en el siguiente enlace: https://acortar.link/10l4</t>
  </si>
  <si>
    <t xml:space="preserve">El Grupo de Comunicaciones, ha realizado monitoreo de los vínculos o link   de la página web Ley de Transparencia, para constatar si las dependencias responsables han actualizado la información correspondiente que cada grupo u oficina que tiene a su cargo </t>
  </si>
  <si>
    <t>Para la Gestión de activos de información, se encuentra en proceso la actualización del instructivo y herramienta para identificar, clasificar y valorar los activos de información de IDEAM en sus procesos.
Acorde al plan de Implementación de Seguridad y Privacidad de la Información la actualización del Instructivo y Herramientas de Gestión Finalizará el 30 de Abril de 2020</t>
  </si>
  <si>
    <t>Mediante correos electrónicos los cuales se adjuntan se evidencia las modificaciones solicitadas al PAA con el fin de garantizar que las necesidades y solicitudes sean atendidas oportunamente.</t>
  </si>
  <si>
    <t>EDILIA ALEJANDRA PINZON
Coordinadora Grupo de Servicios Administrativos</t>
  </si>
  <si>
    <t>Se realiza seguimiento diario a cada uno de los siniestros que se presentan en la Entidad, con el fin de realizar el trámite pertinente para su solución. Se adjunta como evidencia el cuadro de seguimiento a los siniestros presentados en el primer trimestre de 2020.</t>
  </si>
  <si>
    <t>CESAR AUGUSTO PRIETO
Contratista Grupo de Servicios Administrativos</t>
  </si>
  <si>
    <t>Se adjunta cuadro de control de los procesos radicados en la Oficina Asesora Jurídica, con su respectivo seguimiento conociendo su estado.</t>
  </si>
  <si>
    <t>JULIANA FERNANDA RAMIREZ
WALTER PERILLA NOVOA
Contratistas Grupo de Servicios Administrativos</t>
  </si>
  <si>
    <t>Se adjunta la Resolución de apertura de la caja menor.</t>
  </si>
  <si>
    <t>NICOLAS VELASQUEZ
Funcionario Grupo de Servicios Administrativos</t>
  </si>
  <si>
    <t>El sistema esta funcionando sin novedad. 
Se tiene reporte de los FUID de todos los archivos satelites a la fecha</t>
  </si>
  <si>
    <t>Coordinador</t>
  </si>
  <si>
    <t>Se lleva estricto control de los prestamos y devolucion de los documentos de archivo y de las publicaciones del centro de documentación</t>
  </si>
  <si>
    <t xml:space="preserve">para el cierre de los estados financieros a 31 de Diciembre se revisaron cada uno de los soportes d elas transacciones, se aprobaron y se les coloco el numero de comprobante que genero el sistema </t>
  </si>
  <si>
    <t>Sandra Sanjuan</t>
  </si>
  <si>
    <t>se revisaron cada uno de los soportes de las cuentas, se devolvieron los que estaban incompletos o incorrectos y se tramitaron los que venian completos y correctos</t>
  </si>
  <si>
    <t>Lorena Ruiz</t>
  </si>
  <si>
    <t>Se envio memorando de solicitud de informacion con fechas establecidas de entrega de la misma
Se hicieron las conciliaciones con las diferentes dependencias generadoras de informacion</t>
  </si>
  <si>
    <t>Se presentó oportunamente la información a la CGN</t>
  </si>
  <si>
    <t>Se realizó copia de seguridad de la información financiera</t>
  </si>
  <si>
    <t>En la actualidad se cuenta con un grupo de contratistas que mensualmente participan de una programación para cubrir todos los turnos y evitar contigencias en el desarrollo diario de las actividades. La programación se establece a inicio de mes y se socializa con el fin de evitar contrariedades en la ejecución del mismo. Si se presenta alguna novedad frente a la realización del turno, se le informa al coordinador quien de forma inmediata cubre el turno con otro contratista.</t>
  </si>
  <si>
    <t>JEFE OSPA</t>
  </si>
  <si>
    <t>Por parte de la oficina de informatica se brinda el soporte necesario para verificar si hay alguna dificultad en la oficina. Cuando ocurre la novedad se informa de inmediato a la oficina de informatica quien brinda el soporte necesario. Si el daño es mayor se recurre a la jefaura de pronósticos quien solicita directamente a la jefatura de informatica la pronta solución.</t>
  </si>
  <si>
    <t>El día 17 defebrero se llevó a cabo una reunión con los abogados de la OAJ, con el fin de abodar las actualizaciones normativas en materia de contratación</t>
  </si>
  <si>
    <t>Jefe Oficina Asesora Jurídica</t>
  </si>
  <si>
    <t xml:space="preserve">Se adjuntan actas de los Comités de Contratación celebrados durante los meses de diciembre de 2019 y enero a marzo de 2020 </t>
  </si>
  <si>
    <t>Se adjuntas las actas del Comité de Conciliación celebrados durante los mesesde diciembre de 2019 y enero a marzo de 2020</t>
  </si>
  <si>
    <t>Coordinación del Grupo de Control Disciplinario Interno</t>
  </si>
  <si>
    <t>Cada uno de los coordinadores de las 11 áreas operativas (subdirección de Hidrología)
Eliecer Díaz - Subdirector de Meteorología</t>
  </si>
  <si>
    <t>Cada uno de los coordinadores de las 11 áreas operativas (subdirección de Hidrología)
Hernando Wilches - Coordinador Grupo de Monitoreo Hidrologico (Subdireción de Hidrológico)</t>
  </si>
  <si>
    <t>Se aplicaron  los Controles, mediante el seguimiento a los formatos: A-CID-F005 Control y Seguimiento de expedientes, A-CID-F006 Seguimiento y Control a Oficios y/o Memorandos, A-CID-F007 seguimiento a Autos Interlocutorios y/o de Sustanciación, Constatándose  que no hubo materializacion del  riesgo.</t>
  </si>
  <si>
    <t>Durante el periodo de ejecución se aplicaron los controles frente a este riesgo a traves los formatos: A-CID-F005 Control y Seguimiento de expedientes, A-CID-F006 Seguimiento y Control a Oficios y/o Memorandos, A-CID-F007 seguimiento a Autos Interlocutorios y/o de Sustanciación, dejando como evidencia que no se presenta la materializacion del riesgo</t>
  </si>
  <si>
    <t>Durante el periodo de ejecución se aplicaron los controles frente a este riesgo verificando la informacion contenida en los formatos: A-CID-F005 Control y Seguimiento de expedientes, A-CID-F006 Seguimiento y Control a Oficios y/o Memorandos, A-CID-F007 seguimiento a Autos Interlocutorios y/o de Sustanciación, obteniendo como resultado la no evidencia en la materialización del riesgo</t>
  </si>
  <si>
    <t>Nelson Omar Vargas - Subdirector de Hidrologia y Hernando Wilches - Coordinador Grupo de Monitoreo Hidrologico (Subdireción de Hidrológico)
Hernando Wilches - Coordinador Grupo de Monitoreo Hidrologico (Subdireción de Hidrológico)</t>
  </si>
  <si>
    <t>Hernando Wilches - Coordinador Grupo de Monitoreo Hidrologico (Subdireción de Hidrología)</t>
  </si>
  <si>
    <t>El "Cronograma 2020", Jornadas de socialización y sensibilización que fortalezcan la cultura institucional, en lo referente al SGI.
Evidencia: Cronograma  Socialización del SIG de 2020</t>
  </si>
  <si>
    <t>Jefe Oficina de Planeación</t>
  </si>
  <si>
    <t>Para la presente vigencia, la Oficina Asesora de Planeación, en aplicación de los controles propuestos realizó las siguientes actividades: 
1. Actualización de Lista Maestra de Documentos.
2. ActActualización de Lista Maestra de Registros.
Evidencia: Listado Maestro de Docuemntos y Registros a través del siguiente Link: http://sgi.ideam.gov.co/normatividad-sgi</t>
  </si>
  <si>
    <t>Durante el periodo de evaluación del presente seguimiento, la Oficina Asesora de Planeación, realizó reuniones con respecto a la implementación de controles asociados a  riesgos en las siguientes fechas: 26 de marzo, 06 y 13  de abril; en desarrollo de las mismas, se reafirma el compromiso para el seguimiento del mapa de riesgos.
Envidencias:  Soportes de correo
Evidencia: Carpeta reuniones virtuales y soporte de llamadas.</t>
  </si>
  <si>
    <t>Para la presente vigencia, la Oficina Asesora de Planeación, en aplicación de los controles propuestos realizó las siguientes actividades: 
1. Indicadores 
2. Elabración Plan de Seguimiento de Acción
Evidencias: Memorandos y correos solicitando los avances del plan de acción.</t>
  </si>
  <si>
    <t xml:space="preserve">Durante el periodo de evaluación del presente seguimiento, la Oficina Asesora de Planeación, realizó las fichas de formulación con las actividades, taller de formulación y seguimiento realizado el 15 de enero de 2020  metodologico explicando las estratégias.
Envidencias: 
1. Fichas  iniciales de formulación por parte de las áreas
2.Lista taller 15 de enero
3. Acta de Taller </t>
  </si>
  <si>
    <t>Para la presente vigencia, la Oficina Asesora de Planeación, en aplicación de los controles propuestos realizó la siguiente actividades: Reunión de Comité Institucional de Gestión y Desempeño. 
Evidencias:
1. Actad de aprobación Núero 18 y 19 de 2020.
3. Propuestas PAAC
2. Link de planes por Ley de Transparencia</t>
  </si>
  <si>
    <t>*Auditorias internas.
*Programas de capacitación y entrenamiento a los observadores voluntarios, tecnico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</si>
  <si>
    <r>
      <t xml:space="preserve">*Influencia de terceras personas para la vinculación del personal.
</t>
    </r>
    <r>
      <rPr>
        <b/>
        <sz val="11"/>
        <rFont val="Calibri"/>
        <family val="2"/>
        <scheme val="minor"/>
      </rPr>
      <t>*</t>
    </r>
    <r>
      <rPr>
        <sz val="11"/>
        <rFont val="Calibri"/>
        <family val="2"/>
        <scheme val="minor"/>
      </rPr>
      <t>Intereses personales para favorecer un tercero</t>
    </r>
  </si>
  <si>
    <r>
      <rPr>
        <b/>
        <sz val="11"/>
        <rFont val="Calibri"/>
        <family val="2"/>
        <scheme val="minor"/>
      </rPr>
      <t>*</t>
    </r>
    <r>
      <rPr>
        <sz val="11"/>
        <rFont val="Calibri"/>
        <family val="2"/>
        <scheme val="minor"/>
      </rPr>
      <t xml:space="preserve">Formato Análisis Hoja de Vida A-G-F012
</t>
    </r>
    <r>
      <rPr>
        <b/>
        <sz val="11"/>
        <rFont val="Calibri"/>
        <family val="2"/>
        <scheme val="minor"/>
      </rPr>
      <t>*</t>
    </r>
    <r>
      <rPr>
        <sz val="11"/>
        <rFont val="Calibri"/>
        <family val="2"/>
        <scheme val="minor"/>
      </rPr>
      <t>Publicaciones para provisión de encargos y nombramientos provisionales.</t>
    </r>
  </si>
  <si>
    <r>
      <t>*</t>
    </r>
    <r>
      <rPr>
        <sz val="11"/>
        <rFont val="Calibri"/>
        <family val="2"/>
        <scheme val="minor"/>
      </rPr>
      <t xml:space="preserve">Pérdida de la información
</t>
    </r>
    <r>
      <rPr>
        <b/>
        <sz val="11"/>
        <rFont val="Calibri"/>
        <family val="2"/>
        <scheme val="minor"/>
      </rPr>
      <t>*</t>
    </r>
    <r>
      <rPr>
        <sz val="11"/>
        <rFont val="Calibri"/>
        <family val="2"/>
        <scheme val="minor"/>
      </rPr>
      <t xml:space="preserve">Falta de credibilidad en los procesos institucionales
</t>
    </r>
    <r>
      <rPr>
        <b/>
        <sz val="11"/>
        <rFont val="Calibri"/>
        <family val="2"/>
        <scheme val="minor"/>
      </rPr>
      <t>*</t>
    </r>
    <r>
      <rPr>
        <sz val="11"/>
        <rFont val="Calibri"/>
        <family val="2"/>
        <scheme val="minor"/>
      </rPr>
      <t>Pérdida de imagen tanto del área como del instituto</t>
    </r>
  </si>
  <si>
    <r>
      <t xml:space="preserve">* </t>
    </r>
    <r>
      <rPr>
        <sz val="11"/>
        <rFont val="Calibri"/>
        <family val="2"/>
        <scheme val="minor"/>
      </rPr>
      <t xml:space="preserve">Error en la parametrización de los conceptos salariales y de descuentos para la liquidación de nómina (Desconocimiento de las normas y procedimientos).
</t>
    </r>
    <r>
      <rPr>
        <b/>
        <sz val="11"/>
        <rFont val="Calibri"/>
        <family val="2"/>
        <scheme val="minor"/>
      </rPr>
      <t>*</t>
    </r>
    <r>
      <rPr>
        <sz val="11"/>
        <rFont val="Calibri"/>
        <family val="2"/>
        <scheme val="minor"/>
      </rPr>
      <t>Fallas en el sistema de personal y de nómina del Instituto.</t>
    </r>
  </si>
  <si>
    <r>
      <t>*</t>
    </r>
    <r>
      <rPr>
        <sz val="11"/>
        <rFont val="Calibri"/>
        <family val="2"/>
        <scheme val="minor"/>
      </rPr>
      <t xml:space="preserve">Peticiones, quejas, reclamos por parte de los funcionarios afectados.
</t>
    </r>
    <r>
      <rPr>
        <b/>
        <sz val="11"/>
        <rFont val="Calibri"/>
        <family val="2"/>
        <scheme val="minor"/>
      </rPr>
      <t>*</t>
    </r>
    <r>
      <rPr>
        <sz val="11"/>
        <rFont val="Calibri"/>
        <family val="2"/>
        <scheme val="minor"/>
      </rPr>
      <t>Pago de lo no debido
*Pérdida de imagen tanto del área como del instituto</t>
    </r>
  </si>
  <si>
    <r>
      <rPr>
        <b/>
        <sz val="11"/>
        <rFont val="Calibri"/>
        <family val="2"/>
        <scheme val="minor"/>
      </rPr>
      <t xml:space="preserve">
*</t>
    </r>
    <r>
      <rPr>
        <sz val="11"/>
        <rFont val="Calibri"/>
        <family val="2"/>
        <scheme val="minor"/>
      </rPr>
      <t xml:space="preserve">Verificación y actualización Procedimiento de nómina AGH-P013.
*Actualización y capacitación permanente GADTH con el fin de informar de manera oportuna  la Oficina de Informatica sobre los cambios que afecten la liquidación de la nómina.
</t>
    </r>
    <r>
      <rPr>
        <b/>
        <sz val="11"/>
        <rFont val="Calibri"/>
        <family val="2"/>
        <scheme val="minor"/>
      </rPr>
      <t>*</t>
    </r>
    <r>
      <rPr>
        <sz val="11"/>
        <rFont val="Calibri"/>
        <family val="2"/>
        <scheme val="minor"/>
      </rPr>
      <t xml:space="preserve">Mesas de ayuda presentadas por el GADTH
</t>
    </r>
  </si>
  <si>
    <r>
      <t>*</t>
    </r>
    <r>
      <rPr>
        <sz val="11"/>
        <rFont val="Calibri"/>
        <family val="2"/>
        <scheme val="minor"/>
      </rPr>
      <t xml:space="preserve">Afectación en la calidad de servicio.
</t>
    </r>
    <r>
      <rPr>
        <b/>
        <sz val="11"/>
        <rFont val="Calibri"/>
        <family val="2"/>
        <scheme val="minor"/>
      </rPr>
      <t xml:space="preserve">* </t>
    </r>
    <r>
      <rPr>
        <sz val="11"/>
        <rFont val="Calibri"/>
        <family val="2"/>
        <scheme val="minor"/>
      </rPr>
      <t xml:space="preserve">Afectación en la efectividad de servicio.
</t>
    </r>
    <r>
      <rPr>
        <b/>
        <sz val="11"/>
        <rFont val="Calibri"/>
        <family val="2"/>
        <scheme val="minor"/>
      </rPr>
      <t>*</t>
    </r>
    <r>
      <rPr>
        <sz val="11"/>
        <rFont val="Calibri"/>
        <family val="2"/>
        <scheme val="minor"/>
      </rPr>
      <t xml:space="preserve">Afectación del Clima laboral
</t>
    </r>
    <r>
      <rPr>
        <b/>
        <sz val="11"/>
        <rFont val="Calibri"/>
        <family val="2"/>
        <scheme val="minor"/>
      </rPr>
      <t>*</t>
    </r>
    <r>
      <rPr>
        <sz val="11"/>
        <rFont val="Calibri"/>
        <family val="2"/>
        <scheme val="minor"/>
      </rPr>
      <t>Incumplimiento a los indicadores de procesos.</t>
    </r>
  </si>
  <si>
    <r>
      <t xml:space="preserve">*Presentación de documentación incompleta e indebido diligenciamiento del formato de afiliación. 
</t>
    </r>
    <r>
      <rPr>
        <b/>
        <sz val="11"/>
        <rFont val="Calibri"/>
        <family val="2"/>
        <scheme val="minor"/>
      </rPr>
      <t>*</t>
    </r>
    <r>
      <rPr>
        <sz val="11"/>
        <rFont val="Calibri"/>
        <family val="2"/>
        <scheme val="minor"/>
      </rPr>
      <t xml:space="preserve">Reporte inoportuno de la novedad de traslado. </t>
    </r>
  </si>
  <si>
    <r>
      <rPr>
        <b/>
        <sz val="11"/>
        <rFont val="Calibri"/>
        <family val="2"/>
        <scheme val="minor"/>
      </rPr>
      <t>*</t>
    </r>
    <r>
      <rPr>
        <sz val="11"/>
        <rFont val="Calibri"/>
        <family val="2"/>
        <scheme val="minor"/>
      </rPr>
      <t xml:space="preserve">Sanciones legales.
</t>
    </r>
    <r>
      <rPr>
        <b/>
        <sz val="11"/>
        <rFont val="Calibri"/>
        <family val="2"/>
        <scheme val="minor"/>
      </rPr>
      <t>*</t>
    </r>
    <r>
      <rPr>
        <sz val="11"/>
        <rFont val="Calibri"/>
        <family val="2"/>
        <scheme val="minor"/>
      </rPr>
      <t xml:space="preserve">Sanciones pecuniarias
</t>
    </r>
    <r>
      <rPr>
        <b/>
        <sz val="11"/>
        <rFont val="Calibri"/>
        <family val="2"/>
        <scheme val="minor"/>
      </rPr>
      <t>*</t>
    </r>
    <r>
      <rPr>
        <sz val="11"/>
        <rFont val="Calibri"/>
        <family val="2"/>
        <scheme val="minor"/>
      </rPr>
      <t xml:space="preserve">Posibles demandas.
</t>
    </r>
    <r>
      <rPr>
        <b/>
        <sz val="11"/>
        <rFont val="Calibri"/>
        <family val="2"/>
        <scheme val="minor"/>
      </rPr>
      <t>*</t>
    </r>
    <r>
      <rPr>
        <sz val="11"/>
        <rFont val="Calibri"/>
        <family val="2"/>
        <scheme val="minor"/>
      </rPr>
      <t>Posibles multas</t>
    </r>
  </si>
  <si>
    <r>
      <rPr>
        <b/>
        <sz val="11"/>
        <rFont val="Calibri"/>
        <family val="2"/>
        <scheme val="minor"/>
      </rPr>
      <t>*</t>
    </r>
    <r>
      <rPr>
        <sz val="11"/>
        <rFont val="Calibri"/>
        <family val="2"/>
        <scheme val="minor"/>
      </rPr>
      <t xml:space="preserve">Número de radicado del formulario de la afiliación con sello EPS y ARL.
</t>
    </r>
    <r>
      <rPr>
        <b/>
        <sz val="11"/>
        <rFont val="Calibri"/>
        <family val="2"/>
        <scheme val="minor"/>
      </rPr>
      <t>*</t>
    </r>
    <r>
      <rPr>
        <sz val="11"/>
        <rFont val="Calibri"/>
        <family val="2"/>
        <scheme val="minor"/>
      </rPr>
      <t xml:space="preserve">Archivar en las historias laborales de cada funcionario los  formatos de afiliación a EPS y ARL. 
</t>
    </r>
    <r>
      <rPr>
        <b/>
        <sz val="11"/>
        <rFont val="Calibri"/>
        <family val="2"/>
        <scheme val="minor"/>
      </rPr>
      <t>*</t>
    </r>
    <r>
      <rPr>
        <sz val="11"/>
        <rFont val="Calibri"/>
        <family val="2"/>
        <scheme val="minor"/>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1"/>
        <rFont val="Calibri"/>
        <family val="2"/>
        <scheme val="minor"/>
      </rPr>
      <t>*</t>
    </r>
    <r>
      <rPr>
        <sz val="11"/>
        <rFont val="Calibri"/>
        <family val="2"/>
        <scheme val="minor"/>
      </rPr>
      <t>Creación de expediente  por funcionario.</t>
    </r>
  </si>
  <si>
    <t xml:space="preserve">No hay auto control de los bienes por parte de los funcionarios </t>
  </si>
  <si>
    <t>Revision  de los inventarios de manera mensual y aletoria de los bienes por parte del funcionario resposable de la administracion de los inventarios del instituto</t>
  </si>
  <si>
    <t>El Seguimiento realizado al Plan Anticorrupción y de Atención al Ciudadano, primer cuatrimestre 2020, se publicará antes del 15 de mayo de 2020, en la página web del Instituto, link: https://cutt.ly/xyjCf0N</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</si>
  <si>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</si>
  <si>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 xml:space="preserve">                                                                                                                                                                                                                                                                                                               Aún no se ha programado fecha de Audiencia Pública de Rendición de Cuentas.</t>
  </si>
  <si>
    <t>De conformidad con el principio de oportunidad, la Oficina de Control Interno  recomienda la realización de la medición de manera prioritaria y urgente toda vez que sus resultados deben atenderse en la vigencia en pro de las mejoras de cara a la ciudadanía.</t>
  </si>
  <si>
    <t>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t>
  </si>
  <si>
    <t>-</t>
  </si>
  <si>
    <t>Elaborado: Jaime La Rota y Martha Pinilla</t>
  </si>
  <si>
    <t xml:space="preserve">Informe de resultados de la implementación de las actividades de servicio al ciudadano 2019 </t>
  </si>
  <si>
    <t>Revisado: María Eugenia Patiño</t>
  </si>
  <si>
    <t>Aprobado: María Eugenia Patiño</t>
  </si>
  <si>
    <t>Actividad Cumplida. En el link: https://n9.cl/bce0, se evidencia la publicación de la Guía Metodológica para la Gestión del Riesgo, Código E-SGI-G003 V.01 del 27/08/2019.
De igual manera se evidencia el correo de fecha 30 de marzo de 2020 17:11, dirigido a todos los funcionarios invitándoles a consultar la política de administración del riesgo del 2020 en el link enunciado.
Actividad cumplida dentro de los términos establecidos del cuatrimestre; razón por la cual se evalúa el % de cumplimiento al 33% toda vez que se tienen tres (3) fechas programadas para su difusión.</t>
  </si>
  <si>
    <t>La oficina de control interno, evidencia la realización del presente seguimiento, a través de la publicación del respectivo informe de avance del plan anticorrupción y de atención al ciudadano - mapa de riesgos de corrupción, correspondiente al primer cuatrimestre de 2020 antes del 15 de mayo de 2020, en la página Web del Instituto, link https://cutt.ly/xyjCf0N.
Actividad cumplida dentro de los términos establecidos del cuatrimestre; razón por la cual se evalúa el % de cumplimiento al 33%.</t>
  </si>
  <si>
    <r>
      <rPr>
        <sz val="11"/>
        <color theme="1"/>
        <rFont val="Calibri"/>
        <family val="2"/>
        <scheme val="minor"/>
      </rPr>
      <t xml:space="preserve">No se valora el avance de la presente acción, toda vez que </t>
    </r>
    <r>
      <rPr>
        <b/>
        <i/>
        <sz val="11"/>
        <color theme="1"/>
        <rFont val="Calibri"/>
        <family val="2"/>
        <scheme val="minor"/>
      </rPr>
      <t>no se aportaron evidencias que permitan observar la divulgación en redes sociales.</t>
    </r>
  </si>
  <si>
    <t>Teniendo en cuenta la programación, esta actividad se desarrollara a la finalización de la ejecución de la estrategia.</t>
  </si>
  <si>
    <t>De acuerdo a la actividad y a la fecha, esta acción solo se podrá ejecutar al finalizar la estrategia.</t>
  </si>
  <si>
    <t>Se evidencia el  memorando Orfeo No. 20201000000273 de fecha 24 de marzo de 2020, en donde se enuncia la decisión del  Comité de Dirección (sesión 008 de 2020), de conformar el equipo líder de rendición de cuentas que se hará cargo de coordinar el diseño, preparación, ejecución y seguimiento de la estrategia de rendición de cuentas del año 2020, y se designó al Jefe de la Oficina Asesora de Planeación, como líder del equipo de trabajo; quien orientará las actividades, asignará las diferentes tareas e informará a los directivos los avances obtenidos en la estrategia.
Actividad cumplida 100%.</t>
  </si>
  <si>
    <r>
      <t xml:space="preserve">En el link: https://cutt.ly/OtGBhzH se evidencia la publicación del documento Caracterización de usuarios IDEAM 2019, en donde se  caracterizan los usuarios internos y externos que demandan los servicios del IDEAM,  conforme al análisis de las PQRS.
Actividad Cumplida al 100%.
</t>
    </r>
    <r>
      <rPr>
        <b/>
        <i/>
        <sz val="11"/>
        <color theme="1"/>
        <rFont val="Calibri"/>
        <family val="2"/>
        <scheme val="minor"/>
      </rPr>
      <t>Recomendación: Tal como lo expone el documento Caracterización de Usuarios IDEAM 2019, respecto de las "Oportunidades de Mejora", se recomienda al Grupo de Servicio al Ciudadano, adelantar las acciones de mejora y evidenciar la realización de las mismas.
Adicionalmente adelantar las acciones del caso para que se socialice el documento tal como lo establece la meta de la presente acción.</t>
    </r>
  </si>
  <si>
    <t xml:space="preserve">En los links señalados, se verifica la publicación de distintas notas relacionadas con la gestión de la entidad, tanto de carácter interno como externo.
Actividad cumplida dentro de los términos establecidos del cuatrimestre; razón por la cual se evalúa el % de cumplimiento al 33%.  </t>
  </si>
  <si>
    <t>En el link: https://xurl.es/yiz5v se evidencia la publicación del documento "Informe de resultados de la implementación de la Estrategia de Participación Ciudadana 2019", en donde se describen las actividades realizadas en la vigencia 2019, se determina el número de personas asistentes y se realiza una matriz DOFA de las actividades realizadas.
Actividad cumplida 100%.</t>
  </si>
  <si>
    <t>Conforme lo registra la Oficina Asesora de Planeación, esta actividad se llevara a cabo en el segundo trimestre de 2020.</t>
  </si>
  <si>
    <t>Conforme lo establece la Oficina Asesora de Planeación, esta actividad se programara para el segundo semestre de 2020.</t>
  </si>
  <si>
    <t>En el link: https://acortar.link/10l4, se evidencia la publicación del documento Informe de resultados de la implementación de las actividades de la Estrategia de Servicio al Ciudadano 2019.                                                                                   
                                                                                                                                                                                                                                                                                                                                                             Actividad cumplida 100%.</t>
  </si>
  <si>
    <r>
      <t xml:space="preserve">En el link: https://acortar.link/10l8, se evidencia una presentación en PowerPoint denominada Estrategia de Servicio al Ciudadano 2020; en donde se establece la misionalidad del IDEAM, los canales de servicio, los derechos y deberes de los ciudadanos, el modelo de gestión pública de servicio al ciudadano, el diagnostico 2019 niveles de satisfacción de usuario, el plan de servicio al ciudadano y la bibliografía.
</t>
    </r>
    <r>
      <rPr>
        <b/>
        <i/>
        <sz val="11"/>
        <rFont val="Calibri"/>
        <family val="2"/>
        <scheme val="minor"/>
      </rPr>
      <t xml:space="preserve">Se recomienda reorientar la Estrategia del Servicio al Ciudadano 2020, atendiendo los lineamientos del Departamento Nacional de Planeación DNP conforme al documento  ABC del Servicio al Ciudadano y a lo dispuesto en la dimensión "Gestión con Valores para Resultados" del Modelo Integrado de Planeación y Gestión MIPG; Política Servicio al Ciudadano. 
</t>
    </r>
    <r>
      <rPr>
        <sz val="11"/>
        <rFont val="Calibri"/>
        <family val="2"/>
        <scheme val="minor"/>
      </rPr>
      <t xml:space="preserve">
Actividad cumplida al 100%.</t>
    </r>
  </si>
  <si>
    <r>
      <t xml:space="preserve">El Grupo de Servicio al ciudadano, frente al avance de esta actividad solamente enuncia el reforzamiento de formulario de PQRS, sin evidenciar avance alguno en la materia.
De otra parte, no tiene en cuenta las debilidades enunciadas en el informe de resultados de la implementación de las actividades de servicio al ciudadano 2019.   
                                                                                                                                                                                                                                                                                                                                                </t>
    </r>
    <r>
      <rPr>
        <b/>
        <i/>
        <sz val="11"/>
        <color theme="1"/>
        <rFont val="Calibri"/>
        <family val="2"/>
        <scheme val="minor"/>
      </rPr>
      <t>Se recomienda al Grupo de Servicio al Ciudadano, para el próximo trimestre, implementar las mejoras que subsanen las debilidades evidenciadas en el Informe de Resultados de la Implementación de las actividades del Servicio al Ciudadano 2019.</t>
    </r>
  </si>
  <si>
    <r>
      <rPr>
        <b/>
        <sz val="11"/>
        <rFont val="Calibri"/>
        <family val="2"/>
        <scheme val="minor"/>
      </rPr>
      <t xml:space="preserve">Subcomponente 5                                                                                      </t>
    </r>
    <r>
      <rPr>
        <sz val="11"/>
        <rFont val="Calibri"/>
        <family val="2"/>
        <scheme val="minor"/>
      </rPr>
      <t xml:space="preserve">   Monitoreo del Acceso a la Información Pública</t>
    </r>
  </si>
  <si>
    <r>
      <t xml:space="preserve">En el link: https://acortar.link/10n6, se evidencia la publicación del documento: Informe de Solicitudes de Acceso a la Información, Decreto 103 - 20 de enero de 2015, cuarto trimestre de 2019 (Octubre a Diciembre) por parte del Grupo de Atención al Ciudadano.
Al particular es importante resaltar que de acuerdo con el contenido del documento, efectivamente se trata de solicitudes de acceso a la información por  el periodo de octubre a diciembre de 2019, realizado por el Grupo de Servicio al Ciudadano.
</t>
    </r>
    <r>
      <rPr>
        <b/>
        <i/>
        <sz val="11"/>
        <rFont val="Calibri"/>
        <family val="2"/>
        <scheme val="minor"/>
      </rPr>
      <t xml:space="preserve">Conforme a lo anterior, se recomienda al Grupo de Servicio al Ciudadano dar claridad sobre el periodo del informe aludido toda vez que hace referencia al segundo trimestre y aclarar el nombre del Grupo. </t>
    </r>
  </si>
  <si>
    <t>Se publicó el Informe de Peticiones, Quejas, Reclamos, Sugerencias y Denuncias, correspondiente al cuarto trimestre de 2019, en el siguiente link:  https://acortar.link/10ln.
                                                                                                                                                                                                                                                                                                                                                                       En el citado informe revela el número de solicitudes recibidas, la estadística de atención a las solicitudes y cuantas fueron atendidas fuera de tiempo, así como otras estadísticas.
                                                                                                                                                                                                                                                                                                                                                                          Actividad cumplida dentro de los términos establecidos del cuatrimestre; razón por la cual se evalúa el % de cumplimiento al 25%.</t>
  </si>
  <si>
    <t>La dependencia no aporta las evidencias que den cuenta de las acciones descritas en el avance.
El diseño del Control  no cumple con lo establecido en la guía de la función pública.</t>
  </si>
  <si>
    <t>Se evidencian los correos suscritos por la Oficina Asesora de Planeación, con  respecto al seguimiento a la Matriz de riesgos: al igual que en los demás  riesgos evaluados el  diseño del Control  no cumple con lo establecido en la guía de la función pública.</t>
  </si>
  <si>
    <t>Se aporta como evidencia las hojas de inspección en donde se confirma las instrucciones y recomendaciones impartidas al observador; de otra parte en lo que respecta a la validación de datos se aporta evidencia de las validaciones  e indicadores de 2019,  evidenciando falta de oportunidad en el seguimiento y por ende posibilidad de materialización del riesgo.
El diseño del Control  no cumple con lo establecido en la guía de la función pública.</t>
  </si>
  <si>
    <t>Se aporta como evidencia la resolución 0185 de fecha 25 de febrero de 2020, en donde se apertura la caja menor; no se evidencian acciones adicionales a la constitución de la caja menor, no se aporta el arqueo respectivo.
El diseño del Control  no cumple con lo establecido en la guía de la función pública.</t>
  </si>
  <si>
    <t>El grupo aporta como evidencia el cuadro de seguimiento a procesos GSA 2020;en donde se da cuenta del nombre del proceso,  la fecha  y Orfeo de radicación en jurídica, la abogada asignada y la cuantía y estado del proceso
El diseño del Control  no cumple con lo establecido en la guía de la función pública.</t>
  </si>
  <si>
    <t>Se evidencian los correos de modificaciones  a los cdps que amparan los contratos de vigilancia, aseo y cafetería y seguros.
El diseño del Control  no cumple con lo establecido en la guía de la función pública.</t>
  </si>
  <si>
    <t>La dependencia aporta las actas del Comité de contratación como evidencia de la aplicación del control.
El diseño del Control  no cumple con lo establecido en la guía de la función pública.</t>
  </si>
  <si>
    <t>Se evidencia el listado de asistencia a la reunión del 17/02/2020, cuyo tema fue REUNIÓN ACTUALIZACIÓN NORMATIVIDAD CONTRACTUAL
El diseño del Control  no cumple con lo establecido en la guía de la función pública.</t>
  </si>
  <si>
    <t>El Proceso no reporta evidencias de seguimiento
El diseño del Control  no cumple con lo establecido en la guía de la función pública.</t>
  </si>
  <si>
    <t>El grupo de Contabilidad aporta como evidencia el reporte de histórico de envíos a la Contaduría General de la Nación, vigencia 2019.
El diseño del Control  no cumple con lo establecido en la guía de la función pública.</t>
  </si>
  <si>
    <t>El grupo de Contabilidad aporta como evidencia una imagen del repositorio de M, donde se guardan los check list proveedores de marzo. 
Conforme a las evidencias aportadas estas no corresponden a lo establecido como fuente de verificación, asimismo, la fuente de verificación no da cuenta de la realización del control.
El diseño del Control  no cumple con lo establecido en la guía de la función pública.</t>
  </si>
  <si>
    <t>El Grupo de Contabilidad reporta como evidencia el repositorio de los comprobantes manuales de los meses de enero a diciembre de 2019; de igual manera remite los comprobantes manuales del mes de diciembre de 2019
Conforme a las evidencias aportadas estas no corresponden a lo establecido como fuente de verificación, asimismo, la fuente de verificación no da cuenta de la realización del control.
El diseño del Control  no cumple con lo establecido en la guía de la función pública.</t>
  </si>
  <si>
    <t xml:space="preserve">Generar un espacio de colaboración, interlocución e interacción con los ciudadanos y grupos de interes del Instituto </t>
  </si>
  <si>
    <t>Se evidencian los documentos de capacitación para la habilitación del servicio virtual de correo electrónico certificado con 4-72 y su uso en marzo 27 y abril 4 de 2020.
Actividad cumplida para el cuatrimestre razón por la cual se evalúa al 33%.</t>
  </si>
  <si>
    <t xml:space="preserve"> - Se avanza en borrador de proyecto para la modificación de la resolución 268 de 2015. Se socializa con ANLA.
- Se realiza borrador para modificación del alcance del proceso de acreditación en el Decreto Único Reglamentario del Sector Ambiente (Decreto 1076 de 2015)
- Se radica en la Oficina Asesora Juridica proyecto para modificación de Resolución 2455 de 2014</t>
  </si>
  <si>
    <t xml:space="preserve"> - Propuesta modificación Res. 268
- Socialización norma ANLA
- Matriz comentarios ANLA a IDEAM
- Rta ANLA socialización norma
- Propuesta modificación Decreto 1076-2015
- Correo proyecto resolucion deroga 2455
- Proyecto resolucion deroga 2455</t>
  </si>
  <si>
    <t>Se evidencian los documentos de capacitación para la habilitación del servicio virtual de correo electrónico certificado con 4-72 y su uso en marzo 27 y abril 4 de 2020.
Actividad cumplida para el trimestre razón por la cual se evalúa al 33%.</t>
  </si>
  <si>
    <r>
      <t xml:space="preserve">El cronograma enunciado corresponde a la socialización del SGI, en donde se incluye dentro de los temas a desarrollar  el mapa de riesgos únicamente para los procesos de Gestión de Cooperación de Asuntos Internacionales y Generación de Datos e Información Hidrometeorológica y Ambiental para la toma de decisiones; en los demás procesos no se trata el tema de riesgos.
De otra parte la Oficina Asesora de Planeación, reporta como evidencia los correos enviados por las dependencias entre las cuales se adelantaron temas respecto de la identificación y formulación de los riesgos; las dependencias fueron: Grupo de Comunicaciones, Cooperación y Asuntos Internacionales y Subdirección de Estudios Ambientales.
</t>
    </r>
    <r>
      <rPr>
        <b/>
        <i/>
        <sz val="11"/>
        <color theme="1"/>
        <rFont val="Calibri"/>
        <family val="2"/>
        <scheme val="minor"/>
      </rPr>
      <t xml:space="preserve">En Consideración a lo expuesto, se recomienda a la Oficina Asesora de Planeación, adelantar las acciones pertinentes, para el logro de la meta propuesta, en el primer semestre de la vigencia.
</t>
    </r>
    <r>
      <rPr>
        <sz val="11"/>
        <color theme="1"/>
        <rFont val="Calibri"/>
        <family val="2"/>
        <scheme val="minor"/>
      </rPr>
      <t xml:space="preserve">
Actividad cumplida parcialmente: razón por la cual se evalúa el % de cumplimiento al 17%, toda vez que se tienen tres (3) procesos de 17 que componen el total de la meta.</t>
    </r>
  </si>
  <si>
    <r>
      <t xml:space="preserve">Se evidencia el correo del 20 de enero de 2020, en donde se envía el P.A.A.C. 2020 a los miembros del Comité Directivo y al  Grupo de Comunicaciones para su publicación. 
De igual manera se evidencian los pantallazos y el link: https://cutt.ly/Sya6r8q de la publicación del P.A.A.C 2020 en la página web del IDEAM.
</t>
    </r>
    <r>
      <rPr>
        <b/>
        <i/>
        <sz val="11"/>
        <color theme="1"/>
        <rFont val="Calibri"/>
        <family val="2"/>
        <scheme val="minor"/>
      </rPr>
      <t>Toda vez que no se evidencia la divulgación en redes social, la divulgación en la página web del instituto para conocimiento y participación de la ciudadanía en general y divulgación interna por correo masivo</t>
    </r>
    <r>
      <rPr>
        <sz val="11"/>
        <color theme="1"/>
        <rFont val="Calibri"/>
        <family val="2"/>
        <scheme val="minor"/>
      </rPr>
      <t>, se evalúa el avance de la actividad en un 17%.</t>
    </r>
  </si>
  <si>
    <t>La Oficina Asesora de Planeación, ha realizado el  monitoreo al P.A.A.C. 2020 corte abril de 2020, evidenciándose los correos de solicitud de la información, observaciones  a algunas dependencias, resultado del mismo se aprecia  en el presente documento, objeto de evaluación por parte de la Oficina de Control Interno.
Actividad cumplida dentro de los términos establecidos del cuatrimestre; razón por la cual se evalúa el % de cumplimiento al 33% toda vez que se tienen tres (3) fechas programadas para su monitoreo.</t>
  </si>
  <si>
    <t>Definición del equipo lider del proceso de rendición de cuentas</t>
  </si>
  <si>
    <t>Elaborar la Estrategia de Rendición de Cuentas 2020</t>
  </si>
  <si>
    <r>
      <t xml:space="preserve">Se evidencia el seguimiento realizado por el Grupo de Comunicaciones de fecha 24/02/2020 conforme a la matriz reportada y el correo enviado a la Oficina de Planeación.
</t>
    </r>
    <r>
      <rPr>
        <b/>
        <i/>
        <sz val="11"/>
        <color theme="1"/>
        <rFont val="Calibri"/>
        <family val="2"/>
        <scheme val="minor"/>
      </rPr>
      <t>Ahora bien, teniendo en cuenta la Auditoria realizada por la Oficina de Control Interno, durante el mes de febrero y marzo de 2020, en la cual, se evidenciaron debilidades en la publicación de la información institucional; se recomienda a los líderes de procesos y a la Oficina Asesora de Planeación como segunda línea de defensa, adelantar acciones tendientes a la actualización permanente de la información expuesta en este espacio; a fin de garantizar el acceso y transparencia de la misma a la ciudadanía en general.</t>
    </r>
    <r>
      <rPr>
        <sz val="11"/>
        <color theme="1"/>
        <rFont val="Calibri"/>
        <family val="2"/>
        <scheme val="minor"/>
      </rPr>
      <t xml:space="preserve">
Por lo anterior, la actividad se encuentra cumplida al 20%. </t>
    </r>
  </si>
  <si>
    <t>Se publicó el Informe de Peticiones, Quejas, Reclamos, Sugerencias y Denuncias, correspondiente al cuarto trimestre de 2019, en el siguiente link:  https://acortar.link/10ln
                                                                                                                                                                                                                                                                                                                                                                       En el citado informe se revela el número de solicitudes recibidas, la estadística de atención a las solicitudes y cuantas fueron atendidas fuera de tiempo, así como otras estadísticas.
                                                                                                                                                                                                                                                                                                                                                                          Actividad cumplida dentro de los términos establecidos del cuatrimestre; razón por la cual se evalúa el % de cumplimiento al 25%.</t>
  </si>
  <si>
    <t>El Grupo de Atención al ciudadano reporta el siguiente avance: "Se encuentra en proceso, aplicando las encuestas a los usuarios, en el próximo trimestre se realizará el informe".</t>
  </si>
  <si>
    <r>
      <t>Se evidencia el seguimiento realizado por el Grupo de Comunicaciones de fecha 24/02/2020 conforme a la matriz reportada y el correo enviado a la Oficina de Planeación.
Ahora bien, teniendo en cuenta la Auditoria realizada por la Oficina de Control Interno, durante el mes de febrero y marzo de 2020, en la cual, se evidenciaron debilidades en la publicación de la información institucional;</t>
    </r>
    <r>
      <rPr>
        <b/>
        <i/>
        <sz val="11"/>
        <color theme="1"/>
        <rFont val="Calibri"/>
        <family val="2"/>
        <scheme val="minor"/>
      </rPr>
      <t xml:space="preserve"> se recomienda a los líderes de procesos y a la Oficina Asesora de Planeación como segunda línea de defensa, adelantar acciones tendientes a la actualización permanente de la infomación expuesta en este espacio; a fin de garantizar el acceso y transparencia de la misma a la ciudadanía en general.
</t>
    </r>
    <r>
      <rPr>
        <sz val="11"/>
        <color theme="1"/>
        <rFont val="Calibri"/>
        <family val="2"/>
        <scheme val="minor"/>
      </rPr>
      <t xml:space="preserve">
Actividad cumplida dentro de los términos establecidos del cuatrimestre; razón por la cual se evalúa el % de cumplimiento al 33%.</t>
    </r>
  </si>
  <si>
    <t xml:space="preserve">Durante el periodo del presente seguimiento (enero - abril de 2020), no se ha adelantado el proceso de rendición de cuentas para divulgar a la ciudadanía y grupos de interés, de los resultados de la gestión institucional 2019-2020; el cual se acompañará y evaluará de acuerdo con los lineamientos del Señor Ministro y la Directora del IDEAM.  </t>
  </si>
  <si>
    <t>Se publicó el informe de la estrategia de participación ciudadana el 15 de enero de 2020 en la página web, en el siguiente enlace: https://xurl.es/yiz5v</t>
  </si>
  <si>
    <t>Se publicó en la página web del IDEAM la estrategia de participación ciudadana el día 28 de febrero de 2020, en el siguiente enlace: https://cutt.ly/ptIkMTL</t>
  </si>
  <si>
    <t xml:space="preserve">1) Mesa Técnica Agroclimática: realizada el 17 de enero de 2020 – 34 participantes. 
2) Capacitación Aerocivil: Capacitación del personal IDEAM Apto ALBONAR Cali a funcionarios TWR de la Regional Suroccidente Aerocivil (Armenia, Pereira, Popayán, Pasto, Buenaventura, Cartago, Guapi y Tumaco) en servicios de información Meteorológica aeronáutica: Metar, Trend, Airep,
Coordinación Met-TWR –  realizada el 19 de febrero de 2020 - 10 participantes
3) Capacitación ejército y Policía Nacional: Capacitación sobre meteorología, con la participación de personal de Oficiales, suboficiales y Soldados del Batallón de Movilidad y Maniobra de Aviación No.2, Policía Nacional y Batallón Ricaurte – realizada del 26 al 28 de febrero de 2020 - 18 participantes.
4) SENA 2 semestre de Tecnología Ambiental – Puerto Carreño (Vichada), realizada el 17 de febrero de 2020 - 15 estudiantes.
5) Universidad Militar – Bogotá, realizada el 18 de febrero de 2020 - 17 estudiantes
6) Gimnasio Iragua – Bogotá, realizada el 20 de febrero de 2020 - 31 estudiantes
7) Colegio El Rodeo – 11°, Localidad San Cristóbal – Bogotá, realizada el 27 de febrero de 2020 - 40 estudiantes. 
8) Colegio El Rodeo – 10°, Localidad San Cristóbal – Bogotá, realizada el 5 de marzo de 2020 - 40 estudiantes. 
9) Sena Técnico en manejo ambiental – Leticia, realizada 28 de febrero de 2020 - 25 estudiantes </t>
  </si>
  <si>
    <t xml:space="preserve">  - Formatos 
- Memorando 20206010000583 Formalización formatos
- Correo oficialización formatos
- Correo rta planeación oficialización formatos</t>
  </si>
  <si>
    <t xml:space="preserve"> - Solicitud capacitación 4-72
- Citación capacitación 4-72
- Correo capacitación 4-72
- Formato solicitud correo certificado
- Presentación correo certificado
- Correo Uso 4-72 Acreditación
- Uso abril 4-72
- Uso marzo 4-72</t>
  </si>
  <si>
    <t xml:space="preserve">  - Formatos 
- Memorando 20206010000583 Formalización formatos
- Correo oficialización formatos
- Correo rta planeacion oficialización formatos</t>
  </si>
  <si>
    <t>Se Anexa el Plan de Implementación de Seguridad y Privacidad de la Información - IDEAM 2020 
                                                                                                                                                                                                                                                                                                                                                                   Gestión de Activos de Información &amp; Generalidades SGSI</t>
  </si>
  <si>
    <t xml:space="preserve">  - Mediante  correos electrónicos del 17 y 30 de marzo de 2020, la Oficina Asesora de Planeación solicita  al Grupo de Comunicaciones y Prensa, apoyo en Campaña para divulgar la Política de Administración de Riesgos de IDEAM, requiriendo la colaboración para la realización de una (1) pieza de comunicación para publicar en las pantallas y computadoras del Instituto,  además de un correo masivo sobre la Política de Administración de Riesgos.
- Mediante correo  masivo del 30 de marzo de 2020, el Grupo de Comunicaciones y Prensa envió a funcionarios y contratistas del Instituto,   "Difusión de la Política de Administración del Riesgo del IDEAM", se  invita al personal a que conozca la Política de Administración del Riesgo 2020</t>
  </si>
  <si>
    <t>SE VERIFICÓ EN CADA UNA DE LAS OBLIGACIONES ASIGNADAS A TESORERIA, QUE LA LIQUIDACIÓN DE IMPUESTOS  SEA LA CORRECTA; SE DEVUELVEN  ORFEO A CONTABILIDAD LAS QUE PRESENTARON DIFERENCIAS Y DE DEJA NOTA EN EL HISTÓRICO. SE GENERA REPORTE MENSUAL SE SEGUIMIENTO</t>
  </si>
  <si>
    <t>Histórico Comentarios en ORFEOS respectivos. Reporte mensual de seguimiento</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</si>
  <si>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</si>
  <si>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Sanciones disciplinarias, fiscales y penales por incumplimiento y/o inexactitudes en las declaraciones y pagos de impuestos.</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</si>
  <si>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</si>
  <si>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Errores en la presentacion y pago de las declaraciones tributarias a nombre del Instituto</t>
  </si>
  <si>
    <t>Se evidencia el CEN de obligaciones pagadas, reporte del SIIF Nacion que permite el seguimeinto al pago de las obligaciones 
El diseño del Control  no cumple con lo establecido en la guía de la función pública.</t>
  </si>
  <si>
    <t>Coordinadora de Tesorería - Esperanza Barbosa Alonso</t>
  </si>
  <si>
    <t>SE VALIDA AL FINAL DEL DÍA PARA QUE LAS OBLIGACIONES ASIGNADAS A TESORERÍA QUEDEN GESTIONADAS PARA PAGO. SE GENERA EL REPORTE MENSUAL DONDE SE EVIDENCIA LOS PAGOS OPORTUNOS</t>
  </si>
  <si>
    <t xml:space="preserve">CEN de Obligaciones </t>
  </si>
  <si>
    <t>Seguimiento periódico (diario) a las obligaciones pendientes de pago</t>
  </si>
  <si>
    <t>Sanciones disciplinarias, fiscales y penales por incumplimiento de los pagos en los términos establecidos por parte del Instituto.</t>
  </si>
  <si>
    <t>Demora en el trámite de las obligaciones que son allegadas a la dependencia para pago
Calidad de la información;</t>
  </si>
  <si>
    <t>Inoportunidad en los pagos</t>
  </si>
  <si>
    <t>Para el primer trimestre, desde Planeación Operativa no generaron información para pago Observadoes Voluntarios y el profesional especializado grado 17- Jorge Elíecer Polo, está ausente por Incapacidad médica</t>
  </si>
  <si>
    <t>NINGUNA</t>
  </si>
  <si>
    <t>Archivos de correos enviados, a cargo del Profesional 17 de Tesorería; Archivos de revisión y cruce a cargo del Prefesional 17 de Tesorería; Documentos de entrenamiento (Guías)</t>
  </si>
  <si>
    <t>Validar información recibida de Planeación Operativa a través de macros en excel; Enviar correo a  Planeación Operativa recordándoles las fechas; Selección de funcionario con las competencias requeridas o Capacitar al funcionario designado para esta labor</t>
  </si>
  <si>
    <t xml:space="preserve">Reprocesos
Sanciones disciplinarias, fiscales y penales por incumplimiento de los pagos en los términos establecidos por parte del Instituto.
</t>
  </si>
  <si>
    <t>Calidad de la información allegada a la dependencia para el trámite
Oportunidad de la información allegada a la dependencia para el trámite
Personal no capacitado; Desconocimiento de la normativa vigente.</t>
  </si>
  <si>
    <t>Inoportunidad o Imprecisión en los pagos a Observadores Voluntarios</t>
  </si>
  <si>
    <t>Se evidencian los informes de DRP por los meses de enero, febrero, marzo y abril de 2020, asi como el documento MANUAL DEL PLAN DE RECUPERACIÓN DE DESASTRES codigo E-SGI-SI-M004 v.004, el cual no se encuentra publicado en el SGI 
El diseño del Control  no cumple con lo establecido en la guía de la función pública.</t>
  </si>
  <si>
    <t>Grupo Arquitectura Empresarial TI y Seguridad de la Información .
Grupo de Infraestructura Tecnológica  yComunicaciones.
Grupo de Sistemas de Información.
Jefe de la Oficina de Informática.</t>
  </si>
  <si>
    <t xml:space="preserve">1. Actualización del Manual de Recuperación de desastres, pendiente su publicación en el SGI.
2 Implementación del Centro de Datos alterno, como parte de las estrategias de continuidad de negocio. </t>
  </si>
  <si>
    <t>Se evidencia la campaña de prevencion de correos maliciosos, asi  como las actas de entrenamiento G-suite parte 1, 2 y 3, Copia del contrato 443-2019 con Eforcers S.A. para la adquisicion de licencias de Google G-suite y los temarios de capacitaciones.
El diseño del Control  no cumple con lo establecido en la guía de la función pública.</t>
  </si>
  <si>
    <t>Grupo Arquitectura Empresarial y Seguridad de la Información 
Jefe de la Oficina de Informatica</t>
  </si>
  <si>
    <t xml:space="preserve">1. Emisión de alertas de Seguridad de la información para la prevención de ataques de PHISING. 
2. Despliegue de nuevas soluciones de correo electronico. </t>
  </si>
  <si>
    <t>Se aporta como evidencia de la ejecucion del control, el borrador del documento MANUAL DE POLITICAS DE SEGURIDAD DE LA INFORMACIÓN.
El diseño del Control  no cumple con lo establecido en la guía de la función pública.</t>
  </si>
  <si>
    <t xml:space="preserve">1. El Manual de Políticas de Seguridad de la Información se encuentra en proceso de construcción dentro de sus alcances se definirán lineamientos para la custodia y preservación de los activos de información de la entidad. </t>
  </si>
  <si>
    <t>Se aportan como evidencias de la ejecucion del control los siguientes documentos:  copia del Contrato 360 de 2019 para la renovacio y extension de garantias, actualizacion y soporte para sistemas operativso web acces firewall y red inalambrica …. presentacion informes de alertas de seguridad definicion de necesidades para solicitar presupuesto de arquitectura empresarial. 
El diseño del Control  no cumple con lo establecido en la guía de la función pública.</t>
  </si>
  <si>
    <t>Grupo Arquitectura Empresarial  TI y Seguridad de la Información 
Jefe de la Oficina de Informatica</t>
  </si>
  <si>
    <t>1. Adquisición e implementación de nueva infraestructura para el fortalecimiento de Seguridad Perimetral (FireWall &amp; WAF).
2. Gestión y Atención de los Boletines de CSIRT
3. Documento de necesidades recursos de TI para la adquisición de herramientas de seguridad.</t>
  </si>
  <si>
    <t>Se aportan como evidencias de la ejecucion del control, los siguientes documentos:  Informes de Gestion de mesa de servicio por los meses de nero, febreo y marzo junto con las presentaciones respectivas, Plan_Trabajo Herramienta Nagios para monitoreo de  insfraestrutura critica, plan de mantenimiento de servicios tencologicos y el informeDRP por los meses de enero a abri de 2020
El diseño del Control  no cumple con lo establecido en la guía de la función pública.</t>
  </si>
  <si>
    <t>1. Gestión mesa de ayuda, donde se realiza atencion oportuna a los requerimientos e incidentes que deban ser solucionados por los especilistas de la oficina de informatica, según los ANS establecidos. 
2. Monitoreo a la Infraestructura Tecnologica operacional que soportan los servicios criticos IDEAM
3. Creación del Plan de Mantenimiento de los Servicios Tecnologicos, se esta gestionando la publicación y formalización del SGI.
4. Proceso implementación y Mejora del Plan de Recuperación de Desastres - DRP con la inclusión de los servicios criticos en un centro de datos alterno.</t>
  </si>
  <si>
    <t>Se anexa como evidencia de ejecucion del control la actualizacion de procedimientos en el SGI, la revision y validacion de documentos del proceso y los correos de socializacion de los mismos al interior de la dependencia.
El diseño del Control  no cumple con lo establecido en la guía de la función pública.</t>
  </si>
  <si>
    <t>1. Revisión y actualizacion de la documentación perteneciente al proceso de Gestión de Técnologia de Información y Comunicaciones, con el objetivo de satisfacer las necesidades de TI de la Entidad teniendo en cuenta las buenas practicas de estandares internacionales.
Se esta adelantando la actualizacion del catalogo de servicios de TI</t>
  </si>
  <si>
    <t>La dependencia aporta como evidencia de ejecucion del control, la actualizacion del SGSI, procedimiento publicacion app en internet y el procedimiento administracion de claves sensibles, asi como  las soicitudes de cambio por implementacion del protocolo IPv6
El diseño del Control  no cumple con lo establecido en la guía de la función pública.</t>
  </si>
  <si>
    <t xml:space="preserve">1. Ejercicios ITIL: coordinación para la revision y actualización del proceso del Gestión del cambio el cual se encuentra publicado y aprobado, posteriormente se socializara con los lideres técnicos.
2. PETI, actualmente se encuentraen proceso de construcción.
</t>
  </si>
  <si>
    <t>El Grupo aporta como evidencia de ejecución del control los  orfeos Números 20203010000041 de fecha 14/02/2020 y 20203010000051 de 20/02/2020, en donde se emiten respuestas a usuarios de información.
El diseño del Control  no cumple con lo establecido en la guía de la función pública.</t>
  </si>
  <si>
    <t>Líder Técnico/
Coordinador</t>
  </si>
  <si>
    <t>Se reporta que a la fecha de corte 30 de marzo de 2020   no han ingresado solicitudes cuyo trámite no se haya resuelto. (tambien se revisó el sistema de Documentación Orfeo y no se registran solicitudes de información pendientes, vencidas o tramitadas de manera inoportuna.</t>
  </si>
  <si>
    <t>La dependencia aporta como evidencia de ejecución del control, copia ilegible del formato Captura de datos primarios Código: M-S-LC-F054 V.1 DE FECHA 13/02/2018; toda vez que estos documentos son ilegibles no se puede tener certeza de la ejecución del control.
El diseño del Control  no cumple con lo establecido en la guía de la función pública.</t>
  </si>
  <si>
    <t>A la fecha de corte  los registros de los formatos de campo, así como los registros de análisis de las demás variables s eencuentran con las revisiones analíticas respectivas, No se han podido cargar al AQ samples por indisponibilidad del servicio</t>
  </si>
  <si>
    <t>El Grupo aporta como evidencia de la ejecución del control la matriz de impedimento de auditores y los formatos compromiso de confidencialidad imparcialidad e independencia, Código E-SGI-ACF006 v.2 de fecha 20/092017, debidamente suscritos por los auditores.
El diseño del Control  no cumple con lo establecido en la guía de la función pública.</t>
  </si>
  <si>
    <t>Grupo de Acreditación</t>
  </si>
  <si>
    <t>* Elaboración de matriz de impedimentos auditores
* Declaratoria individual de conflictos de interes, confidencialidad e independencia</t>
  </si>
  <si>
    <t>El Grupo aporta como evidencia de la ejecución del control las matrices de programación de comisiones durante los meses de enero, febrero y marzo.
El diseño del Control  no cumple con lo establecido en la guía de la función pública.</t>
  </si>
  <si>
    <t>* Programación acorde con programación de PAC (están han presentado afectación por cancelaciones de los laboratorios y el manejo de la emergencia sanitaria declarada por el gobierno nacional)</t>
  </si>
  <si>
    <t>El Grupo aporta como evidencia de la ejecución del control la matriz  en Excel denominada Tramite interno radicados 2020
El diseño del Control  no cumple con lo establecido en la guía de la función pública.</t>
  </si>
  <si>
    <t>*Cuadro control a actos administrativos remitidos a juridica, a secretaría general y notificados</t>
  </si>
  <si>
    <t>El Grupo aporta como evidencia de la ejecución del control la matriz  en Excel denominada Seguimiento solicitudes - cotizaciones
El diseño del Control  no cumple con lo establecido en la guía de la función pública.</t>
  </si>
  <si>
    <t>* Cuadro de seguimiento a solicitudes - cotizaciones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</si>
  <si>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</si>
  <si>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La dependencia no reporta seguimiento para el presente corte.
El diseño del Control  no cumple con lo establecido en la guía de la función pública.</t>
  </si>
  <si>
    <t>Grupo de Comunicaciones apoya únicamente el seguimiento, pero no es el responsable de subir la información. (se adjunta evidencia de la matriz con URL de cada dependencia y correo de notificación de seguimiento Carpeta 45).</t>
  </si>
  <si>
    <t>Durante el mes de febrero se realizó seguimiento a los link Ley de Transparencia de la página web del Ideam, para constatar si esta se encuentra al día en la información que debe subir cada dependencia que tiene a cargo.</t>
  </si>
  <si>
    <t xml:space="preserve">El Grupo de Comunicaciones para este riesgo en particular no tiene definido el control así como la fuente de verificación; así las cosas no se tienen los argumentos suficientes para emitir una evaluación frente al monitoreo del presente corte. </t>
  </si>
  <si>
    <t>Grupo de Comunicaciones (se adjuntan evidencias de Acta y Resolución 133. Carpeta 44)</t>
  </si>
  <si>
    <t>Durante el primer trimestre del presente año se ralizó una reunión del comité editorial de Publicaciones y comunicaciones del Ideam el 25 de febrero 2020, dando cumplimiento al seguimiento de la Resolución 133 del 11 de febero de 2020, por la cual se crea el Comité Editorial de Comunicaciones y Publicaciones del Ideam.</t>
  </si>
  <si>
    <t>Grupo de Comunicaciones (se adjuntan evidencias de Acta y Resolución 133. Carpeta 43)</t>
  </si>
  <si>
    <t>Durante el primer trimestre del presente año se realizó una reunión del Comité Editorial de Publicaciones y Comunicaciones del Ideam el 25 de febrero 2020, dando cumplimiento al seguimiento de la Resolución 133 del 11 de febrero de 2020, "Por la cual se crea el Comité Editorial de Comunicaciones y Publicaciones del Ideam".
Nota: Este riesgo 43 debe quitarse, ya que es el mismo  Riesgo 44. El Grupo de Comunicaciones solo tiene dos riesgos: el 44 y 45 según esta matriz.</t>
  </si>
  <si>
    <t>Coordinador del Grupo de Presupuesto (Ramiro Antonio Villegas Romero)</t>
  </si>
  <si>
    <r>
      <t xml:space="preserve">La expedición de CDP han tenido dos  filtros en el área de presupuesto: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desaprobación sobre mismo. Otro funcionario o contratista genera el certificado basado en el informe de aprobación previo y contrastando la solicitud de  CDP y lo aprobado en la plantilla de seguimiento contractual, verificado por la Oficina de Planeación y aprobada por el Grupo de Presupuesto. </t>
    </r>
    <r>
      <rPr>
        <b/>
        <sz val="11"/>
        <color theme="1"/>
        <rFont val="Calibri"/>
        <family val="2"/>
        <scheme val="minor"/>
      </rPr>
      <t>EVIDENCIA:M:\SECRETARIA_GENERAL\GRP_PRESUPUESTO\VIGENCIA 2020\SEGUIMIENTO CONTRACTUAL 2020.</t>
    </r>
  </si>
  <si>
    <t>El grupo de Servicio al Ciudadano aporta como evidencia de las capacitaciones el registro fotográfico de los eventos realizados el 3,4,10, 11 y 12 de marzo; así como el cuadro de estadísticas formato F-012 de enero y febrero y el plan de capacitaciones 2020
El diseño del Control  no cumple con lo establecido en la guía de la función pública.</t>
  </si>
  <si>
    <t>Angela Maria Diaz M.      Cooordinadora Grupo de Servicio al Ciudadano</t>
  </si>
  <si>
    <t xml:space="preserve">El Grupo de Servicio al Ciudadano diseñó un Plan de Capacitación, para los funcionarios y contratistas del IDEAM con énfasis en “ATENCIÓN AL CIUDADANO” para la vigencia 2020, buscando la calidad del servicio y de las respuestas emitidas y la oportunidad de las mismas en los términos de ley. Con corte al 30 de marzo de 2020, se han dictado 5 capacitaciones
Se aporta como evidencias, plan de capacitaciones 2020,5 listas de asistencias de las capacitaciones del 3, 4, 10, 11 y 12 de marzo de 2020 con sus respectivas fotos y material utilizado en las capacitaciones 
El grupo de Servicio al Ciudadano, realiza una Revisión exhaustiva de los comportamientos en la respuesta de solicitudes para identificar conductas inusuales, a través del formato F012, Se evidencio que no hay ninguna conducta inusual, este monitoreo se realizó de enero y febrero ya que para el mes de marzo a la fecha no han vencido los términos establecidos por la ley para las respuestas de las PQRS.
Así mismo se evidencia que las denuncias de Actos de Corrupción reportadas para el primer trimestre de 2020, fueron cero (0), dato que fue certificado por la Oficina de Control Disciplinario Interno, por medio de comunicación oficial emitida el día 16 de abril de 2020, por medio del radicado número 20202010000743, 
Evidencia: Estadísticas del formato F012 y memorando N° 20202010000743 remitido por la oficina de Control Disciplinario
</t>
  </si>
  <si>
    <t>El grupo de Servicio al Ciudadano aporta como evidencia de las capacitaciones el registro fotográfico de los eventos realizados el 3,4,10, 11 y 12 de marzo; así como las presentaciones sobre temas de Servicio al Ciudadano.
No obstante lo anterior, no se aporta la evidencia de realización de encuestas de satisfacción que de cuenta de la ejecución del control.
El diseño del Control  no cumple con lo establecido en la guía de la función pública.</t>
  </si>
  <si>
    <t xml:space="preserve">El Grupo de Servicio al Ciudadano Realiza capacitaciones, sobre temas de Procedimiento de Atención al Ciudadano, Guía Atención al Ciudadano, protocolos de atención y asertividad, Con corte al 30 de marzo de 2020, se han dictado 5 capacitaciones.
Se aporta como evidencias, 5 listas de asistencias de las capacitaciones del 3, 4, 10, 11 y 12 de marzo de 2020 con sus respectivas fotos y material utilizado.
El grupo de Servicio al ciudadano realizada una medición del nivel de satisfacción de usuario a través de una encuestas, que se remite via correo electrónico a cada usuario que solicita información del IDEAM, Link https://forms.gle/6xmkSMoDpcR6Rgw69 y así mismo  se encuesta a los participantes de las visitas académicas. 
Se aporta como evidencia, formato de la encuesta.  
</t>
  </si>
  <si>
    <t>Se evidencian los correos aportados por el Grupo de Servicio al Ciudadano en donde se alerta a las dependencias respecto del cumplimiento de las PQRS; no se evidencia el formato M-AC-F012, ni las listas de asistencia, memorandos y actas de reuniones que den cuenta de la ejecución del control.
El diseño del Control  no cumple con lo establecido en la guía de la función pública.</t>
  </si>
  <si>
    <t xml:space="preserve">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y tienen algunos días para vencerse, se remite un correo alertando a la persona para que realice la respuesta correspondiente en el tiempo de ley.
Se aporta como evidencia, formato M-ACC- F012 y correos electrónicos de aviso recordatorio emitidos por el grupo de Servicio al Ciudadano a diferentes dependencias, se remite 15 correos, los cuales son: 1)Correo de 14 de enero de 2020, remitido a la Oficina de Pronósticos y Alertas, 2) correo de 31 de enero de 2020, remitido al Grupo de Talento Humano, 3) correo de 31 de enero de 2020, remitido al Grupo de Talento Humano, 4) correo de 31 de enero de 2020, remitido a la Subdirección de Estudios Ambientales, 5) correo de 31 de enero de 2020, remitido a la Oficina Asesora Jurídica, 6) correo de 3 de febrero de 2020, remitido a la Subdirección de Hidrología, 7) correo de 5 de febrero de 2020, remitido a la Subdirección de Hidrología, 8) correo de 5 de febrero de 2020, remitido a la Subdirección de Estudios Ambientales 9) Correo 14 de febrero - Meteorología Aeronáutica 10)correo de 18 de febrero, remitido al Grupo de Talento Humano, 11) correo de 2 de marzo de 2020, remitido a la Subdirección de Metodología, 12) correo de 17 de marzo de 2020, remitido a la Oficina Asesora Jurídica 13) correo de 17 de marzo de 2020, remitido a la Subdirección de Estudios Ambientales14) correo de 18 de marzo, remitido a la Subdirección de Hidrologia.15) correo de 19 de marzo de 2020, remitido al Grupo de Talento Humano
*Realizar talleres o capacitaciones y evaluación de estos ejercicios, sobre temas de normatividad asociada a PQRS.
</t>
  </si>
  <si>
    <t>El Grupo aporta como evidencia la matriz  Cuadro sinestros enero-marzo 2020, en donde se muestra el seguimiento a los siniestros ocurridos durante el primer trimestre 2020
El diseño del Control  no cumple con lo establecido en la guía de la función pública.</t>
  </si>
  <si>
    <t>Durante la presente vigencia, la Oficina de Control Interno, realizó reuniones de autoevaluación con los servidores de la Oficina  en las siguientes fechas: 17 de enero; marzo 2, 6, 18, 20, 24, 27, y 31; en desarrollo de las mismas, se reafirma el compromiso del uso adecuado del repositorio adecuado destinado para tal fin.
Evidencia: Actas de reunión y listado de asistencia en la Oficina de Control Interno</t>
  </si>
  <si>
    <t>Para el presente seguimiento, no se ha presentado la materialización del mismo, toda vez que en aplicación de los controles propuestos, la Oficina de Control Interno, en cumplimiento del Plan de auditoria vigencia 2020,   entregó a la Alta Dirección, los siguientes informes de ley y auditorias, revisados y aprobados por la Jefe de la Oficina:  
INFORMES DE LEY 
1.  Informe Ejecutivo del Sistema de Control Interno -  FURAG II
2. Informe de Control Interno Contable, corte Diciembre de 2019
3. Informe Evaluación de la Gestión Institucional - por Dependencias corte 31 de diciembre de 2019
4. Informe Derechos de Autor Software, corte diciembre de 2019
5. Informe Pormenorizado del Sistema Integrado de Gestión. Corte Nov-Dic 2019
6. Sireci - Informe avance Plan Mejoramiento - corte 31 diciembre y 30 de junio de cada vigencia a la Contraloría General.  
7. Sireci - Informe Rendición de la Cuenta o Informe Anual Consolidado a Contraloría General. 
8. Informe (Certificación) de que la Entidad tiene actualizada la información sobre su actividad litigiosa en el Sistema Único de Gestión e Información Litigiosa del Estado – EKOGUI:  corte Diciembre de 2019 
9. Seguimiento a la publicación de los planes integrados en el Plan de Acción, el 31 de enero 2010
10. Seguimiento a las disposiciones en materia de austeridad, de acuerdo con lo establecido en la Ley de Presupuesto, Directiva Presidencias y demás normas concordantes; corte 4° Trimestre 2019 
11. Informe para el fenecimiento de la Cuenta General del Presupuesto y del Tesoro; Informe a la Cámara de Representantes – corte vigencia 2019
12. Seguimiento a la presentación oportuna del informe de personal y costos.
Auditorías:
1. Auditoría Área Operativa 03 con sede en la Ciudad de Villavicencio
Evidencias: Reportes de Control Interno, link: shorturl.at/duQX6</t>
  </si>
  <si>
    <t>Para el presente seguimiento, se tiene plenamente controlado  el riesgo, toda vez que se  dispone del  documento "Plan Anual de Auditoría 2020" , presentado y aprobado por el Comité Institucional de Coordinación de Control Interno conforme al  acta de reunión del 2 y 5 de diciembre de 2019, no presentándose modificaciones al mismo hasta la fecha.
Evidencia: Acta del CICCI de fecha 2 y 5 de diciembre de 2019</t>
  </si>
  <si>
    <t>Se evidencian las actas del comité de conciliación números 01 del 21/01/2020; numero 02 del 12/02/2020; numero 03del 16/03/2020-1 y acta nuero 13 del 16/12/2020, en donde se debaten las acciones del Instituto frente a los procesos judiciales en que se encuentra inmerso.
El diseño del Control  no cumple con lo establecido en la guía de la función pública.</t>
  </si>
  <si>
    <t>El Proceso no reporta las evidencias que den cuenta de la ejecución del control.
El diseño del Control  no cumple con lo establecido en la guía de la función pública.</t>
  </si>
  <si>
    <t>El Grupo de Contabilidad, aporta las conciliaciones con el Almacén, por el periodo enero a marzo de 2019, de igual manera reporta copia del memorando Orfeo No. 20201020000351 de fecha 28/01/2020, en donde la Oficina Asesora Jurídica, reporta información para el cierre contable de diciembre de 2019;  asimismo reporta las conciliaciones por diferentes conceptos con el grupo de Tesorería, en la vigencia 2019
Frente a las conciliaciones de la vigencia 2020 no se reporta ningún avance.
El diseño del Control  no cumple con lo establecido en la guía de la función pública.</t>
  </si>
  <si>
    <t>La dependencia no aporta las evidencias para validar la ejecución del control, tal como lo establece la fuente de verificación.
El diseño del control no cumple con lo establecido en la guía del DAP</t>
  </si>
  <si>
    <t>Coordinadora del Grupo de Administración y Desarrollo del Talento Humano</t>
  </si>
  <si>
    <t>1.Se realizaron 7 afiliaciones a la ARL Positiva, correspondientes 3 a practicantes y 4 de los nuevos funcionarios, de igual forma se realizaron 4 afiliaciones a EPS, divididas de la siguiente manera: 2 a Compensar, 1 a Nueva EPS y 1 a Sanitas.
2. Se crearon las historias laborales de los 4 funcionarios nuevos.
3. Se realizaron 4 traslados de EPS a funcionarios del IDEAM.
4. Se realizó la creación de 4 expedientes en la base correspondiente por cada funcionario nuevo.</t>
  </si>
  <si>
    <t>Se realizaron 19 mesas de ayuda a Heinsohn, las cuales fueron resultas a tiempo.</t>
  </si>
  <si>
    <t>Se realizaron 54 prestamos de hojas de vida, especialmente para realizar certificaciones de: funcionarios (horarios, tiempo laborado, salarios y de funciones), ex funcionarios (funciones y de tiempo laborado), para juzgados (tiempos laborados, salarios) y solicitudes de disciplinario control interno.</t>
  </si>
  <si>
    <t>Para el presente seguimiento la dependencia aporta las evidencias de 22 publicaciones y 9 análisis de hojas de vida para acceder a encargos y nombramientos.
El diseño del control no cumple con lo establecido en la guía del DAP</t>
  </si>
  <si>
    <t>1. Número es estudios de hojas de vida: 303
2.  Número de publicaciones 22.
3. Nombramientos: 11   
    Provisionales: 3
    Encargos: 8</t>
  </si>
  <si>
    <t>Se mantiene control en las fallas del sistema o de los perifericos, no se han reportado</t>
  </si>
  <si>
    <t>Se estan adelantando revisiones a los procesos y procedimientos, como tambien a los formatos</t>
  </si>
  <si>
    <t>Fecha: Mayo 08 de 2020</t>
  </si>
  <si>
    <r>
      <rPr>
        <b/>
        <sz val="11"/>
        <color theme="1"/>
        <rFont val="Calibri"/>
        <family val="2"/>
        <scheme val="minor"/>
      </rPr>
      <t>Plan de Bienestar:</t>
    </r>
    <r>
      <rPr>
        <sz val="11"/>
        <color theme="1"/>
        <rFont val="Calibri"/>
        <family val="2"/>
        <scheme val="minor"/>
      </rPr>
      <t xml:space="preserve"> Se realizaron 7 actividades para los colaboradores del Ideam a cero costo.
</t>
    </r>
    <r>
      <rPr>
        <b/>
        <sz val="11"/>
        <color theme="1"/>
        <rFont val="Calibri"/>
        <family val="2"/>
        <scheme val="minor"/>
      </rPr>
      <t xml:space="preserve">Plan de Capacitación: </t>
    </r>
    <r>
      <rPr>
        <sz val="11"/>
        <color theme="1"/>
        <rFont val="Calibri"/>
        <family val="2"/>
        <scheme val="minor"/>
      </rPr>
      <t xml:space="preserve">Se realizaron 8 capacitaciones en el primer trimestre del 2020, una (1) en modalidad presencial y siete (7) en modalidad virtual.
</t>
    </r>
    <r>
      <rPr>
        <b/>
        <sz val="11"/>
        <color theme="1"/>
        <rFont val="Calibri"/>
        <family val="2"/>
        <scheme val="minor"/>
      </rPr>
      <t>Plan de Seguridad y Salud en el Trabajo:</t>
    </r>
    <r>
      <rPr>
        <sz val="11"/>
        <color theme="1"/>
        <rFont val="Calibri"/>
        <family val="2"/>
        <scheme val="minor"/>
      </rPr>
      <t xml:space="preserve"> Se ejecutaron 36 actividades, resaltándose la auditoria por la ARL al SG SST, radicación de estudios previos para exámenes médicos ocupacionales, trabajo en alturas y certificación para conductores,
entrega y puesta en marcha de Sala Amiga para la familia lactante, adicional se realizaron actividades que no estaban en el plan de trabajo encaminadas a la prevención del COVID 19.</t>
    </r>
  </si>
  <si>
    <r>
      <rPr>
        <b/>
        <sz val="11"/>
        <color theme="1"/>
        <rFont val="Calibri"/>
        <family val="2"/>
        <scheme val="minor"/>
      </rPr>
      <t xml:space="preserve">Control: </t>
    </r>
    <r>
      <rPr>
        <sz val="11"/>
        <color theme="1"/>
        <rFont val="Calibri"/>
        <family val="2"/>
        <scheme val="minor"/>
      </rPr>
      <t>Programas de capacitación y y entrenamiento a los observadores voluntarios con mayor frecuencia</t>
    </r>
    <r>
      <rPr>
        <b/>
        <sz val="11"/>
        <color theme="1"/>
        <rFont val="Calibri"/>
        <family val="2"/>
        <scheme val="minor"/>
      </rPr>
      <t xml:space="preserve">. Acción adelantada: </t>
    </r>
    <r>
      <rPr>
        <sz val="11"/>
        <color theme="1"/>
        <rFont val="Calibri"/>
        <family val="2"/>
        <scheme val="minor"/>
      </rPr>
      <t xml:space="preserve">Se han venido haciendo actividades de orientación a cada uno de los observadores voluntarios en el marco de los itinerarios establecidos para la operación y mantenimiento de la red deestaciones hidrometeorológicas. </t>
    </r>
    <r>
      <rPr>
        <b/>
        <sz val="11"/>
        <color theme="1"/>
        <rFont val="Calibri"/>
        <family val="2"/>
        <scheme val="minor"/>
      </rPr>
      <t xml:space="preserve">Evidencias: </t>
    </r>
    <r>
      <rPr>
        <sz val="11"/>
        <color theme="1"/>
        <rFont val="Calibri"/>
        <family val="2"/>
        <scheme val="minor"/>
      </rPr>
      <t>Se adjunta hojas de inspección tipo del área Operativa 01, todas las hojas de inspección tienen la indormación asociada a recomendaciones y revisiones con los observadores voluntarios.</t>
    </r>
    <r>
      <rPr>
        <b/>
        <sz val="11"/>
        <color theme="1"/>
        <rFont val="Calibri"/>
        <family val="2"/>
        <scheme val="minor"/>
      </rPr>
      <t xml:space="preserve">
Control : </t>
    </r>
    <r>
      <rPr>
        <sz val="11"/>
        <color theme="1"/>
        <rFont val="Calibri"/>
        <family val="2"/>
        <scheme val="minor"/>
      </rPr>
      <t xml:space="preserve">Verificación de los datos a través de los sistemas de información del Instituto. </t>
    </r>
    <r>
      <rPr>
        <b/>
        <sz val="11"/>
        <color theme="1"/>
        <rFont val="Calibri"/>
        <family val="2"/>
        <scheme val="minor"/>
      </rPr>
      <t>Acción Adelantada: E</t>
    </r>
    <r>
      <rPr>
        <sz val="11"/>
        <color theme="1"/>
        <rFont val="Calibri"/>
        <family val="2"/>
        <scheme val="minor"/>
      </rPr>
      <t xml:space="preserve">valuación y, análisis de los datos horarios de las estaciones hidrológicas activas, de cada una de las Áreas Operativas que hayan retirado el 100% de los datos de niveles en cada una de las estaciones de su jurisdicción. </t>
    </r>
    <r>
      <rPr>
        <b/>
        <sz val="11"/>
        <color theme="1"/>
        <rFont val="Calibri"/>
        <family val="2"/>
        <scheme val="minor"/>
      </rPr>
      <t xml:space="preserve">Evidencia: </t>
    </r>
    <r>
      <rPr>
        <sz val="11"/>
        <color theme="1"/>
        <rFont val="Calibri"/>
        <family val="2"/>
        <scheme val="minor"/>
      </rPr>
      <t>Anexo 10. Avance de Indicadores,</t>
    </r>
    <r>
      <rPr>
        <b/>
        <sz val="11"/>
        <color theme="1"/>
        <rFont val="Calibri"/>
        <family val="2"/>
        <scheme val="minor"/>
      </rPr>
      <t xml:space="preserve"> </t>
    </r>
    <r>
      <rPr>
        <sz val="11"/>
        <color theme="1"/>
        <rFont val="Calibri"/>
        <family val="2"/>
        <scheme val="minor"/>
      </rPr>
      <t xml:space="preserve"> archivos en excel Resumen estadisiticas_2019 y Anexo 8. Presentación. </t>
    </r>
    <r>
      <rPr>
        <b/>
        <sz val="11"/>
        <color theme="1"/>
        <rFont val="Calibri"/>
        <family val="2"/>
        <scheme val="minor"/>
      </rPr>
      <t xml:space="preserve">Ubicación: </t>
    </r>
    <r>
      <rPr>
        <sz val="11"/>
        <color theme="1"/>
        <rFont val="Calibri"/>
        <family val="2"/>
        <scheme val="minor"/>
      </rPr>
      <t>M:\SUBDIR_HIDROLOGIA\Compartida\Evidencias 2020\G_MonHidro</t>
    </r>
  </si>
  <si>
    <r>
      <t xml:space="preserve">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del cumplimiento de los tiempos en los trámites preupuestales en Rdicado de orfeo </t>
    </r>
    <r>
      <rPr>
        <b/>
        <sz val="11"/>
        <color theme="1"/>
        <rFont val="Calibri"/>
        <family val="2"/>
        <scheme val="minor"/>
      </rPr>
      <t>No. 20202030000813,</t>
    </r>
    <r>
      <rPr>
        <sz val="11"/>
        <color theme="1"/>
        <rFont val="Calibri"/>
        <family val="2"/>
        <scheme val="minor"/>
      </rPr>
      <t xml:space="preserve"> que contiene el reporte enviado a planeación, de los indicadores y sus hojas de vida que reflejan el cumplimiento de los tiempos de respuesta de las solictudes.</t>
    </r>
  </si>
  <si>
    <r>
      <t xml:space="preserve">Para la expedición de CDP existen control efectivos que impiden la materialización de este tipo de riesgos. Evidencia en Rdicado de orfeo No. 20202030000813
1. Si los CDP solicitados son por Funcionamiento, existe un primer filtro que es un profesional en Secretaría General quien es la responsable de suministrar al área de presupuesto las solicitudes validadas
2. Si es por inversión, es la Oficina Asesora de Planeación quien hace la validación previa de la Socilitud
3. En el Grupo de Presupuesto se tienen dos filtros adiconales, donde se valida el PAA que sea acorde el tipo de gasto, el rubro, la necesidad y el tercero, y teniendo en cuenta esas especificaciones se envía para registro donde de igual manera se hace una revisión de todos los caracteres de la solicitud.
4. todos los certificados emitidos pasan a revisión, Vo.Bo. y firma del coordinador, quien es el último filtro para la coherencia de los cretificados emitidos en Presupuesto. </t>
    </r>
    <r>
      <rPr>
        <b/>
        <sz val="11"/>
        <color theme="1"/>
        <rFont val="Calibri"/>
        <family val="2"/>
        <scheme val="minor"/>
      </rPr>
      <t>EVIDENCIA:M:\SECRETARIA_GENERAL\GRP_PRESUPUESTO\VIGENCIA 2020\SEGUIMIENTO CONTRACTUAL 2020.</t>
    </r>
    <r>
      <rPr>
        <sz val="11"/>
        <color theme="1"/>
        <rFont val="Calibri"/>
        <family val="2"/>
        <scheme val="minor"/>
      </rPr>
      <t xml:space="preserve">
</t>
    </r>
  </si>
  <si>
    <r>
      <rPr>
        <b/>
        <sz val="11"/>
        <color theme="1"/>
        <rFont val="Calibri"/>
        <family val="2"/>
        <scheme val="minor"/>
      </rPr>
      <t xml:space="preserve">Control: </t>
    </r>
    <r>
      <rPr>
        <sz val="11"/>
        <color theme="1"/>
        <rFont val="Calibri"/>
        <family val="2"/>
        <scheme val="minor"/>
      </rPr>
      <t xml:space="preserve">Certificación en operaciones estadísticas ante el DANE
</t>
    </r>
    <r>
      <rPr>
        <b/>
        <sz val="11"/>
        <color theme="1"/>
        <rFont val="Calibri"/>
        <family val="2"/>
        <scheme val="minor"/>
      </rPr>
      <t xml:space="preserve">Acción Adelantada: </t>
    </r>
    <r>
      <rPr>
        <sz val="11"/>
        <color theme="1"/>
        <rFont val="Calibri"/>
        <family val="2"/>
        <scheme val="minor"/>
      </rPr>
      <t xml:space="preserve">revisión y actualización de documentos  en el Sistema Integrado de Gestión de los siguientes documentos: M-GDI-H-F041 FORMATO PLAN GENERAL OPERACIONES ESTADÍSTICAS v1, M-GDI-H-PC017 PROTOCOLO CAPTURA, PROCEDIMIENTO Y VALIDACIÓN DE DATOS Y MEDICIONES HIDROLÓGICAS v2, M-GCI-M-M017 DOCUMENTO METODOLÓGICO ESTADÍSTICAS VARIABLES HIDROLÓGICAS SGI v2. </t>
    </r>
    <r>
      <rPr>
        <b/>
        <sz val="11"/>
        <color theme="1"/>
        <rFont val="Calibri"/>
        <family val="2"/>
        <scheme val="minor"/>
      </rPr>
      <t xml:space="preserve">Evidencia: Ver enlace </t>
    </r>
    <r>
      <rPr>
        <sz val="11"/>
        <color theme="1"/>
        <rFont val="Calibri"/>
        <family val="2"/>
        <scheme val="minor"/>
      </rPr>
      <t>https://n9.cl/znkf</t>
    </r>
    <r>
      <rPr>
        <b/>
        <sz val="11"/>
        <color theme="1"/>
        <rFont val="Calibri"/>
        <family val="2"/>
        <scheme val="minor"/>
      </rPr>
      <t xml:space="preserve">, </t>
    </r>
    <r>
      <rPr>
        <sz val="11"/>
        <color theme="1"/>
        <rFont val="Calibri"/>
        <family val="2"/>
        <scheme val="minor"/>
      </rPr>
      <t xml:space="preserve">https://n9.cl/p207w, https://n9.cl/p207w
</t>
    </r>
    <r>
      <rPr>
        <b/>
        <sz val="11"/>
        <color theme="1"/>
        <rFont val="Calibri"/>
        <family val="2"/>
        <scheme val="minor"/>
      </rPr>
      <t xml:space="preserve">Control : </t>
    </r>
    <r>
      <rPr>
        <sz val="11"/>
        <color theme="1"/>
        <rFont val="Calibri"/>
        <family val="2"/>
        <scheme val="minor"/>
      </rPr>
      <t xml:space="preserve">Validación de datos e información a través de procesamiento estadístico y Verificación de los datos a través de los sistemas de información del Instituto. </t>
    </r>
    <r>
      <rPr>
        <b/>
        <sz val="11"/>
        <color theme="1"/>
        <rFont val="Calibri"/>
        <family val="2"/>
        <scheme val="minor"/>
      </rPr>
      <t xml:space="preserve">Acción Adelantada: </t>
    </r>
    <r>
      <rPr>
        <sz val="11"/>
        <color theme="1"/>
        <rFont val="Calibri"/>
        <family val="2"/>
        <scheme val="minor"/>
      </rPr>
      <t xml:space="preserve">Evaluación y, análisis de los datos horarios de las estaciones hidrológicas activas, de cada una de las Áreas Operativas que hayan retirado el 100% de los datos de niveles en cada una de las estaciones de su jurisdicción. </t>
    </r>
    <r>
      <rPr>
        <b/>
        <sz val="11"/>
        <color theme="1"/>
        <rFont val="Calibri"/>
        <family val="2"/>
        <scheme val="minor"/>
      </rPr>
      <t>Evidencia:</t>
    </r>
    <r>
      <rPr>
        <sz val="11"/>
        <color theme="1"/>
        <rFont val="Calibri"/>
        <family val="2"/>
        <scheme val="minor"/>
      </rPr>
      <t xml:space="preserve"> Anexo 10. Avance de Indicadores,  archivos en excel Resumen estadisiticas_2019 y Anexo 8. Presentación. Ubicación: M:\SUBDIR_HIDROLOGIA\Compartida\Evidencias 2020\G_MonHidro
</t>
    </r>
  </si>
  <si>
    <r>
      <rPr>
        <b/>
        <sz val="11"/>
        <color theme="1"/>
        <rFont val="Calibri"/>
        <family val="2"/>
        <scheme val="minor"/>
      </rPr>
      <t xml:space="preserve">Control: </t>
    </r>
    <r>
      <rPr>
        <sz val="11"/>
        <color theme="1"/>
        <rFont val="Calibri"/>
        <family val="2"/>
        <scheme val="minor"/>
      </rPr>
      <t xml:space="preserve">Comunicación con los observadores (Telefonica y presencial).
</t>
    </r>
    <r>
      <rPr>
        <b/>
        <sz val="11"/>
        <color theme="1"/>
        <rFont val="Calibri"/>
        <family val="2"/>
        <scheme val="minor"/>
      </rPr>
      <t xml:space="preserve">Actividad adelantada: </t>
    </r>
    <r>
      <rPr>
        <sz val="11"/>
        <color theme="1"/>
        <rFont val="Calibri"/>
        <family val="2"/>
        <scheme val="minor"/>
      </rPr>
      <t xml:space="preserve">En cada uno de los itinerarios se realiza revisión de temas pendintes con el observador tales como fallas en la lectura, mantenimientos y trabajos necesarios. </t>
    </r>
    <r>
      <rPr>
        <b/>
        <sz val="11"/>
        <color theme="1"/>
        <rFont val="Calibri"/>
        <family val="2"/>
        <scheme val="minor"/>
      </rPr>
      <t xml:space="preserve">Evidencia: </t>
    </r>
    <r>
      <rPr>
        <sz val="11"/>
        <color theme="1"/>
        <rFont val="Calibri"/>
        <family val="2"/>
        <scheme val="minor"/>
      </rPr>
      <t xml:space="preserve">Hojas de Inspección
</t>
    </r>
    <r>
      <rPr>
        <b/>
        <sz val="11"/>
        <color theme="1"/>
        <rFont val="Calibri"/>
        <family val="2"/>
        <scheme val="minor"/>
      </rPr>
      <t>Control:</t>
    </r>
    <r>
      <rPr>
        <sz val="11"/>
        <color theme="1"/>
        <rFont val="Calibri"/>
        <family val="2"/>
        <scheme val="minor"/>
      </rPr>
      <t xml:space="preserve"> Auditorias internas. </t>
    </r>
    <r>
      <rPr>
        <b/>
        <sz val="11"/>
        <color theme="1"/>
        <rFont val="Calibri"/>
        <family val="2"/>
        <scheme val="minor"/>
      </rPr>
      <t xml:space="preserve">Acción adelantada: </t>
    </r>
    <r>
      <rPr>
        <sz val="11"/>
        <color theme="1"/>
        <rFont val="Calibri"/>
        <family val="2"/>
        <scheme val="minor"/>
      </rPr>
      <t>Se realizó una auditoría en el área operativa 03 con profesionales de la subdirección de meteorología y Control interno.</t>
    </r>
  </si>
  <si>
    <r>
      <rPr>
        <b/>
        <sz val="11"/>
        <color theme="1"/>
        <rFont val="Calibri"/>
        <family val="2"/>
        <scheme val="minor"/>
      </rPr>
      <t>Control :</t>
    </r>
    <r>
      <rPr>
        <sz val="11"/>
        <color theme="1"/>
        <rFont val="Calibri"/>
        <family val="2"/>
        <scheme val="minor"/>
      </rPr>
      <t xml:space="preserve"> Validación de datos e información a través de procesamiento estadístico y Verificación de los datos a través de los sistemas de información del Instituto. </t>
    </r>
    <r>
      <rPr>
        <b/>
        <sz val="11"/>
        <color theme="1"/>
        <rFont val="Calibri"/>
        <family val="2"/>
        <scheme val="minor"/>
      </rPr>
      <t>Acción Adelantada:</t>
    </r>
    <r>
      <rPr>
        <sz val="11"/>
        <color theme="1"/>
        <rFont val="Calibri"/>
        <family val="2"/>
        <scheme val="minor"/>
      </rPr>
      <t xml:space="preserve"> Evaluación y, análisis de los datos horarios de las estaciones hidrológicas activas, de cada una de las Áreas Operativas que hayan retirado el 100% de los datos de niveles en cada una de las estaciones de su jurisdicción. </t>
    </r>
    <r>
      <rPr>
        <b/>
        <sz val="11"/>
        <color theme="1"/>
        <rFont val="Calibri"/>
        <family val="2"/>
        <scheme val="minor"/>
      </rPr>
      <t>Evidencia:</t>
    </r>
    <r>
      <rPr>
        <sz val="11"/>
        <color theme="1"/>
        <rFont val="Calibri"/>
        <family val="2"/>
        <scheme val="minor"/>
      </rPr>
      <t xml:space="preserve"> Anexo 10. Avance de Indicadores,  archivos en excel Resumen estadisiticas_2019 y Anexo 8. Presentación. Ubicación: M:\SUBDIR_HIDROLOGIA\Compartida\Evidencias 2020\G_MonHidro</t>
    </r>
  </si>
  <si>
    <t>IDEAM</t>
  </si>
  <si>
    <t>Mapa de Riesgos 2020</t>
  </si>
  <si>
    <t xml:space="preserve">Gestión del Riesgo de Corrupción </t>
  </si>
  <si>
    <t>Componente 2:  Racionalización de Trámites</t>
  </si>
  <si>
    <t>Componente 4: Mecanismos para Mejorar la Atención al Ciudadano</t>
  </si>
  <si>
    <t>Componente 5:  Mecanismos para la Transparencia y Acceso a la Información</t>
  </si>
  <si>
    <t xml:space="preserve">MAPA DE RIESGOS DE GESTIÓN, CORRUPCIÓN Y DE SEGURIDAD DIGITAL </t>
  </si>
  <si>
    <t>MEPJ</t>
  </si>
  <si>
    <t xml:space="preserve">
Se evidencia la publicación en el SGI de los documentos contenidos en el memorando 20206010000583, los cuales ya figuran en el mapa de procesos de servicios-acreditación laboratorios. 
Actividad cumplida para el cuatrimestre; razón por la cual, se evalúa al 33%, teniendo en cuenta que la actividad finaliza contando con estandarización e implementación de la norma ISO 17011.                                                                                                         
</t>
  </si>
  <si>
    <t>El Grupo de Acreditación aporta los documentos relacionados en el avance; en donde se evidencia la modificación a la Resolución 2455 de 2014 y el Decreto 1076 de 2015, toda vez que se requiere para la posterior modificación de la Resolución 268 de 2015.
Actividad cumplida para el cuatrimestre; razón por la cual, se evalúa al 33%.</t>
  </si>
  <si>
    <t xml:space="preserve">
Se evidencia la publicación en el SGI de los documentos contenidos en el memorando 20206010000583, los cuales ya figuran en el Mapa de Procesos de Servicios-Acreditación Laboratorios. 
Actividad cumplida para el cuatrimestre razón por la cual se evalúa al 33%, teniendo en cuenta que la actividad finaliza contando con estandarización e implementación de la norma ISO 17011.                                                                                                                                
</t>
  </si>
  <si>
    <r>
      <t xml:space="preserve">De conformidad con la reunión sostenida el día 07 de mayo de 2020, con el Grupo de Acreditación, se evidenció que la Resolución a modificar corresponde a la número 2509 de 2011 y no a la Resolución 268 de 2015. 
En razón a lo anterior, </t>
    </r>
    <r>
      <rPr>
        <b/>
        <i/>
        <sz val="11"/>
        <rFont val="Calibri"/>
        <family val="2"/>
        <scheme val="minor"/>
      </rPr>
      <t>se recomienda al Grupo de Acreditación realizar los ajustes pertinentes en el P.A.A.C. 2020, componente Antitrámites.</t>
    </r>
  </si>
  <si>
    <t xml:space="preserve">El Grupo de Comunicaciones adelantó la elaboración de diferentes piezas audiovisuales tales como: boletín de detección tempana de deforestación; piezas de divulgación como: sisaire se moderniza, estrategia de participación ciudadana, día mundial de vida silvestre, recomendaciones temporada de lluvias, entre otros, otras piezas publicadas sobre noticias de carácter institucional.                                                                                                                                                                                                                                                                                                                                                                                                                                                                                                                                                                                                            
                                                                                                                                                                                                                                                                                                                                                                 Actividad cumplida dentro de los términos establecidos del cuatrimestre; razón por la cual se evalúa el % de cumplimiento al 33%.  </t>
  </si>
  <si>
    <t>De acuerdo con la información suministrada, se proyecta para el mes de junio, iniciar con la realización del primer foro.  Conforme a la Estrategia de Rendición de Cuentas, no se define en el documento la realización  de foros virtuales como espacio de dialogo.</t>
  </si>
  <si>
    <t xml:space="preserve">Para el presente seguimiento no se reporta avance sobre esta actividad; toda vez, que se realizará el próximo trimestre; según información suministrada por los líderes del proceso. </t>
  </si>
  <si>
    <r>
      <t xml:space="preserve">El Plan de Participación Ciudadana no se evidencia publicado, ni fue evidenciado en los documentos aportados.
El Grupo de Servicio al Ciudadano aporta el registro fotográfico y las listas de asistencia de los eventos descritos en el avance; así mismo, reporta evidencias de capacitaciones, para que sean considerados como eventos de participación ciudadana; sin embargo, no aporta las evidencias que permitan considerar la participación o la interacción con la ciudadanía. 
</t>
    </r>
    <r>
      <rPr>
        <b/>
        <i/>
        <sz val="11"/>
        <rFont val="Calibri"/>
        <family val="2"/>
        <scheme val="minor"/>
      </rPr>
      <t xml:space="preserve">Por lo anterior, se recomienda al Grupo de Atención al Ciudadano evidenciar todos los mecanismos de participación e interación que se realicen con la ciudadania en el desarrollo de los eventos descritos en el plan de participación ciudadana, tales como: 
- Recopilación de los correos y/o sondeos de opinión de la ciudadanía sobre los temas que desean conocer.  
- Encuestas de satisfacción.
- Informe general de la capacitación y/o actividad.  
Se recomienda manejar el indicador en términos de ciudadanos participes de las actividades planteadas.                                                                                                                                                                                                                                                                                                                                                           </t>
    </r>
  </si>
  <si>
    <t xml:space="preserve">Se evidencia el cuadro comparativo de propuestas para la adquisición del Chatbor para el IDEAM.      
                                                                                                                                                                                                                                                                                                                                                          Actividad cumplida 1%, toda vez que hasta ahora se está iniciando el proceso de adquisición de la herramienta.                                                                                                                                                                                                                                                                                        </t>
  </si>
  <si>
    <r>
      <t xml:space="preserve">El Grupo de Servicio al Ciudadano, aporta las listas de asistencia y registro fotográfico correspondiente a las capacitaciones realizadas en el Instituto en las siguientes fechas:  25 de enero, 3 de marzo, 4 de marzo, 10 de marzo, 11 de marzo de 2020  y 12 de marzo. Se evidencia una capacitación al Grupo de  Vigilancia y Aseo y Cafetería (25 de enero)  y las demás a funcionarios de la sede central.                                                                                                                                                                                                                                                                                                                                                                                                                                                                                                                                                                                                                                                                                                                                                                                                                                                                                                                                                                                                                                                                                                                                                                                                                                                                                                                                                                                                                                                                                                                                                                                                                                                                                                                                                                                                        </t>
    </r>
    <r>
      <rPr>
        <sz val="11"/>
        <color theme="0"/>
        <rFont val="Calibri"/>
        <family val="2"/>
        <scheme val="minor"/>
      </rPr>
      <t>A</t>
    </r>
    <r>
      <rPr>
        <sz val="11"/>
        <color theme="1"/>
        <rFont val="Calibri"/>
        <family val="2"/>
        <scheme val="minor"/>
      </rPr>
      <t xml:space="preserve">                                                                                                                                                                                                                                                                                                                                                                                                     Actividad cumplida dentro de los términos establecidos del cuatrimestre; razón por la cual se evalúa el % de cumplimiento al 33%.</t>
    </r>
  </si>
  <si>
    <r>
      <t xml:space="preserve">La Oficina de Informática, aporta como evidencia el Plan de implementación de seguridad, en donde se establecen las actividades, desarrollo, responsables y fechas de inicio y final para la atención de la seguridad de Activos de Información, Gestión de Riesgos, Gestión de Incidentes, Gestión de Apropiación y Cultura SGSI, Continuidad de Negocio y Generalidades del Sistema de Gestión de Seguridad de la Información - SGSI. 
En lo que respecta a la identificación de Activos de Información, las actividades se planean realizar en el mes de mayo y junio  de 2020.
</t>
    </r>
    <r>
      <rPr>
        <b/>
        <i/>
        <sz val="11"/>
        <color theme="1"/>
        <rFont val="Calibri"/>
        <family val="2"/>
        <scheme val="minor"/>
      </rPr>
      <t>Se recomienda a la Oficina de Informática, complementar los instrumentos de gestión de la Información incluyendo en la planeación acciones orientadas a contar con el Esquema de publicación de información, y el Índice de Información Clasificada y Reservada. A fin de completar los tres (3) instrumentos para apoyar el proceso de gestión de información de las entidades, tal como lo exige la norma.</t>
    </r>
  </si>
  <si>
    <t>La Dependencia, no reporta avance del monitoreo del riesgo, únicamente  aporta como evidencias los inventarios realizados durante la vigencia 2020, con los cuales, se han realizado los paz y salvos para los funcionarios que se han retirado del Ideam.
Las evidencias aportadas no dan cuenta de la aplicación del control; de igual manera este no cumple con lo dispuesto en la Guía de controles de la Función Publica.</t>
  </si>
  <si>
    <t>La dependencia  no aporta avance ni evidencia del seguimiento en el presente avance.</t>
  </si>
  <si>
    <t>Respecto de los planes a cargo del Grupo de TH, se evidencia:
Plan de Bienestar: no se aportan las evidencias que den cuenta de la realización de 7 actividades tal como se describe en el avance.
Plan de Capacitación: se aporta como evidencia la invitación a los siguientes curso: Competencias digitales para profesionales, Curso de Meteorología EDL, Taller sensibilización de cambio climático, Curso de Integridad, Transparencia y lucha contra la corrupción, Yo sé de Genero, modelo integrado de planeación y Gestión y curso masivo de Finanzas personales; no se evidencia los documentos y registros que den cuenta de la realización de los cursos.
Respecto de la seguridad y salud en el trabajo, se aporta la presentación de las acciones realizadas por el Grupo de TH, con ocasión de la emergencia sanitaria COVID-19; adicional se evidencia el acta de entrega de la sala materna del tercer piso y la constancia de presentación del Plan de Mejora con los resultados de los Estándares Mínimos vigencia 2020 del Sistema de Gestión de Seguridad y Salud en el Trabajo SG-SST conforme a la Resolución 0312 de 2019, obteniendo un resultado del 95%, ACEPTABLE.
El diseño del control no cumple con lo establecido en la guía del DAP</t>
  </si>
  <si>
    <t xml:space="preserve">Se anexa matriz de los procesos judiciales y extrajudiciales en curso a través de la cual se ejerce el control de los términos. Así mismo, a partir del mes de febrero de 2020 la vigilancia judicial se está adelantando a través del contratista externo denominado GRUPO HISCA (Cto 133-2020), quien efectúa reportes diarios o en la medida en que se vayan presentando las notificaciones en los diferentes despachos judiciales (Anexo correos electrónicos de evidencia). Se aclará que el Sistema de Gestión documental no arroja las alertas en tiempo real toda vez que contabiliza el término como si se tratara de un derecho de petición cuando los términos judiciales y extrajudiciales son perentorios y diferentes según la etapa procesal. </t>
  </si>
  <si>
    <t>Teniendo en cuenta que el ára responsable informa que el sistema de gestión documental del Instituto no genera las alertas en tiempo real, que se requieren para el respectivo control de los terminos legales para dar respuesta a los requerimientos judiciales y extrajudiciales; se recomienda actualizar de manera oportuna  el control establecido para este riesgo. 
Se recomienda igualmente, utilizar la guía de la función publica en esta materia.</t>
  </si>
  <si>
    <t>Para la presente vigencia, la Oficina de Control Interno, en aplicación de los controles propuestos realizó las siguientes actividades: 
1. A fin de contratar el personal de apoyo a las actividades de la oficina, en primera instancia se remitieron las necesidades de contratación para la presente vigencia, conforme al formato elaborado por la Oficina Asesora de Planeación para el anteproyecto de presupuesto vigencia 2020. Posteriormente, se remitieron los estudios previos a la Oficina Jurídica, indicando los requisitos de idoneidad a exigir a los futuros contratistas.
Evidencias: Formato anteproyecto presupuesto 2020 y estudios previos de los contratistas ubicados en los expedientes de Orfeo.
2. Los informes de Control Interno son validados y aprobados por la Jefe de la Oficina antes de su publicación.
Evidencia Informes de Control Interno link: shorturl.at/duQX6
3. Previo a la realización de las Auditorias se elabora el Programa de Auditoria en donde se definen los objetivos de la auditoria, sus alcance, y cronograma de las actividades a desarrollar; debidamente aprobado por la Jefe se remite al  líder del proceso auditado adjunto al memo de anuncio de la auditoria.
Evidencia: Oficina de Control Interno repositorio M, papeles de trabajo auditores.</t>
  </si>
  <si>
    <r>
      <rPr>
        <b/>
        <sz val="11"/>
        <color theme="1"/>
        <rFont val="Calibri"/>
        <family val="2"/>
        <scheme val="minor"/>
      </rPr>
      <t xml:space="preserve">Control: </t>
    </r>
    <r>
      <rPr>
        <sz val="11"/>
        <color theme="1"/>
        <rFont val="Calibri"/>
        <family val="2"/>
        <scheme val="minor"/>
      </rPr>
      <t xml:space="preserve">Comunicación con los observadores (Telefonica y presencial).
</t>
    </r>
    <r>
      <rPr>
        <b/>
        <sz val="11"/>
        <color theme="1"/>
        <rFont val="Calibri"/>
        <family val="2"/>
        <scheme val="minor"/>
      </rPr>
      <t xml:space="preserve">Actividad adelantada: </t>
    </r>
    <r>
      <rPr>
        <sz val="11"/>
        <color theme="1"/>
        <rFont val="Calibri"/>
        <family val="2"/>
        <scheme val="minor"/>
      </rPr>
      <t xml:space="preserve">En cada uno de los itinerarios se realiza revisión de temas pendientes con el observador tales como fallas en la lectura, mantenimientos y trabajos necesarios.
</t>
    </r>
    <r>
      <rPr>
        <b/>
        <sz val="11"/>
        <color theme="1"/>
        <rFont val="Calibri"/>
        <family val="2"/>
        <scheme val="minor"/>
      </rPr>
      <t>Control:</t>
    </r>
    <r>
      <rPr>
        <sz val="11"/>
        <color theme="1"/>
        <rFont val="Calibri"/>
        <family val="2"/>
        <scheme val="minor"/>
      </rPr>
      <t xml:space="preserve"> Auditorias internas. </t>
    </r>
    <r>
      <rPr>
        <b/>
        <sz val="11"/>
        <color theme="1"/>
        <rFont val="Calibri"/>
        <family val="2"/>
        <scheme val="minor"/>
      </rPr>
      <t xml:space="preserve">Acción adelantada: </t>
    </r>
    <r>
      <rPr>
        <sz val="11"/>
        <color theme="1"/>
        <rFont val="Calibri"/>
        <family val="2"/>
        <scheme val="minor"/>
      </rPr>
      <t>Se realizó una auditoría en el área operativa 03 con profesionales de la subdirección de meteorología y Control interno.</t>
    </r>
  </si>
  <si>
    <t>El Proceso no reporta las evidencias que den cuenta de la ejecución del control.  El link al que hace referencia  en M; la Oficina de Control Interno no cuenta con acceso. 
El diseño del Control  no cumple con lo establecido en la guía de la función pública.</t>
  </si>
  <si>
    <t>De conformidad con el orfeo No.  20202030000813 se evidencia  el envío a la Oficina de Planeación del seguimiento a los indicadores de gestión del Grupo de Presupuesto por la vigencia enero a marzo 2020.
Las evidencias aportadas no dan cuenta de la ejecución del control tal como se define en la fuente de verificación; toda vez que el orfeo referenciado registra son los indicadores con datos generales, sin especificaciones de ninguna índole, que permitan
evidenciar los tiempos de recepción y respuesta de las solicitudes allegadas al Grupo de Presupuesto.
El diseño del Control  no cumple con lo establecido en la guía de la función pública.</t>
  </si>
  <si>
    <t>De conformidad con en riesgo reportado por el proceso, el cual es, "Perdida de continuidad de la información" se evidencia que los controles aparte de no estar conforme lo establece la guía para la gestión del riesgo del DAFP, no tienden a eliminar las causas; de otra parte las evidencias aportadas respecto del tema de validación de datos hacen referencia a 2019, validaciones no oportunas para el presente seguimiento.
No se aporta evidencia de los avances reportados
El diseño del Control  no cumple con lo establecido en la guía de la función pública.</t>
  </si>
  <si>
    <t>La dependencia aporta como evidencia el Cronograma de Socialización del SGI 2020 (mesas de trabajo), en donde se determinan los diferentes procesos del SGI, la fecha de la mesa de trabajo, el objetivo y los temas a desarrollar. Respecto del mismo, se deja la observación de que los procesos programados para abril se deben abordar el segundo semestre. 
El diseño del Control  no cumple con lo establecido en la guía de la función pública.</t>
  </si>
  <si>
    <t>En el link: http://sgi.ideam.gov.co/normatividad-sgi, se evidencia la publicación de la lista maestra de documentos y registros estratégicos, actualizada el 26/03/2020 12:00 y lista maestra de documentos misional, actualizada el dia 19/03/2020 14:29. Al particular los documentos del proceso de Servicios- Acreditación de laboratorios, se registraron en la lista de documentos, cuando son de carácter misional.
El diseño del Control  no cumple con lo establecido en la guía de la función pública.</t>
  </si>
  <si>
    <t>Contratista-  María Stella Bustos y Coordinadora de Tesorería - Esperanza Barbosa Alonso</t>
  </si>
  <si>
    <t>La dependencia aporta como evidencia de la ejecucion del control, la matriz de excel denominada Reporte seguimiento Obligaciones, en donde se registra la informacion del pago y si es el caso, el motivo de devolucion.
El diseño del Control  no cumple con lo establecido en la guía de la función pública.</t>
  </si>
  <si>
    <r>
      <rPr>
        <b/>
        <sz val="11"/>
        <color theme="1"/>
        <rFont val="Calibri"/>
        <family val="2"/>
        <scheme val="minor"/>
      </rPr>
      <t xml:space="preserve">Condición: </t>
    </r>
    <r>
      <rPr>
        <sz val="11"/>
        <color theme="1"/>
        <rFont val="Calibri"/>
        <family val="2"/>
        <scheme val="minor"/>
      </rPr>
      <t>Verificando</t>
    </r>
    <r>
      <rPr>
        <b/>
        <sz val="11"/>
        <color theme="1"/>
        <rFont val="Calibri"/>
        <family val="2"/>
        <scheme val="minor"/>
      </rPr>
      <t xml:space="preserve"> e</t>
    </r>
    <r>
      <rPr>
        <sz val="11"/>
        <color theme="1"/>
        <rFont val="Calibri"/>
        <family val="2"/>
        <scheme val="minor"/>
      </rPr>
      <t xml:space="preserve">l Plan Anticorrupción y de Atención al Ciudadano 2020 V,2 se evidencia que no cuenta con objetivos definidos que orienten la formulación de actividades para prevenir la corrupción en todos sus componentes. 
</t>
    </r>
    <r>
      <rPr>
        <b/>
        <sz val="11"/>
        <color theme="1"/>
        <rFont val="Calibri"/>
        <family val="2"/>
        <scheme val="minor"/>
      </rPr>
      <t>Criterio:</t>
    </r>
    <r>
      <rPr>
        <sz val="11"/>
        <color theme="1"/>
        <rFont val="Calibri"/>
        <family val="2"/>
        <scheme val="minor"/>
      </rPr>
      <t xml:space="preserve"> El documento "Estrategias para la construcción del plan anticorrupción y de atención al ciudadano" Versión 2, de la Presidencia de la Republica, establece: "</t>
    </r>
    <r>
      <rPr>
        <b/>
        <sz val="11"/>
        <color theme="1"/>
        <rFont val="Calibri"/>
        <family val="2"/>
        <scheme val="minor"/>
      </rPr>
      <t>Objetivos</t>
    </r>
    <r>
      <rPr>
        <sz val="11"/>
        <color theme="1"/>
        <rFont val="Calibri"/>
        <family val="2"/>
        <scheme val="minor"/>
      </rPr>
      <t xml:space="preserve">: Cada entidad en su Plan Anticorrupción y de Atención al Ciudadano debe formular los objetivos generales y específicos que establezcan la apuesta institucional en la lucha contra la corrupción. De tal manera que las actividades plasmadas en el Plan deben orientarse al cumplimiento de dichos objetivos."
</t>
    </r>
    <r>
      <rPr>
        <b/>
        <sz val="11"/>
        <color theme="1"/>
        <rFont val="Calibri"/>
        <family val="2"/>
        <scheme val="minor"/>
      </rPr>
      <t xml:space="preserve">Hallazgo No. 1: </t>
    </r>
    <r>
      <rPr>
        <sz val="11"/>
        <color theme="1"/>
        <rFont val="Calibri"/>
        <family val="2"/>
        <scheme val="minor"/>
      </rPr>
      <t>Se presenta incumplimiento de lo establecido en el documento "Estrategias para la construcción del plan anticorrupción y de atención al ciudadano", al no definirse objetivos generales y específicos que orienten las actividades a desarrollar en la lucha contra la corrupción.</t>
    </r>
  </si>
  <si>
    <t xml:space="preserve"> PLAN ANTICORRUPCIÓN Y ATENCIÓN AL CIUDADANO</t>
  </si>
  <si>
    <r>
      <rPr>
        <b/>
        <sz val="11"/>
        <color theme="1"/>
        <rFont val="Calibri"/>
        <family val="2"/>
        <scheme val="minor"/>
      </rPr>
      <t xml:space="preserve">Condición: </t>
    </r>
    <r>
      <rPr>
        <sz val="11"/>
        <color theme="1"/>
        <rFont val="Calibri"/>
        <family val="2"/>
        <scheme val="minor"/>
      </rPr>
      <t>Verificando</t>
    </r>
    <r>
      <rPr>
        <b/>
        <sz val="11"/>
        <color theme="1"/>
        <rFont val="Calibri"/>
        <family val="2"/>
        <scheme val="minor"/>
      </rPr>
      <t xml:space="preserve"> e</t>
    </r>
    <r>
      <rPr>
        <sz val="11"/>
        <color theme="1"/>
        <rFont val="Calibri"/>
        <family val="2"/>
        <scheme val="minor"/>
      </rPr>
      <t xml:space="preserve">l Plan Anticorrupción y de Atención al Ciudadano 2020 V.2 se evidencia que se publica la versión 2 sin ser informados a la  Oficina de Control Interno su motivación y justificación. 
</t>
    </r>
    <r>
      <rPr>
        <b/>
        <sz val="11"/>
        <color theme="1"/>
        <rFont val="Calibri"/>
        <family val="2"/>
        <scheme val="minor"/>
      </rPr>
      <t>Criterio:</t>
    </r>
    <r>
      <rPr>
        <sz val="11"/>
        <color theme="1"/>
        <rFont val="Calibri"/>
        <family val="2"/>
        <scheme val="minor"/>
      </rPr>
      <t xml:space="preserve"> El documento "Estrategias para la construcción del plan anticorrupción y de atención al ciudadano" Versión 2, de la Presidencia de la Republica, establece: "</t>
    </r>
    <r>
      <rPr>
        <b/>
        <sz val="11"/>
        <color theme="1"/>
        <rFont val="Calibri"/>
        <family val="2"/>
        <scheme val="minor"/>
      </rPr>
      <t xml:space="preserve">Ajustes y modificaciones: </t>
    </r>
    <r>
      <rPr>
        <sz val="11"/>
        <color theme="1"/>
        <rFont val="Calibri"/>
        <family val="2"/>
        <scheme val="minor"/>
      </rPr>
      <t xml:space="preserve">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t>
    </r>
    <r>
      <rPr>
        <b/>
        <sz val="11"/>
        <color theme="1"/>
        <rFont val="Calibri"/>
        <family val="2"/>
        <scheme val="minor"/>
      </rPr>
      <t xml:space="preserve">Hallazgo No. 2: </t>
    </r>
    <r>
      <rPr>
        <sz val="11"/>
        <color theme="1"/>
        <rFont val="Calibri"/>
        <family val="2"/>
        <scheme val="minor"/>
      </rPr>
      <t>Se presenta incumplimiento de lo establecido en el documento "Estrategias para la construcción del plan anticorrupción y de atención al ciudadano", al publicarse la versión 2 del documento sin informar a la Oficina de Control Interno su motivación y justificación.</t>
    </r>
  </si>
  <si>
    <r>
      <t xml:space="preserve">Se evidencia el acta de fecha 12/03/2020 del equipo líder de Rendición de Cuentas, en donde se asignan los roles del equipo y los compromisos respecto de la Estrategia de Rendición de Cuentas, quedando para su presentación el día 03/04/2020. 
De otra parte, se aporta el borrador del documento Estrategia de Rendición de Cuentas 2020, en donde se define el objetivo y alcance para dar cumplimiento a los requisitos de Rendición de Cuentas a la Ciudadanía; sin embargo, </t>
    </r>
    <r>
      <rPr>
        <b/>
        <i/>
        <sz val="11"/>
        <rFont val="Calibri"/>
        <family val="2"/>
        <scheme val="minor"/>
      </rPr>
      <t xml:space="preserve">no se evidencia en dicha estrategia la definición de acciones para promover el dialogo, selección de acciones de incentivo y el cronograma para la rendición de cuentas de la presente vigencia, tal como lo establece el Manual Único de Rendición de Cuentas de la Presidencia de la República, Departamento Administrativo de la Función Pública y Departamento Nacional de Planeación.  Adicionalmente, el documento aportado, no ha surtido la aprobación del Comité de Gestión y Desempeño. 
</t>
    </r>
    <r>
      <rPr>
        <sz val="11"/>
        <rFont val="Calibri"/>
        <family val="2"/>
        <scheme val="minor"/>
      </rPr>
      <t xml:space="preserve">
La actividad vencida desde el 28 de febrero de 2020.</t>
    </r>
  </si>
  <si>
    <t xml:space="preserve">Recomendación:  Unificar las actividades descritas en los numerales 3.2. y 3.4 toda vez que ambas se direccionan al reconocimiento público de un funcionario que se destaque por sus prácticas en la rendición de cuentas. </t>
  </si>
  <si>
    <t>En el link: https://cutt.ly/ptIkMTL se evidencia la publicación de la Estrategia de Participación Ciudadana 2020: En dicho documento se establecen los objetivos, alcance, normatividad, mecanismos de participación ciudadana, canales de distribución, desarrollo de la estrategia de participación ciudadana 2020, términos y definiciones y referencias bibliográficas.
                                                                                                                                                                                                                                                                                                                                                                  Evaluando el contenido del documento, se evidencia que es un documento netamente metodológico que describe los lineamientos técnicos para el desarrollo de la estrategia; sin embargo, no se evidencian  las acciones que materializan la estrategia en la vigencia 2020 y la asunción de los resultados de la matriz DOFA establecidos en la medición de la estrategia 2019.
                                                                                                                                                                                                                                                                                                                                                                         Adicionalmente, no se evidenció la publicación del Plan de Participación Ciudadana 2020.</t>
  </si>
  <si>
    <t>La dependencia no aporta evidencias que den cuenta de las acciones descritas en el avance.   
De otra parte y como se enunció en la evaluación del riesgo del proceso de generación de datos, las validaciones de los datos no están siendo oportunas para evitar la materialización del riesgo.
El diseño del Control  no cumple con lo establecido en la guía de la función pública.</t>
  </si>
  <si>
    <t>El Grupo de Comunicaciones, reporta evidencias del monitoreo realizado frente al link de Transparencia e informa a las áreas sobre el estado de la misma.    De otro lado, no se registran fuentes de verificación dentro de la matriz.   
El diseño del Control  no cumple con lo establecido en la guía de la función pública.</t>
  </si>
  <si>
    <t>No se registraron  fuentes de verificación dentro de la matriz. 
El diseño del Control  no cumple con lo establecido en la guía de la función pública.</t>
  </si>
  <si>
    <t>Se aporta como evidencia las hojas de inspección en donde se confirma las instrucciones y recomendaciones impartidas al observador; de otra parte, en lo que respecta a la validación de datos, se aporta como evidencia, las validaciones  e indicadores de 2019,  los cuales no corresponden al período objeto de evaluación.  
El diseño del Control  no cumple con lo establecido en la guía de la función pública.</t>
  </si>
  <si>
    <t>De conformidad con el riesgo reportado por el proceso, el cual es "Perdida de continuidad de la información" se evidencia que los controles aparte de no estar conforme lo establece la guía para la gestión del riesgo del DAFP, no tienden a eliminar las causas; de otra parte, las evidencias aportadas respecto del tema de validación de datos hacen referencia a 2019, validaciones no oportunas para el presente seguimiento.
El diseño del Control  no cumple con lo establecido en la guía de la función pública.</t>
  </si>
  <si>
    <t>El proceso aporta como evidencias de la ejecución del control, documentos de prestamo y devolución de prestamo de publicaciones con el correspondiente recibido del documento.  
El diseño del Control  no cumple con lo establecido en la guía de la función pública.</t>
  </si>
  <si>
    <t xml:space="preserve">El Proceso reporta como evidencias el Fuid del archivo satélite de la Oficina Jurídica.  
El diseño del Control  no cumple con lo establecido en la guía de la función pública, ni es coherente con la fuente de verificación, ni la causa. </t>
  </si>
  <si>
    <t>De acuerdo con la información suministrada por el líder del proceso, a la fecha no se han presentado fallas, que permitan evidenciar la solicitud de mesas de ayudas. 
El diseño del Control  no cumple con lo establecido en la guía de la función pública.</t>
  </si>
  <si>
    <t>El lider del Proceso no reportó el informe mensual del seguimiento a realizar. 
El diseño del Control  no cumple con lo establecido en la guía de la función pública.</t>
  </si>
  <si>
    <t>La dependencia  no aporta avance, ni evidencia del seguimiento en el presente avance.</t>
  </si>
  <si>
    <t>Mecanismos para Mejorar la Atención al Ciudadano - Servicio al Ciudadano</t>
  </si>
  <si>
    <t>Componente 1: Gestión del Riesgo de Corrupción</t>
  </si>
  <si>
    <t>Mecanismos para Mejorar la Atención al Ciudadano - Estrategia de participación ciudadana en la gestión publica</t>
  </si>
  <si>
    <t>Estrategia de participación Ciudadana en la Gestión Publica</t>
  </si>
  <si>
    <t>Formulación/Planeación de políticas, planes, programas o proyectos</t>
  </si>
  <si>
    <t xml:space="preserve">Desarrollar el 100% de las actividades planteadas en el Plan de Participación Ciudadana. </t>
  </si>
  <si>
    <t>Atencion al Ciudadano</t>
  </si>
  <si>
    <r>
      <t xml:space="preserve">
</t>
    </r>
    <r>
      <rPr>
        <b/>
        <sz val="11"/>
        <color theme="1"/>
        <rFont val="Calibri"/>
        <family val="2"/>
        <scheme val="minor"/>
      </rPr>
      <t xml:space="preserve">CONDICION: </t>
    </r>
    <r>
      <rPr>
        <sz val="11"/>
        <color theme="1"/>
        <rFont val="Calibri"/>
        <family val="2"/>
        <scheme val="minor"/>
      </rPr>
      <t xml:space="preserve">De conformidad con el Plan Anticorrupción y de Atencion al Ciudadano PAAC 2020, no se cuenta con el sub-componente 4  Criterio diferencial de accesibilidad a información pública
</t>
    </r>
    <r>
      <rPr>
        <b/>
        <sz val="11"/>
        <color theme="1"/>
        <rFont val="Calibri"/>
        <family val="2"/>
        <scheme val="minor"/>
      </rPr>
      <t xml:space="preserve">CRITERIO: </t>
    </r>
    <r>
      <rPr>
        <sz val="11"/>
        <color theme="1"/>
        <rFont val="Calibri"/>
        <family val="2"/>
        <scheme val="minor"/>
      </rPr>
      <t xml:space="preserve">El documento "Estrategias para la construcción del plan anticorrupción y de atención al ciudadano" Versión 2, de la Presidencia de la Republica, establece: "4. Criterio diferencial de accesibilidad: 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
</t>
    </r>
    <r>
      <rPr>
        <b/>
        <sz val="11"/>
        <color theme="1"/>
        <rFont val="Calibri"/>
        <family val="2"/>
        <scheme val="minor"/>
      </rPr>
      <t xml:space="preserve">HALLAZGO No. 3: </t>
    </r>
    <r>
      <rPr>
        <sz val="11"/>
        <color theme="1"/>
        <rFont val="Calibri"/>
        <family val="2"/>
        <scheme val="minor"/>
      </rPr>
      <t>Se presenta incumplimiento de lo establecido en el documento "Estrategias para la construcción del plan anticorrupción y de atención al ciudadano", al no definirse el sub-componente 4  Criterio diferencial de accesibilidad a información pública, tal como lo exige la norma.</t>
    </r>
  </si>
  <si>
    <r>
      <t xml:space="preserve">
</t>
    </r>
    <r>
      <rPr>
        <b/>
        <sz val="11"/>
        <color theme="1"/>
        <rFont val="Calibri"/>
        <family val="2"/>
        <scheme val="minor"/>
      </rPr>
      <t xml:space="preserve">CONDICION: </t>
    </r>
    <r>
      <rPr>
        <sz val="11"/>
        <color theme="1"/>
        <rFont val="Calibri"/>
        <family val="2"/>
        <scheme val="minor"/>
      </rPr>
      <t xml:space="preserve">De conformidad con el Plan Anticorrupción y de Atencion al Ciudadano PAAC 2020, no se cuenta con el componente INICIATIVAS ADICIONALES
</t>
    </r>
    <r>
      <rPr>
        <b/>
        <sz val="11"/>
        <color theme="1"/>
        <rFont val="Calibri"/>
        <family val="2"/>
        <scheme val="minor"/>
      </rPr>
      <t xml:space="preserve">CRITERIO: </t>
    </r>
    <r>
      <rPr>
        <sz val="11"/>
        <color theme="1"/>
        <rFont val="Calibri"/>
        <family val="2"/>
        <scheme val="minor"/>
      </rPr>
      <t>El documento "Estrategias para la construcción del plan anticorrupción y de atención al ciudadano" Versión 2, de la Presidencia de la Republica, establece: "</t>
    </r>
    <r>
      <rPr>
        <b/>
        <sz val="11"/>
        <color theme="1"/>
        <rFont val="Calibri"/>
        <family val="2"/>
        <scheme val="minor"/>
      </rPr>
      <t>INICIATIVAS ADICIONALES</t>
    </r>
    <r>
      <rPr>
        <sz val="11"/>
        <color theme="1"/>
        <rFont val="Calibri"/>
        <family val="2"/>
        <scheme val="minor"/>
      </rPr>
      <t xml:space="preserve">: 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Se sugiere: Códigos de Ética: Es importante la promoción de acuerdos, compromisos y protocolos éticos, que sirvan para establecer parámetros de comportamiento en la actuación de los servidores públicos56. Es necesario que en el Código de Ética se incluyan lineamientos claros y precisos sobre temas de conflicto de intereses, canales de denuncia de hechos de corrupción, mecanismos para la protección al denunciante, unidades de reacción inmediata a la corrupción entre otras."
</t>
    </r>
    <r>
      <rPr>
        <b/>
        <sz val="11"/>
        <color theme="1"/>
        <rFont val="Calibri"/>
        <family val="2"/>
        <scheme val="minor"/>
      </rPr>
      <t xml:space="preserve">HALLAZGO No. 4: </t>
    </r>
    <r>
      <rPr>
        <sz val="11"/>
        <color theme="1"/>
        <rFont val="Calibri"/>
        <family val="2"/>
        <scheme val="minor"/>
      </rPr>
      <t>Se presenta incumplimiento de lo establecido en el documento "Estrategias para la construcción del plan anticorrupción y de atención al ciudadano", al no definirse el componente INICATIVAS ADICIONALES, tal como lo exige la norma.</t>
    </r>
  </si>
  <si>
    <t>El Proceso no reporta evidencias de seguimiento, toda vez que las mismas cuentan con reserva disciplinaria; las cuales se verificarán por parte de la Oficina de Control Interno, tan pronto las condiciones de la emergencia sanitaria COVID-19 lo permitan de manera presencial.
El diseño del Control  no cumple con lo establecido en la guía de la función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</si>
</sst>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alibri"/>
      <family val="2"/>
      <scheme val="minor"/>
    </font>
    <font>
      <b/>
      <sz val="10"/>
      <color theme="1"/>
      <name val="Calibri"/>
      <family val="2"/>
      <scheme val="minor"/>
    </font>
    <font>
      <b/>
      <sz val="9"/>
      <color indexed="81"/>
      <name val="Tahoma"/>
      <family val="2"/>
    </font>
    <font>
      <b/>
      <sz val="10"/>
      <name val="Calibri"/>
      <family val="2"/>
      <scheme val="minor"/>
    </font>
    <font>
      <sz val="10"/>
      <color indexed="8"/>
      <name val="Calibri"/>
      <family val="2"/>
      <scheme val="minor"/>
    </font>
    <font>
      <b/>
      <sz val="11"/>
      <color theme="1"/>
      <name val="Calibri"/>
      <family val="2"/>
      <scheme val="minor"/>
    </font>
    <font>
      <sz val="10"/>
      <name val="Arial"/>
      <family val="2"/>
    </font>
    <font>
      <sz val="11"/>
      <name val="Calibri"/>
      <family val="2"/>
      <scheme val="minor"/>
    </font>
    <font>
      <sz val="11"/>
      <color rgb="FFFF0000"/>
      <name val="Calibri"/>
      <family val="2"/>
      <scheme val="minor"/>
    </font>
    <font>
      <b/>
      <sz val="11"/>
      <name val="Calibri"/>
      <family val="2"/>
      <scheme val="minor"/>
    </font>
    <font>
      <sz val="11"/>
      <color indexed="8"/>
      <name val="Calibri"/>
      <family val="2"/>
      <scheme val="minor"/>
    </font>
    <font>
      <sz val="11"/>
      <color rgb="FF000000"/>
      <name val="Calibri"/>
      <family val="2"/>
      <scheme val="minor"/>
    </font>
    <font>
      <b/>
      <sz val="11"/>
      <color rgb="FFFF0000"/>
      <name val="Calibri"/>
      <family val="2"/>
      <scheme val="minor"/>
    </font>
    <font>
      <sz val="10"/>
      <color rgb="FFFF0000"/>
      <name val="Calibri"/>
      <family val="2"/>
      <scheme val="minor"/>
    </font>
    <font>
      <sz val="11"/>
      <color theme="0"/>
      <name val="Calibri"/>
      <family val="2"/>
      <scheme val="minor"/>
    </font>
    <font>
      <b/>
      <i/>
      <sz val="11"/>
      <color theme="1"/>
      <name val="Calibri"/>
      <family val="2"/>
      <scheme val="minor"/>
    </font>
    <font>
      <b/>
      <i/>
      <sz val="11"/>
      <name val="Calibri"/>
      <family val="2"/>
      <scheme val="minor"/>
    </font>
    <font>
      <b/>
      <sz val="9"/>
      <color theme="1"/>
      <name val="Calibri"/>
      <family val="2"/>
      <scheme val="minor"/>
    </font>
    <font>
      <sz val="4"/>
      <color theme="1"/>
      <name val="Calibri"/>
      <family val="2"/>
      <scheme val="minor"/>
    </font>
    <font>
      <b/>
      <sz val="4"/>
      <color theme="1"/>
      <name val="Calibri"/>
      <family val="2"/>
      <scheme val="minor"/>
    </font>
    <font>
      <b/>
      <sz val="4"/>
      <name val="Calibri"/>
      <family val="2"/>
      <scheme val="minor"/>
    </font>
    <font>
      <sz val="12"/>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C00000"/>
        <bgColor indexed="64"/>
      </patternFill>
    </fill>
    <fill>
      <gradientFill degree="270">
        <stop position="0">
          <color theme="0"/>
        </stop>
        <stop position="1">
          <color rgb="FFFF0000"/>
        </stop>
      </gradientFill>
    </fill>
    <fill>
      <gradientFill degree="270">
        <stop position="0">
          <color theme="0"/>
        </stop>
        <stop position="1">
          <color theme="9"/>
        </stop>
      </gradientFill>
    </fill>
    <fill>
      <gradientFill degree="270">
        <stop position="0">
          <color theme="0"/>
        </stop>
        <stop position="1">
          <color rgb="FFFFFF00"/>
        </stop>
      </gradientFill>
    </fill>
    <fill>
      <gradientFill degree="270">
        <stop position="0">
          <color theme="0"/>
        </stop>
        <stop position="1">
          <color rgb="FF00B0F0"/>
        </stop>
      </gradientFill>
    </fill>
    <fill>
      <patternFill patternType="solid">
        <fgColor theme="9" tint="0.39997558519241921"/>
        <bgColor indexed="64"/>
      </patternFill>
    </fill>
    <fill>
      <patternFill patternType="solid">
        <fgColor rgb="FF00FF0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9" tint="0.59999389629810485"/>
        <bgColor indexed="64"/>
      </patternFill>
    </fill>
  </fills>
  <borders count="6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top style="thin">
        <color indexed="64"/>
      </top>
      <bottom/>
      <diagonal/>
    </border>
  </borders>
  <cellStyleXfs count="2">
    <xf numFmtId="0" fontId="0" fillId="0" borderId="0"/>
    <xf numFmtId="0" fontId="7" fillId="0" borderId="0"/>
  </cellStyleXfs>
  <cellXfs count="52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0" fillId="0" borderId="0" xfId="0" applyFont="1"/>
    <xf numFmtId="0" fontId="0" fillId="0" borderId="0" xfId="0" applyFont="1" applyBorder="1"/>
    <xf numFmtId="0" fontId="6" fillId="0" borderId="0" xfId="0" applyFont="1" applyBorder="1" applyAlignment="1">
      <alignment vertical="center"/>
    </xf>
    <xf numFmtId="0" fontId="6" fillId="0" borderId="0" xfId="0" applyFont="1" applyBorder="1" applyAlignment="1"/>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wrapText="1"/>
    </xf>
    <xf numFmtId="0" fontId="0" fillId="0" borderId="7" xfId="0" applyFont="1" applyBorder="1" applyAlignment="1">
      <alignment horizontal="center" vertical="center"/>
    </xf>
    <xf numFmtId="0" fontId="0" fillId="0" borderId="3" xfId="0" applyFont="1" applyBorder="1" applyAlignment="1">
      <alignment vertical="center"/>
    </xf>
    <xf numFmtId="0" fontId="0" fillId="0" borderId="3" xfId="0" applyFont="1" applyBorder="1"/>
    <xf numFmtId="0" fontId="0" fillId="0" borderId="8" xfId="0" applyFont="1" applyBorder="1"/>
    <xf numFmtId="0" fontId="0" fillId="0" borderId="9" xfId="0" applyFont="1" applyBorder="1" applyAlignment="1">
      <alignment horizontal="center" vertical="center"/>
    </xf>
    <xf numFmtId="0" fontId="0" fillId="0" borderId="10" xfId="0" applyFont="1" applyBorder="1" applyAlignment="1">
      <alignment vertical="center"/>
    </xf>
    <xf numFmtId="0" fontId="0" fillId="0" borderId="10" xfId="0" applyFont="1" applyBorder="1"/>
    <xf numFmtId="0" fontId="0" fillId="0" borderId="11" xfId="0" applyFont="1" applyBorder="1"/>
    <xf numFmtId="0" fontId="0" fillId="0" borderId="0" xfId="0" applyFont="1" applyFill="1" applyAlignment="1"/>
    <xf numFmtId="0" fontId="0" fillId="0" borderId="3" xfId="0" applyFont="1" applyBorder="1" applyAlignment="1">
      <alignment vertical="center" wrapText="1"/>
    </xf>
    <xf numFmtId="0" fontId="0" fillId="0" borderId="13" xfId="0" applyFont="1" applyBorder="1" applyAlignment="1">
      <alignment vertical="center" wrapText="1"/>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14" fontId="5" fillId="5" borderId="10" xfId="0" applyNumberFormat="1" applyFont="1" applyFill="1" applyBorder="1" applyAlignment="1" applyProtection="1">
      <alignment horizontal="center" vertical="center" wrapText="1"/>
    </xf>
    <xf numFmtId="0" fontId="5" fillId="5" borderId="10" xfId="0" applyFont="1" applyFill="1" applyBorder="1" applyAlignment="1" applyProtection="1">
      <alignment horizontal="justify" vertical="center" wrapText="1"/>
    </xf>
    <xf numFmtId="0" fontId="4" fillId="5" borderId="7"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5" fillId="5" borderId="11" xfId="0" applyFont="1" applyFill="1" applyBorder="1" applyAlignment="1" applyProtection="1">
      <alignment horizontal="center" vertical="center" wrapText="1"/>
    </xf>
    <xf numFmtId="0" fontId="8" fillId="0" borderId="0" xfId="0" applyFont="1"/>
    <xf numFmtId="0" fontId="8" fillId="0" borderId="0" xfId="0" applyFont="1" applyAlignment="1">
      <alignment horizontal="center" vertical="center"/>
    </xf>
    <xf numFmtId="0" fontId="10" fillId="0" borderId="0" xfId="0" applyFont="1"/>
    <xf numFmtId="0" fontId="8" fillId="0" borderId="0" xfId="0" applyFont="1" applyAlignment="1"/>
    <xf numFmtId="0" fontId="8" fillId="2" borderId="0" xfId="0" applyFont="1" applyFill="1"/>
    <xf numFmtId="0" fontId="8" fillId="2" borderId="28" xfId="0" applyFont="1" applyFill="1" applyBorder="1"/>
    <xf numFmtId="0" fontId="8" fillId="2" borderId="27" xfId="0" applyFont="1" applyFill="1" applyBorder="1" applyAlignment="1">
      <alignment horizontal="center" vertical="center"/>
    </xf>
    <xf numFmtId="0" fontId="8" fillId="2" borderId="27" xfId="0" applyFont="1" applyFill="1" applyBorder="1"/>
    <xf numFmtId="0" fontId="10" fillId="2" borderId="27" xfId="0" applyFont="1" applyFill="1" applyBorder="1" applyAlignment="1">
      <alignment horizontal="center"/>
    </xf>
    <xf numFmtId="0" fontId="10" fillId="2" borderId="27" xfId="0" applyFont="1" applyFill="1" applyBorder="1"/>
    <xf numFmtId="0" fontId="8" fillId="2" borderId="25" xfId="0" applyFont="1" applyFill="1" applyBorder="1"/>
    <xf numFmtId="0" fontId="8" fillId="2" borderId="0" xfId="0" applyFont="1" applyFill="1" applyBorder="1" applyAlignment="1">
      <alignment horizontal="center" vertical="center"/>
    </xf>
    <xf numFmtId="0" fontId="8" fillId="2" borderId="0" xfId="0" applyFont="1" applyFill="1" applyBorder="1"/>
    <xf numFmtId="0" fontId="10" fillId="2" borderId="0" xfId="0" applyFont="1" applyFill="1" applyBorder="1"/>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0" xfId="0" applyFont="1" applyBorder="1"/>
    <xf numFmtId="0" fontId="8" fillId="9" borderId="0" xfId="0" applyFont="1" applyFill="1"/>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8" fillId="4" borderId="0" xfId="0" applyFont="1" applyFill="1"/>
    <xf numFmtId="0" fontId="8" fillId="0" borderId="0" xfId="0" applyFont="1" applyFill="1"/>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8"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3" xfId="0" applyFont="1" applyFill="1" applyBorder="1" applyAlignment="1">
      <alignment horizontal="center" vertical="center" wrapText="1"/>
    </xf>
    <xf numFmtId="14" fontId="8" fillId="2" borderId="38"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8" fillId="2" borderId="38"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5" borderId="7"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14" fontId="11" fillId="5" borderId="3" xfId="0" applyNumberFormat="1"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wrapText="1"/>
    </xf>
    <xf numFmtId="0" fontId="11" fillId="5" borderId="3" xfId="0" applyFont="1" applyFill="1" applyBorder="1" applyAlignment="1" applyProtection="1">
      <alignment horizontal="justify" vertical="center" wrapText="1"/>
    </xf>
    <xf numFmtId="14" fontId="11" fillId="5" borderId="13" xfId="0" applyNumberFormat="1" applyFont="1" applyFill="1" applyBorder="1" applyAlignment="1" applyProtection="1">
      <alignment horizontal="center" vertical="center" wrapText="1"/>
    </xf>
    <xf numFmtId="0" fontId="11" fillId="5" borderId="43" xfId="0" applyFont="1" applyFill="1" applyBorder="1" applyAlignment="1" applyProtection="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2" xfId="0" applyFont="1" applyBorder="1" applyAlignment="1">
      <alignment horizontal="center" vertical="center" wrapText="1"/>
    </xf>
    <xf numFmtId="0" fontId="0" fillId="0" borderId="13" xfId="0" applyFont="1" applyBorder="1" applyAlignment="1">
      <alignment horizontal="left" vertical="center" wrapText="1" indent="1"/>
    </xf>
    <xf numFmtId="14" fontId="8" fillId="0" borderId="43" xfId="0" applyNumberFormat="1" applyFont="1" applyBorder="1" applyAlignment="1">
      <alignment horizontal="center" vertical="center" wrapText="1"/>
    </xf>
    <xf numFmtId="0" fontId="6" fillId="6" borderId="7" xfId="0" applyFont="1" applyFill="1" applyBorder="1" applyAlignment="1">
      <alignment horizontal="center" vertical="center" wrapText="1"/>
    </xf>
    <xf numFmtId="0" fontId="0" fillId="2" borderId="3" xfId="0" applyFont="1" applyFill="1" applyBorder="1" applyAlignment="1">
      <alignment horizontal="left" vertical="center" wrapText="1" indent="1"/>
    </xf>
    <xf numFmtId="0" fontId="0" fillId="0" borderId="3" xfId="0" applyFont="1" applyBorder="1" applyAlignment="1">
      <alignment horizontal="left" vertical="center" wrapText="1" indent="1"/>
    </xf>
    <xf numFmtId="14" fontId="8" fillId="0" borderId="38" xfId="0" applyNumberFormat="1" applyFont="1" applyBorder="1" applyAlignment="1">
      <alignment horizontal="center" vertical="center" wrapText="1"/>
    </xf>
    <xf numFmtId="0" fontId="8" fillId="0" borderId="3" xfId="0" applyFont="1" applyFill="1" applyBorder="1" applyAlignment="1">
      <alignment horizontal="left" vertical="center" wrapText="1" indent="1"/>
    </xf>
    <xf numFmtId="0" fontId="6" fillId="6" borderId="9" xfId="0" applyFont="1" applyFill="1" applyBorder="1" applyAlignment="1">
      <alignment horizontal="center" vertical="center" wrapText="1"/>
    </xf>
    <xf numFmtId="0" fontId="0" fillId="2" borderId="10" xfId="0" applyFont="1" applyFill="1" applyBorder="1" applyAlignment="1">
      <alignment horizontal="left" vertical="center" wrapText="1" indent="1"/>
    </xf>
    <xf numFmtId="0" fontId="0" fillId="0" borderId="10" xfId="0" applyFont="1" applyBorder="1" applyAlignment="1">
      <alignment horizontal="left" vertical="center" wrapText="1" indent="1"/>
    </xf>
    <xf numFmtId="14" fontId="8" fillId="0" borderId="42" xfId="0" applyNumberFormat="1"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0" fillId="2" borderId="5" xfId="0" applyFont="1" applyFill="1" applyBorder="1" applyAlignment="1">
      <alignment horizontal="left" vertical="center" wrapText="1" indent="1"/>
    </xf>
    <xf numFmtId="0" fontId="6" fillId="0" borderId="3" xfId="0" applyFont="1" applyFill="1" applyBorder="1" applyAlignment="1">
      <alignment horizontal="center" vertical="center" wrapText="1"/>
    </xf>
    <xf numFmtId="0" fontId="8" fillId="0" borderId="13" xfId="0" applyFont="1" applyFill="1" applyBorder="1" applyAlignment="1">
      <alignment horizontal="left" vertical="center" wrapText="1" indent="1"/>
    </xf>
    <xf numFmtId="0" fontId="6" fillId="0" borderId="3" xfId="0" applyFont="1" applyBorder="1" applyAlignment="1">
      <alignment horizontal="center" vertical="center" wrapText="1"/>
    </xf>
    <xf numFmtId="14" fontId="8" fillId="0" borderId="3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14" fontId="8" fillId="2" borderId="42" xfId="0" applyNumberFormat="1"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left" vertical="center" wrapText="1" indent="2"/>
    </xf>
    <xf numFmtId="0" fontId="6" fillId="2" borderId="38" xfId="0" applyFont="1" applyFill="1" applyBorder="1" applyAlignment="1">
      <alignment horizontal="left" vertical="center" wrapText="1" indent="2"/>
    </xf>
    <xf numFmtId="14" fontId="0" fillId="0" borderId="43" xfId="0" applyNumberFormat="1" applyFont="1" applyBorder="1" applyAlignment="1">
      <alignment horizontal="center" vertical="center" wrapText="1"/>
    </xf>
    <xf numFmtId="0" fontId="8" fillId="0" borderId="38" xfId="0" applyFont="1" applyFill="1" applyBorder="1" applyAlignment="1">
      <alignment horizontal="center" vertical="center" wrapText="1"/>
    </xf>
    <xf numFmtId="0" fontId="0" fillId="0" borderId="16" xfId="0" applyFont="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8" fillId="4" borderId="7"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14" fontId="0" fillId="0" borderId="38" xfId="0" applyNumberFormat="1" applyFont="1" applyBorder="1" applyAlignment="1">
      <alignment horizontal="center" vertical="center" wrapText="1"/>
    </xf>
    <xf numFmtId="0" fontId="8" fillId="0" borderId="4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8" fillId="0" borderId="7" xfId="0" applyFont="1" applyBorder="1"/>
    <xf numFmtId="0" fontId="0" fillId="0" borderId="8" xfId="0" applyFont="1" applyBorder="1" applyAlignment="1">
      <alignment wrapText="1"/>
    </xf>
    <xf numFmtId="0" fontId="11" fillId="5" borderId="13" xfId="0" applyFont="1" applyFill="1" applyBorder="1" applyAlignment="1" applyProtection="1">
      <alignment horizontal="center" vertical="center" wrapText="1"/>
    </xf>
    <xf numFmtId="0" fontId="10" fillId="5" borderId="38" xfId="0" applyFont="1" applyFill="1" applyBorder="1" applyAlignment="1" applyProtection="1">
      <alignment horizontal="center" vertical="center" wrapText="1"/>
    </xf>
    <xf numFmtId="0" fontId="0" fillId="0" borderId="0" xfId="0" applyFont="1" applyAlignment="1">
      <alignment horizontal="center" vertical="center"/>
    </xf>
    <xf numFmtId="9" fontId="8" fillId="0" borderId="3" xfId="0" applyNumberFormat="1" applyFont="1" applyFill="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Font="1" applyFill="1"/>
    <xf numFmtId="0" fontId="0" fillId="0" borderId="0" xfId="0" applyFont="1" applyAlignment="1">
      <alignment wrapText="1"/>
    </xf>
    <xf numFmtId="0" fontId="0" fillId="0" borderId="13"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3" xfId="0" applyFont="1" applyFill="1" applyBorder="1" applyAlignment="1">
      <alignment horizontal="justify" vertical="center" wrapText="1"/>
    </xf>
    <xf numFmtId="0" fontId="6" fillId="6" borderId="12"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0" borderId="3" xfId="0" applyFont="1" applyBorder="1" applyAlignment="1">
      <alignment horizontal="justify" vertical="top" wrapText="1"/>
    </xf>
    <xf numFmtId="0" fontId="6" fillId="16" borderId="55" xfId="0" applyFont="1" applyFill="1" applyBorder="1" applyAlignment="1">
      <alignment horizontal="center" vertical="center" wrapText="1"/>
    </xf>
    <xf numFmtId="0" fontId="6" fillId="17" borderId="5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left" vertical="center" wrapText="1" indent="2"/>
    </xf>
    <xf numFmtId="9" fontId="0" fillId="0" borderId="13" xfId="0" applyNumberFormat="1" applyFont="1" applyFill="1" applyBorder="1" applyAlignment="1">
      <alignment horizontal="center" vertical="center"/>
    </xf>
    <xf numFmtId="0" fontId="11" fillId="0" borderId="0" xfId="0" applyFont="1" applyFill="1" applyBorder="1" applyAlignment="1" applyProtection="1">
      <alignment horizontal="center" vertical="center" wrapText="1"/>
    </xf>
    <xf numFmtId="0" fontId="0" fillId="0" borderId="0" xfId="0" applyFont="1" applyFill="1" applyAlignment="1">
      <alignment horizontal="center" vertical="center" wrapText="1"/>
    </xf>
    <xf numFmtId="9" fontId="0" fillId="0" borderId="3" xfId="0" applyNumberFormat="1" applyFont="1" applyFill="1" applyBorder="1" applyAlignment="1">
      <alignment horizontal="center" vertical="center" wrapText="1"/>
    </xf>
    <xf numFmtId="0" fontId="8" fillId="0" borderId="3" xfId="0" applyFont="1" applyFill="1" applyBorder="1" applyAlignment="1">
      <alignment horizontal="left" vertical="top" wrapText="1" indent="1"/>
    </xf>
    <xf numFmtId="9" fontId="0" fillId="0" borderId="39" xfId="0" applyNumberFormat="1" applyFont="1" applyFill="1" applyBorder="1" applyAlignment="1">
      <alignment horizontal="center" vertical="center" wrapText="1"/>
    </xf>
    <xf numFmtId="9" fontId="0" fillId="0" borderId="39" xfId="0" applyNumberFormat="1" applyFont="1" applyBorder="1" applyAlignment="1">
      <alignment horizontal="center" vertical="center" wrapText="1"/>
    </xf>
    <xf numFmtId="0" fontId="0" fillId="0" borderId="12" xfId="0" applyFont="1" applyFill="1" applyBorder="1" applyAlignment="1">
      <alignment horizontal="justify" vertical="center" wrapText="1"/>
    </xf>
    <xf numFmtId="9" fontId="0" fillId="0" borderId="46" xfId="0" applyNumberFormat="1" applyFont="1" applyFill="1" applyBorder="1" applyAlignment="1">
      <alignment horizontal="center" vertical="center" wrapText="1"/>
    </xf>
    <xf numFmtId="0" fontId="6" fillId="17" borderId="58" xfId="0"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14" fillId="0" borderId="0" xfId="0" applyFont="1" applyFill="1" applyAlignment="1">
      <alignment vertical="center" wrapText="1"/>
    </xf>
    <xf numFmtId="0" fontId="14" fillId="0" borderId="0" xfId="0" applyFont="1" applyFill="1" applyAlignment="1">
      <alignment horizontal="left" vertical="center" wrapText="1"/>
    </xf>
    <xf numFmtId="9" fontId="0" fillId="0" borderId="5"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9" xfId="0" applyFont="1" applyBorder="1" applyAlignment="1">
      <alignment horizontal="justify" vertical="center" wrapText="1"/>
    </xf>
    <xf numFmtId="0" fontId="6" fillId="7" borderId="59" xfId="0" applyFont="1" applyFill="1" applyBorder="1" applyAlignment="1">
      <alignment horizontal="center" vertical="center" wrapText="1"/>
    </xf>
    <xf numFmtId="0" fontId="8" fillId="0" borderId="59" xfId="0" applyFont="1" applyBorder="1"/>
    <xf numFmtId="0" fontId="10" fillId="0" borderId="38" xfId="0" applyFont="1" applyBorder="1" applyAlignment="1">
      <alignment horizontal="center" vertical="center" wrapText="1"/>
    </xf>
    <xf numFmtId="0" fontId="8" fillId="0" borderId="3" xfId="0" applyFont="1" applyFill="1" applyBorder="1" applyAlignment="1">
      <alignment horizontal="left" vertical="center"/>
    </xf>
    <xf numFmtId="0" fontId="8" fillId="0" borderId="3" xfId="0" applyFont="1" applyBorder="1" applyAlignment="1">
      <alignment horizontal="left" vertical="center" wrapText="1"/>
    </xf>
    <xf numFmtId="0" fontId="8" fillId="8" borderId="3" xfId="0" applyFont="1" applyFill="1" applyBorder="1" applyAlignment="1">
      <alignment horizontal="center" vertical="center" wrapText="1"/>
    </xf>
    <xf numFmtId="0" fontId="8"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8" fillId="0" borderId="3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8" fillId="2" borderId="3" xfId="1" applyNumberFormat="1" applyFont="1" applyFill="1" applyBorder="1" applyAlignment="1" applyProtection="1">
      <alignment horizontal="left" vertical="center" wrapText="1"/>
    </xf>
    <xf numFmtId="0" fontId="10" fillId="0" borderId="3" xfId="0" applyFont="1" applyBorder="1" applyAlignment="1">
      <alignment horizontal="left" vertical="center" wrapText="1"/>
    </xf>
    <xf numFmtId="0" fontId="8" fillId="0" borderId="3" xfId="0" applyFont="1" applyFill="1" applyBorder="1" applyAlignment="1">
      <alignment horizontal="center" vertical="center"/>
    </xf>
    <xf numFmtId="0" fontId="8" fillId="0" borderId="3" xfId="0" quotePrefix="1" applyFont="1" applyBorder="1" applyAlignment="1" applyProtection="1">
      <alignment horizontal="left" vertical="center" wrapText="1"/>
      <protection locked="0"/>
    </xf>
    <xf numFmtId="0" fontId="8" fillId="0" borderId="40" xfId="0" applyFont="1" applyBorder="1" applyAlignment="1">
      <alignment horizontal="center" vertical="center" wrapText="1"/>
    </xf>
    <xf numFmtId="0" fontId="8" fillId="0" borderId="40" xfId="0" applyFont="1" applyBorder="1" applyAlignment="1">
      <alignment horizontal="left" vertical="center" wrapText="1"/>
    </xf>
    <xf numFmtId="0" fontId="8" fillId="0" borderId="3" xfId="0" applyFont="1" applyBorder="1" applyAlignment="1" applyProtection="1">
      <alignment horizontal="justify" vertical="center" wrapText="1"/>
      <protection locked="0"/>
    </xf>
    <xf numFmtId="0" fontId="8" fillId="0" borderId="3" xfId="0" applyFont="1" applyBorder="1" applyAlignment="1" applyProtection="1">
      <alignment horizontal="left" vertical="top" wrapText="1"/>
      <protection locked="0"/>
    </xf>
    <xf numFmtId="0" fontId="8" fillId="0" borderId="13" xfId="0" applyFont="1" applyBorder="1" applyAlignment="1">
      <alignment horizontal="left" vertical="center" wrapText="1"/>
    </xf>
    <xf numFmtId="0" fontId="8" fillId="0" borderId="3" xfId="0" quotePrefix="1" applyFont="1" applyBorder="1" applyAlignment="1">
      <alignment horizontal="left" vertical="center" wrapText="1"/>
    </xf>
    <xf numFmtId="0" fontId="8" fillId="0" borderId="3" xfId="0" applyFont="1" applyBorder="1" applyAlignment="1">
      <alignment vertical="center" wrapText="1"/>
    </xf>
    <xf numFmtId="0" fontId="8" fillId="0" borderId="3" xfId="0" quotePrefix="1" applyFont="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pplyProtection="1">
      <alignment horizontal="center" vertical="center" wrapText="1"/>
      <protection locked="0"/>
    </xf>
    <xf numFmtId="0" fontId="8" fillId="0" borderId="0" xfId="0" quotePrefix="1" applyFont="1" applyBorder="1" applyAlignment="1" applyProtection="1">
      <alignment horizontal="center" vertical="center" wrapText="1"/>
      <protection locked="0"/>
    </xf>
    <xf numFmtId="0" fontId="8" fillId="8" borderId="0" xfId="0" applyFont="1" applyFill="1" applyBorder="1" applyAlignment="1">
      <alignment horizontal="center" vertical="center" wrapText="1"/>
    </xf>
    <xf numFmtId="0" fontId="8" fillId="0" borderId="0" xfId="0" applyFont="1" applyBorder="1" applyAlignment="1" applyProtection="1">
      <alignment horizontal="justify" vertical="justify" wrapText="1"/>
      <protection locked="0"/>
    </xf>
    <xf numFmtId="0" fontId="8" fillId="0" borderId="0" xfId="0" applyFont="1" applyBorder="1" applyAlignment="1">
      <alignment horizontal="left" vertical="center" wrapText="1"/>
    </xf>
    <xf numFmtId="9" fontId="8" fillId="2" borderId="3" xfId="0" applyNumberFormat="1" applyFont="1" applyFill="1" applyBorder="1" applyAlignment="1">
      <alignment horizontal="center" vertical="center" wrapText="1"/>
    </xf>
    <xf numFmtId="9" fontId="8" fillId="2" borderId="39" xfId="0" applyNumberFormat="1" applyFont="1" applyFill="1" applyBorder="1" applyAlignment="1">
      <alignment horizontal="center" vertical="center" wrapText="1"/>
    </xf>
    <xf numFmtId="0" fontId="8" fillId="2" borderId="7" xfId="0" applyFont="1" applyFill="1" applyBorder="1" applyAlignment="1">
      <alignment horizontal="justify" vertical="center" wrapText="1"/>
    </xf>
    <xf numFmtId="9" fontId="0" fillId="2" borderId="3" xfId="0" applyNumberFormat="1" applyFont="1" applyFill="1" applyBorder="1" applyAlignment="1">
      <alignment horizontal="center" vertical="center" wrapText="1"/>
    </xf>
    <xf numFmtId="0" fontId="8" fillId="2" borderId="8" xfId="0" applyFont="1" applyFill="1" applyBorder="1" applyAlignment="1">
      <alignment horizontal="justify" vertical="center" wrapText="1"/>
    </xf>
    <xf numFmtId="0" fontId="18" fillId="0" borderId="1" xfId="0" applyFont="1" applyBorder="1" applyAlignment="1">
      <alignment horizontal="left" vertical="center"/>
    </xf>
    <xf numFmtId="0" fontId="18" fillId="0" borderId="29" xfId="0" applyFont="1" applyBorder="1" applyAlignment="1">
      <alignment horizontal="left" vertical="center"/>
    </xf>
    <xf numFmtId="0" fontId="18" fillId="0" borderId="2" xfId="0" applyFont="1" applyBorder="1" applyAlignment="1">
      <alignment horizontal="left" vertical="center"/>
    </xf>
    <xf numFmtId="0" fontId="18" fillId="0" borderId="30" xfId="0" applyFont="1" applyBorder="1" applyAlignment="1">
      <alignment horizontal="left" vertical="center"/>
    </xf>
    <xf numFmtId="0" fontId="18" fillId="0" borderId="0" xfId="0" applyFont="1" applyAlignment="1">
      <alignment horizontal="left" vertical="center"/>
    </xf>
    <xf numFmtId="0" fontId="0" fillId="0" borderId="0" xfId="0" applyFont="1" applyAlignment="1">
      <alignment horizontal="left"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0" fillId="0" borderId="3" xfId="0"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0" fontId="6" fillId="0" borderId="0" xfId="0" applyFont="1" applyAlignment="1">
      <alignment horizontal="left" vertical="center"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justify" vertical="center" wrapText="1"/>
    </xf>
    <xf numFmtId="9" fontId="0" fillId="0" borderId="0" xfId="0" applyNumberFormat="1" applyFont="1" applyFill="1" applyBorder="1" applyAlignment="1">
      <alignment horizontal="center" vertical="center" wrapText="1"/>
    </xf>
    <xf numFmtId="0" fontId="18" fillId="0" borderId="0" xfId="0" applyFont="1" applyBorder="1" applyAlignment="1">
      <alignment horizontal="left" vertical="center"/>
    </xf>
    <xf numFmtId="0" fontId="6" fillId="0" borderId="3" xfId="0" applyFont="1" applyFill="1" applyBorder="1" applyAlignment="1">
      <alignment horizontal="left" vertical="center" wrapText="1" indent="2"/>
    </xf>
    <xf numFmtId="0" fontId="6" fillId="0" borderId="5" xfId="0" applyFont="1" applyFill="1" applyBorder="1" applyAlignment="1">
      <alignment horizontal="center" vertical="center" wrapText="1"/>
    </xf>
    <xf numFmtId="0" fontId="8" fillId="4" borderId="9" xfId="0" applyFont="1" applyFill="1" applyBorder="1" applyAlignment="1">
      <alignment horizontal="left" vertical="center" wrapText="1" indent="1"/>
    </xf>
    <xf numFmtId="9" fontId="0" fillId="0" borderId="3" xfId="0" applyNumberFormat="1" applyFont="1" applyFill="1" applyBorder="1" applyAlignment="1">
      <alignment horizontal="center" vertical="center"/>
    </xf>
    <xf numFmtId="0" fontId="0" fillId="0" borderId="12" xfId="0" applyFont="1" applyBorder="1" applyAlignment="1">
      <alignment horizontal="justify" vertical="center" wrapText="1"/>
    </xf>
    <xf numFmtId="9" fontId="0" fillId="0" borderId="13" xfId="0" applyNumberFormat="1" applyFont="1" applyFill="1" applyBorder="1" applyAlignment="1">
      <alignment horizontal="center" vertical="center" wrapText="1"/>
    </xf>
    <xf numFmtId="0" fontId="6" fillId="16" borderId="60" xfId="0" applyFont="1" applyFill="1" applyBorder="1" applyAlignment="1">
      <alignment horizontal="center" vertical="center" wrapText="1"/>
    </xf>
    <xf numFmtId="0" fontId="6" fillId="17" borderId="60"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0" fillId="0" borderId="4" xfId="0" applyFont="1" applyBorder="1" applyAlignment="1">
      <alignment horizontal="justify" vertical="center" wrapText="1"/>
    </xf>
    <xf numFmtId="0" fontId="8" fillId="0" borderId="3"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3" xfId="0" applyFont="1" applyFill="1" applyBorder="1" applyAlignment="1" applyProtection="1">
      <alignment horizontal="justify" vertical="center" wrapText="1"/>
      <protection locked="0"/>
    </xf>
    <xf numFmtId="0" fontId="0" fillId="0" borderId="3" xfId="0" applyFont="1" applyBorder="1" applyAlignment="1">
      <alignment horizontal="left" vertical="center" wrapText="1"/>
    </xf>
    <xf numFmtId="0" fontId="10" fillId="2"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14" borderId="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0" fillId="0" borderId="7"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0" fillId="0" borderId="7" xfId="0" applyFont="1" applyBorder="1" applyAlignment="1">
      <alignment horizontal="justify" vertical="center" wrapText="1"/>
    </xf>
    <xf numFmtId="9" fontId="8" fillId="0" borderId="10" xfId="0" applyNumberFormat="1" applyFont="1" applyFill="1" applyBorder="1" applyAlignment="1">
      <alignment horizontal="center" vertical="center" wrapText="1"/>
    </xf>
    <xf numFmtId="0" fontId="6" fillId="16" borderId="50" xfId="0" applyFont="1" applyFill="1" applyBorder="1" applyAlignment="1">
      <alignment horizontal="center" vertical="center" wrapText="1"/>
    </xf>
    <xf numFmtId="0" fontId="6" fillId="17" borderId="50" xfId="0" applyFont="1" applyFill="1" applyBorder="1" applyAlignment="1">
      <alignment horizontal="center" vertical="center" wrapText="1"/>
    </xf>
    <xf numFmtId="0" fontId="8" fillId="0" borderId="3" xfId="0" applyFont="1" applyFill="1" applyBorder="1" applyAlignment="1">
      <alignment horizontal="left" vertical="center" wrapText="1"/>
    </xf>
    <xf numFmtId="9" fontId="0" fillId="0" borderId="5" xfId="0" applyNumberFormat="1" applyFont="1" applyFill="1" applyBorder="1" applyAlignment="1">
      <alignment horizontal="center" vertical="center"/>
    </xf>
    <xf numFmtId="9" fontId="8" fillId="0" borderId="10"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4" fontId="0" fillId="2" borderId="6" xfId="0" applyNumberFormat="1" applyFont="1" applyFill="1" applyBorder="1" applyAlignment="1">
      <alignment horizontal="center" vertical="center" wrapText="1"/>
    </xf>
    <xf numFmtId="14" fontId="8" fillId="2" borderId="8" xfId="0" applyNumberFormat="1" applyFont="1" applyFill="1" applyBorder="1" applyAlignment="1">
      <alignment horizontal="center" vertical="center" wrapText="1"/>
    </xf>
    <xf numFmtId="14" fontId="8" fillId="2" borderId="14" xfId="0" applyNumberFormat="1" applyFont="1" applyFill="1" applyBorder="1" applyAlignment="1">
      <alignment horizontal="center" vertical="center" wrapText="1"/>
    </xf>
    <xf numFmtId="14" fontId="8" fillId="0" borderId="8" xfId="0" applyNumberFormat="1" applyFont="1" applyFill="1" applyBorder="1" applyAlignment="1">
      <alignment horizontal="center" vertical="center" wrapText="1"/>
    </xf>
    <xf numFmtId="14" fontId="8" fillId="2" borderId="11" xfId="0" applyNumberFormat="1" applyFont="1" applyFill="1" applyBorder="1" applyAlignment="1">
      <alignment horizontal="center" vertical="center" wrapText="1"/>
    </xf>
    <xf numFmtId="0" fontId="0" fillId="2"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0" borderId="0" xfId="0" applyFont="1" applyAlignment="1">
      <alignment horizontal="center"/>
    </xf>
    <xf numFmtId="0" fontId="8" fillId="2" borderId="26" xfId="0" applyFont="1" applyFill="1" applyBorder="1" applyAlignment="1">
      <alignment horizontal="center"/>
    </xf>
    <xf numFmtId="0" fontId="8" fillId="2" borderId="24" xfId="0" applyFont="1" applyFill="1" applyBorder="1" applyAlignment="1">
      <alignment horizontal="center"/>
    </xf>
    <xf numFmtId="0" fontId="17" fillId="2" borderId="0" xfId="0" applyFont="1" applyFill="1" applyBorder="1" applyAlignment="1">
      <alignment horizontal="center" vertical="center"/>
    </xf>
    <xf numFmtId="0" fontId="10" fillId="2" borderId="51" xfId="0" applyFont="1" applyFill="1" applyBorder="1" applyAlignment="1">
      <alignment horizontal="center"/>
    </xf>
    <xf numFmtId="0" fontId="10" fillId="2" borderId="36" xfId="0" applyFont="1" applyFill="1" applyBorder="1" applyAlignment="1">
      <alignment horizontal="center"/>
    </xf>
    <xf numFmtId="0" fontId="10" fillId="2" borderId="35" xfId="0" applyFont="1" applyFill="1" applyBorder="1" applyAlignment="1">
      <alignment horizontal="center"/>
    </xf>
    <xf numFmtId="0" fontId="0" fillId="8" borderId="3" xfId="0" applyFont="1" applyFill="1" applyBorder="1" applyAlignment="1">
      <alignment horizontal="center" vertical="center" wrapText="1"/>
    </xf>
    <xf numFmtId="0" fontId="0" fillId="0" borderId="3" xfId="0" applyFont="1" applyBorder="1" applyAlignment="1" applyProtection="1">
      <alignment horizontal="center" vertical="center" wrapText="1"/>
      <protection locked="0"/>
    </xf>
    <xf numFmtId="0" fontId="0" fillId="0" borderId="3" xfId="0" quotePrefix="1" applyFont="1" applyBorder="1" applyAlignment="1">
      <alignment horizontal="justify" vertical="center" wrapText="1"/>
    </xf>
    <xf numFmtId="0" fontId="0" fillId="0" borderId="38"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7" borderId="3" xfId="0" applyFont="1" applyFill="1" applyBorder="1" applyAlignment="1" applyProtection="1">
      <alignment horizontal="center" vertical="center" wrapText="1"/>
      <protection locked="0"/>
    </xf>
    <xf numFmtId="0" fontId="8" fillId="7" borderId="3" xfId="0" applyFont="1" applyFill="1" applyBorder="1" applyAlignment="1">
      <alignment horizontal="justify" vertical="center" wrapText="1"/>
    </xf>
    <xf numFmtId="0" fontId="0" fillId="0" borderId="0" xfId="0" applyFont="1" applyAlignment="1">
      <alignment horizontal="left" vertical="center" wrapText="1"/>
    </xf>
    <xf numFmtId="0" fontId="8" fillId="2" borderId="3" xfId="1"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38" xfId="0" applyFont="1" applyFill="1" applyBorder="1" applyAlignment="1">
      <alignment horizontal="justify" vertical="center" wrapText="1"/>
    </xf>
    <xf numFmtId="0" fontId="8" fillId="0" borderId="0" xfId="0" applyFont="1" applyFill="1" applyAlignment="1">
      <alignment horizontal="justify" vertical="center" wrapText="1"/>
    </xf>
    <xf numFmtId="0" fontId="8" fillId="0" borderId="13" xfId="0" applyFont="1" applyBorder="1" applyAlignment="1" applyProtection="1">
      <alignment horizontal="left" vertical="center" wrapText="1"/>
      <protection locked="0"/>
    </xf>
    <xf numFmtId="0" fontId="6" fillId="7" borderId="8" xfId="0" applyFont="1" applyFill="1" applyBorder="1" applyAlignment="1">
      <alignment horizontal="center" vertical="center" wrapText="1"/>
    </xf>
    <xf numFmtId="0" fontId="18" fillId="0" borderId="1" xfId="0" applyFont="1" applyFill="1" applyBorder="1" applyAlignment="1">
      <alignment horizontal="left" vertical="center"/>
    </xf>
    <xf numFmtId="0" fontId="10" fillId="0" borderId="0" xfId="0" applyFont="1" applyBorder="1" applyAlignment="1">
      <alignment horizontal="left" vertical="center" wrapText="1"/>
    </xf>
    <xf numFmtId="0" fontId="10" fillId="0" borderId="62" xfId="0" applyFont="1" applyBorder="1" applyAlignment="1">
      <alignment vertical="center" wrapText="1"/>
    </xf>
    <xf numFmtId="0" fontId="0" fillId="0" borderId="4" xfId="0" applyFont="1" applyFill="1" applyBorder="1" applyAlignment="1">
      <alignment horizontal="justify" vertical="center" wrapText="1"/>
    </xf>
    <xf numFmtId="14" fontId="8" fillId="0" borderId="5" xfId="0" applyNumberFormat="1"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16" fillId="0" borderId="8" xfId="0" applyFont="1" applyFill="1" applyBorder="1" applyAlignment="1">
      <alignment horizontal="justify" vertical="center" wrapText="1"/>
    </xf>
    <xf numFmtId="0" fontId="8" fillId="0" borderId="11" xfId="0" applyFont="1" applyFill="1" applyBorder="1" applyAlignment="1">
      <alignment horizontal="justify" vertical="center" wrapText="1"/>
    </xf>
    <xf numFmtId="14" fontId="8" fillId="0" borderId="3" xfId="0"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19" fillId="0" borderId="0" xfId="0" applyFont="1" applyAlignment="1">
      <alignment horizontal="left" vertical="center"/>
    </xf>
    <xf numFmtId="0" fontId="11" fillId="5" borderId="13" xfId="0" applyFont="1" applyFill="1" applyBorder="1" applyAlignment="1" applyProtection="1">
      <alignment horizontal="justify" vertical="center" wrapText="1"/>
    </xf>
    <xf numFmtId="0" fontId="0" fillId="0" borderId="13" xfId="0" applyFont="1" applyFill="1" applyBorder="1" applyAlignment="1">
      <alignment horizontal="justify" vertical="top" wrapText="1"/>
    </xf>
    <xf numFmtId="0" fontId="0" fillId="0" borderId="14"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20" fillId="0" borderId="0" xfId="0" applyFont="1" applyAlignment="1">
      <alignment horizontal="left" vertical="center"/>
    </xf>
    <xf numFmtId="0" fontId="0" fillId="0" borderId="13"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2" borderId="5" xfId="0" applyFont="1" applyFill="1" applyBorder="1" applyAlignment="1">
      <alignment horizontal="justify" vertical="center" wrapText="1"/>
    </xf>
    <xf numFmtId="0" fontId="0" fillId="2" borderId="3"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0" borderId="10" xfId="0" applyFont="1" applyBorder="1" applyAlignment="1">
      <alignment horizontal="justify" vertical="center" wrapText="1"/>
    </xf>
    <xf numFmtId="0" fontId="20" fillId="0" borderId="0" xfId="0" applyFont="1" applyAlignment="1">
      <alignment horizontal="left" vertical="center" wrapText="1"/>
    </xf>
    <xf numFmtId="0" fontId="12" fillId="0" borderId="3" xfId="0" applyFont="1" applyBorder="1" applyAlignment="1">
      <alignment horizontal="justify" vertical="center" wrapText="1"/>
    </xf>
    <xf numFmtId="0" fontId="12" fillId="0" borderId="3" xfId="0" applyFont="1" applyFill="1" applyBorder="1" applyAlignment="1">
      <alignment horizontal="justify" vertical="center" wrapText="1"/>
    </xf>
    <xf numFmtId="0" fontId="12" fillId="0" borderId="10" xfId="0" applyFont="1" applyBorder="1" applyAlignment="1">
      <alignment horizontal="justify" vertical="center" wrapText="1"/>
    </xf>
    <xf numFmtId="0" fontId="0" fillId="0" borderId="5" xfId="0" applyFont="1" applyBorder="1" applyAlignment="1">
      <alignment horizontal="justify" vertical="center" wrapText="1"/>
    </xf>
    <xf numFmtId="0" fontId="0" fillId="2" borderId="8"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20" fillId="0" borderId="0" xfId="0" applyFont="1" applyBorder="1" applyAlignment="1">
      <alignment horizontal="left" vertical="center"/>
    </xf>
    <xf numFmtId="0" fontId="12" fillId="0" borderId="10"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20" fillId="0" borderId="0" xfId="0" applyFont="1" applyFill="1" applyAlignment="1"/>
    <xf numFmtId="0" fontId="0" fillId="2" borderId="0" xfId="0" applyFont="1" applyFill="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0" fillId="0" borderId="0" xfId="0" applyFont="1" applyFill="1" applyAlignment="1">
      <alignment horizontal="center" vertical="center"/>
    </xf>
    <xf numFmtId="0" fontId="0" fillId="18" borderId="3" xfId="0" applyFill="1" applyBorder="1" applyAlignment="1">
      <alignment horizontal="justify" vertical="center" wrapText="1"/>
    </xf>
    <xf numFmtId="0" fontId="0" fillId="18" borderId="3" xfId="0" applyFill="1" applyBorder="1" applyAlignment="1">
      <alignment horizontal="justify" vertical="top" wrapText="1"/>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2" borderId="27" xfId="0" applyFont="1" applyFill="1" applyBorder="1" applyAlignment="1">
      <alignment horizontal="center"/>
    </xf>
    <xf numFmtId="0" fontId="6" fillId="2" borderId="28" xfId="0" applyFont="1" applyFill="1" applyBorder="1" applyAlignment="1">
      <alignment horizontal="center"/>
    </xf>
    <xf numFmtId="0" fontId="0" fillId="6" borderId="33"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6" xfId="0" applyFont="1" applyFill="1" applyBorder="1" applyAlignment="1">
      <alignment horizontal="center" vertical="center"/>
    </xf>
    <xf numFmtId="0" fontId="6" fillId="7" borderId="37"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6" borderId="12"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4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2" borderId="3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0" xfId="0" applyFont="1" applyFill="1" applyBorder="1" applyAlignment="1">
      <alignment horizontal="center" vertical="center"/>
    </xf>
    <xf numFmtId="0" fontId="5" fillId="5" borderId="10" xfId="0" applyFont="1" applyFill="1" applyBorder="1" applyAlignment="1" applyProtection="1">
      <alignment horizontal="justify" vertical="center" wrapText="1"/>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5" borderId="7"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1" fillId="0" borderId="31" xfId="0" applyFont="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6" fillId="7" borderId="53" xfId="0" applyFont="1" applyFill="1" applyBorder="1" applyAlignment="1">
      <alignment horizontal="center" vertical="center"/>
    </xf>
    <xf numFmtId="0" fontId="6" fillId="7" borderId="52" xfId="0" applyFont="1" applyFill="1" applyBorder="1" applyAlignment="1">
      <alignment horizontal="center" vertical="center"/>
    </xf>
    <xf numFmtId="0" fontId="6" fillId="7" borderId="51" xfId="0" applyFont="1" applyFill="1" applyBorder="1" applyAlignment="1">
      <alignment horizontal="center" vertical="center"/>
    </xf>
    <xf numFmtId="0" fontId="10" fillId="6" borderId="43" xfId="0" applyFont="1" applyFill="1" applyBorder="1" applyAlignment="1" applyProtection="1">
      <alignment horizontal="center" vertical="center" wrapText="1"/>
    </xf>
    <xf numFmtId="0" fontId="10" fillId="6" borderId="45" xfId="0" applyFont="1" applyFill="1" applyBorder="1" applyAlignment="1" applyProtection="1">
      <alignment horizontal="center" vertical="center" wrapText="1"/>
    </xf>
    <xf numFmtId="0" fontId="11" fillId="5" borderId="40" xfId="0" applyFont="1" applyFill="1" applyBorder="1" applyAlignment="1" applyProtection="1">
      <alignment horizontal="center" vertical="center" wrapText="1"/>
    </xf>
    <xf numFmtId="0" fontId="11" fillId="5" borderId="41" xfId="0" applyFont="1" applyFill="1" applyBorder="1" applyAlignment="1" applyProtection="1">
      <alignment horizontal="center" vertical="center" wrapText="1"/>
    </xf>
    <xf numFmtId="0" fontId="11" fillId="5" borderId="13" xfId="0" applyFont="1" applyFill="1" applyBorder="1" applyAlignment="1" applyProtection="1">
      <alignment horizontal="center" vertical="center" wrapText="1"/>
    </xf>
    <xf numFmtId="0" fontId="10" fillId="6" borderId="32" xfId="0" applyFont="1" applyFill="1" applyBorder="1" applyAlignment="1" applyProtection="1">
      <alignment horizontal="center" vertical="center" wrapText="1"/>
    </xf>
    <xf numFmtId="0" fontId="10" fillId="6" borderId="46" xfId="0" applyFont="1" applyFill="1" applyBorder="1" applyAlignment="1" applyProtection="1">
      <alignment horizontal="center" vertical="center" wrapText="1"/>
    </xf>
    <xf numFmtId="0" fontId="10" fillId="5" borderId="38" xfId="0" applyFont="1" applyFill="1" applyBorder="1" applyAlignment="1" applyProtection="1">
      <alignment horizontal="center" vertical="center" wrapText="1"/>
    </xf>
    <xf numFmtId="0" fontId="10" fillId="5" borderId="39" xfId="0" applyFont="1" applyFill="1" applyBorder="1" applyAlignment="1" applyProtection="1">
      <alignment horizontal="center" vertical="center" wrapText="1"/>
    </xf>
    <xf numFmtId="0" fontId="11" fillId="5" borderId="38" xfId="0" applyFont="1" applyFill="1" applyBorder="1" applyAlignment="1" applyProtection="1">
      <alignment horizontal="justify" vertical="center" wrapText="1"/>
    </xf>
    <xf numFmtId="0" fontId="11" fillId="5" borderId="39" xfId="0" applyFont="1" applyFill="1" applyBorder="1" applyAlignment="1" applyProtection="1">
      <alignment horizontal="justify" vertical="center" wrapText="1"/>
    </xf>
    <xf numFmtId="0" fontId="0" fillId="0" borderId="38" xfId="0" applyFont="1" applyBorder="1" applyAlignment="1">
      <alignment horizontal="justify" vertical="center" wrapText="1"/>
    </xf>
    <xf numFmtId="0" fontId="0" fillId="0" borderId="39" xfId="0" applyFont="1" applyBorder="1" applyAlignment="1">
      <alignment horizontal="justify" vertical="center" wrapText="1"/>
    </xf>
    <xf numFmtId="0" fontId="10" fillId="2" borderId="2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11" fillId="0" borderId="40"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22" fillId="14" borderId="56" xfId="0" applyFont="1" applyFill="1" applyBorder="1" applyAlignment="1">
      <alignment horizontal="left" vertical="center" wrapText="1"/>
    </xf>
    <xf numFmtId="0" fontId="22" fillId="14" borderId="57" xfId="0" applyFont="1" applyFill="1" applyBorder="1" applyAlignment="1">
      <alignment horizontal="left" vertical="center" wrapText="1"/>
    </xf>
    <xf numFmtId="0" fontId="22" fillId="14" borderId="58" xfId="0" applyFont="1" applyFill="1" applyBorder="1" applyAlignment="1">
      <alignment horizontal="left" vertical="center" wrapText="1"/>
    </xf>
    <xf numFmtId="0" fontId="0" fillId="0" borderId="4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6" fillId="2" borderId="24" xfId="0" applyFont="1" applyFill="1" applyBorder="1" applyAlignment="1">
      <alignment horizontal="center" vertical="center" wrapText="1"/>
    </xf>
    <xf numFmtId="0" fontId="6" fillId="7" borderId="34"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61"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7" xfId="0" applyFont="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6" fillId="6" borderId="3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0" fillId="18" borderId="15" xfId="0" applyFont="1" applyFill="1" applyBorder="1" applyAlignment="1">
      <alignment horizontal="left" vertical="center" wrapText="1"/>
    </xf>
    <xf numFmtId="0" fontId="0" fillId="18" borderId="16" xfId="0" applyFont="1" applyFill="1" applyBorder="1" applyAlignment="1">
      <alignment horizontal="left" vertical="center" wrapText="1"/>
    </xf>
    <xf numFmtId="0" fontId="0" fillId="18" borderId="17" xfId="0" applyFont="1" applyFill="1" applyBorder="1" applyAlignment="1">
      <alignment horizontal="left" vertical="center" wrapText="1"/>
    </xf>
    <xf numFmtId="9" fontId="0" fillId="0" borderId="3" xfId="0" applyNumberFormat="1" applyFont="1" applyBorder="1" applyAlignment="1">
      <alignment horizontal="center" vertical="center" wrapText="1"/>
    </xf>
    <xf numFmtId="0" fontId="0" fillId="0" borderId="8" xfId="0" applyFont="1" applyFill="1" applyBorder="1" applyAlignment="1">
      <alignment horizontal="justify" vertical="center" wrapText="1"/>
    </xf>
    <xf numFmtId="0" fontId="0" fillId="4" borderId="33"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0" borderId="7" xfId="0" applyFont="1" applyFill="1" applyBorder="1" applyAlignment="1">
      <alignment horizontal="justify" vertical="center" wrapText="1"/>
    </xf>
    <xf numFmtId="0" fontId="0" fillId="0" borderId="3" xfId="0" applyFont="1" applyFill="1" applyBorder="1" applyAlignment="1">
      <alignment horizontal="left" vertical="center" wrapText="1"/>
    </xf>
    <xf numFmtId="0" fontId="6" fillId="3" borderId="34"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54"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7" borderId="12" xfId="0" applyFont="1" applyFill="1" applyBorder="1" applyAlignment="1">
      <alignment horizontal="center" vertical="center"/>
    </xf>
    <xf numFmtId="0" fontId="6" fillId="7" borderId="45" xfId="0" applyFont="1" applyFill="1" applyBorder="1" applyAlignment="1">
      <alignment horizontal="center" vertical="center"/>
    </xf>
    <xf numFmtId="0" fontId="6" fillId="7" borderId="14" xfId="0" applyFont="1" applyFill="1" applyBorder="1" applyAlignment="1">
      <alignment horizontal="center" vertical="center"/>
    </xf>
    <xf numFmtId="0" fontId="8" fillId="0" borderId="4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15" borderId="34"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0" xfId="0" applyFont="1" applyFill="1" applyBorder="1" applyAlignment="1">
      <alignment horizontal="justify" vertical="center" wrapText="1"/>
    </xf>
    <xf numFmtId="0" fontId="8" fillId="0" borderId="41"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 xfId="0" applyFont="1" applyBorder="1" applyAlignment="1">
      <alignment horizontal="center" vertical="center" wrapText="1"/>
    </xf>
    <xf numFmtId="0" fontId="10" fillId="14" borderId="13" xfId="0" applyFont="1" applyFill="1" applyBorder="1" applyAlignment="1">
      <alignment horizontal="center" vertical="center"/>
    </xf>
    <xf numFmtId="0" fontId="10" fillId="14" borderId="3" xfId="0" applyFont="1" applyFill="1" applyBorder="1" applyAlignment="1">
      <alignment horizontal="center" vertical="center"/>
    </xf>
    <xf numFmtId="0" fontId="8" fillId="0"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4" borderId="48"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0" borderId="43"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2" borderId="47" xfId="0" applyFont="1" applyFill="1" applyBorder="1" applyAlignment="1">
      <alignment horizontal="justify" vertical="center" wrapText="1"/>
    </xf>
    <xf numFmtId="0" fontId="8" fillId="2" borderId="61"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0" borderId="3" xfId="0" applyFont="1" applyFill="1" applyBorder="1" applyAlignment="1" applyProtection="1">
      <alignment horizontal="justify" vertical="top" wrapText="1"/>
      <protection locked="0"/>
    </xf>
    <xf numFmtId="0" fontId="0" fillId="0" borderId="7" xfId="0" applyFont="1" applyBorder="1" applyAlignment="1">
      <alignment horizontal="justify" vertical="center" wrapText="1"/>
    </xf>
    <xf numFmtId="0" fontId="0" fillId="0" borderId="40" xfId="0" applyFont="1" applyBorder="1" applyAlignment="1">
      <alignment horizontal="center" vertical="center" wrapText="1"/>
    </xf>
    <xf numFmtId="0" fontId="8" fillId="2" borderId="7" xfId="1" applyFont="1" applyFill="1" applyBorder="1" applyAlignment="1">
      <alignment horizontal="justify" vertical="center" wrapText="1"/>
    </xf>
    <xf numFmtId="0" fontId="8" fillId="2" borderId="40"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7" fillId="13" borderId="35" xfId="0" applyFont="1" applyFill="1" applyBorder="1" applyAlignment="1">
      <alignment horizontal="center" vertical="center"/>
    </xf>
    <xf numFmtId="0" fontId="17" fillId="13" borderId="12" xfId="0" applyFont="1" applyFill="1" applyBorder="1" applyAlignment="1">
      <alignment horizontal="center" vertical="center"/>
    </xf>
    <xf numFmtId="0" fontId="17" fillId="13" borderId="49" xfId="0" applyFont="1" applyFill="1" applyBorder="1" applyAlignment="1">
      <alignment horizontal="center" vertical="center"/>
    </xf>
    <xf numFmtId="0" fontId="17" fillId="13" borderId="43" xfId="0" applyFont="1" applyFill="1" applyBorder="1" applyAlignment="1">
      <alignment horizontal="center" vertical="center"/>
    </xf>
    <xf numFmtId="0" fontId="21" fillId="0" borderId="0" xfId="0" applyFont="1" applyBorder="1" applyAlignment="1">
      <alignment horizontal="left" vertical="center" wrapText="1"/>
    </xf>
    <xf numFmtId="0" fontId="8" fillId="0" borderId="3" xfId="0" applyFont="1" applyFill="1" applyBorder="1" applyAlignment="1">
      <alignment horizontal="justify" vertical="center" wrapText="1"/>
    </xf>
    <xf numFmtId="0" fontId="17" fillId="10" borderId="40" xfId="0" applyFont="1" applyFill="1" applyBorder="1" applyAlignment="1">
      <alignment horizontal="center" vertical="center"/>
    </xf>
    <xf numFmtId="0" fontId="17" fillId="10" borderId="16"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4"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14"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32" xfId="0" applyFont="1" applyFill="1" applyBorder="1" applyAlignment="1">
      <alignment horizontal="center" vertical="center"/>
    </xf>
    <xf numFmtId="0" fontId="17" fillId="12" borderId="33" xfId="0" applyFont="1" applyFill="1" applyBorder="1" applyAlignment="1">
      <alignment horizontal="center" vertical="center"/>
    </xf>
    <xf numFmtId="0" fontId="17" fillId="12" borderId="12" xfId="0" applyFont="1" applyFill="1" applyBorder="1" applyAlignment="1">
      <alignment horizontal="center" vertical="center"/>
    </xf>
    <xf numFmtId="0" fontId="17" fillId="11" borderId="40" xfId="0" applyFont="1" applyFill="1" applyBorder="1" applyAlignment="1">
      <alignment horizontal="center" vertical="center"/>
    </xf>
    <xf numFmtId="0" fontId="17" fillId="11" borderId="41" xfId="0" applyFont="1" applyFill="1" applyBorder="1" applyAlignment="1">
      <alignment horizontal="center" vertical="center"/>
    </xf>
    <xf numFmtId="0" fontId="17" fillId="11" borderId="13" xfId="0" applyFont="1" applyFill="1" applyBorder="1" applyAlignment="1">
      <alignment horizontal="center" vertical="center"/>
    </xf>
    <xf numFmtId="0" fontId="17" fillId="10" borderId="13" xfId="0" applyFont="1" applyFill="1" applyBorder="1" applyAlignment="1">
      <alignment horizontal="center" vertical="center"/>
    </xf>
    <xf numFmtId="0" fontId="17" fillId="10" borderId="17" xfId="0" applyFont="1" applyFill="1" applyBorder="1" applyAlignment="1">
      <alignment horizontal="center" vertical="center"/>
    </xf>
    <xf numFmtId="0" fontId="10" fillId="2" borderId="26" xfId="0" applyFont="1" applyFill="1" applyBorder="1" applyAlignment="1">
      <alignment horizontal="center" vertical="center"/>
    </xf>
    <xf numFmtId="0" fontId="17" fillId="11" borderId="33" xfId="0" applyFont="1" applyFill="1" applyBorder="1" applyAlignment="1">
      <alignment horizontal="center" vertical="center"/>
    </xf>
    <xf numFmtId="0" fontId="17" fillId="11" borderId="15" xfId="0" applyFont="1" applyFill="1" applyBorder="1" applyAlignment="1">
      <alignment horizontal="center" vertical="center"/>
    </xf>
    <xf numFmtId="0" fontId="17" fillId="11" borderId="16" xfId="0" applyFont="1" applyFill="1" applyBorder="1" applyAlignment="1">
      <alignment horizontal="center" vertical="center"/>
    </xf>
    <xf numFmtId="0" fontId="10" fillId="2" borderId="2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7" fillId="13" borderId="33" xfId="0" applyFont="1" applyFill="1" applyBorder="1" applyAlignment="1">
      <alignment horizontal="center" vertical="center"/>
    </xf>
    <xf numFmtId="0" fontId="17" fillId="12" borderId="40" xfId="0" applyFont="1" applyFill="1" applyBorder="1" applyAlignment="1">
      <alignment horizontal="center" vertical="center"/>
    </xf>
    <xf numFmtId="0" fontId="17" fillId="12" borderId="13" xfId="0" applyFont="1" applyFill="1" applyBorder="1" applyAlignment="1">
      <alignment horizontal="center" vertical="center"/>
    </xf>
    <xf numFmtId="0" fontId="17" fillId="10" borderId="41" xfId="0" applyFont="1" applyFill="1" applyBorder="1" applyAlignment="1">
      <alignment horizontal="center" vertical="center"/>
    </xf>
    <xf numFmtId="0" fontId="17" fillId="12" borderId="36" xfId="0" applyFont="1" applyFill="1" applyBorder="1" applyAlignment="1">
      <alignment horizontal="center" vertical="center"/>
    </xf>
    <xf numFmtId="0" fontId="17" fillId="11" borderId="37" xfId="0" applyFont="1" applyFill="1" applyBorder="1" applyAlignment="1">
      <alignment horizontal="center" vertical="center"/>
    </xf>
    <xf numFmtId="0" fontId="17" fillId="11" borderId="14" xfId="0" applyFont="1" applyFill="1" applyBorder="1" applyAlignment="1">
      <alignment horizontal="center" vertical="center"/>
    </xf>
    <xf numFmtId="0" fontId="17" fillId="13" borderId="48" xfId="0" applyFont="1" applyFill="1" applyBorder="1" applyAlignment="1">
      <alignment horizontal="center" vertical="center"/>
    </xf>
    <xf numFmtId="0" fontId="10" fillId="2" borderId="0" xfId="0" applyFont="1" applyFill="1" applyBorder="1" applyAlignment="1">
      <alignment horizontal="center"/>
    </xf>
    <xf numFmtId="0" fontId="10" fillId="2" borderId="34" xfId="0" applyFont="1" applyFill="1" applyBorder="1" applyAlignment="1">
      <alignment horizontal="center" vertical="center" textRotation="90"/>
    </xf>
    <xf numFmtId="0" fontId="10" fillId="2" borderId="31" xfId="0" applyFont="1" applyFill="1" applyBorder="1" applyAlignment="1">
      <alignment horizontal="center" vertical="center"/>
    </xf>
  </cellXfs>
  <cellStyles count="2">
    <cellStyle name="Normal" xfId="0" builtinId="0"/>
    <cellStyle name="Normal 2" xfId="1" xr:uid="{00000000-0005-0000-0000-000001000000}"/>
  </cellStyles>
  <dxfs count="648">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00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1</xdr:row>
      <xdr:rowOff>0</xdr:rowOff>
    </xdr:from>
    <xdr:to>
      <xdr:col>1</xdr:col>
      <xdr:colOff>212271</xdr:colOff>
      <xdr:row>3</xdr:row>
      <xdr:rowOff>104351</xdr:rowOff>
    </xdr:to>
    <xdr:pic>
      <xdr:nvPicPr>
        <xdr:cNvPr id="3"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04107" y="0"/>
          <a:ext cx="1877786" cy="492279"/>
        </a:xfrm>
        <a:prstGeom prst="rect">
          <a:avLst/>
        </a:prstGeom>
      </xdr:spPr>
    </xdr:pic>
    <xdr:clientData/>
  </xdr:twoCellAnchor>
  <xdr:twoCellAnchor editAs="oneCell">
    <xdr:from>
      <xdr:col>1</xdr:col>
      <xdr:colOff>119494</xdr:colOff>
      <xdr:row>1</xdr:row>
      <xdr:rowOff>69671</xdr:rowOff>
    </xdr:from>
    <xdr:to>
      <xdr:col>2</xdr:col>
      <xdr:colOff>932963</xdr:colOff>
      <xdr:row>4</xdr:row>
      <xdr:rowOff>47625</xdr:rowOff>
    </xdr:to>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43319" y="241121"/>
          <a:ext cx="1194469" cy="549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99786</xdr:colOff>
      <xdr:row>0</xdr:row>
      <xdr:rowOff>147411</xdr:rowOff>
    </xdr:from>
    <xdr:to>
      <xdr:col>0</xdr:col>
      <xdr:colOff>2143125</xdr:colOff>
      <xdr:row>3</xdr:row>
      <xdr:rowOff>127359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9786" y="147411"/>
          <a:ext cx="2043339" cy="9324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105833</xdr:colOff>
      <xdr:row>0</xdr:row>
      <xdr:rowOff>27214</xdr:rowOff>
    </xdr:from>
    <xdr:to>
      <xdr:col>1</xdr:col>
      <xdr:colOff>663725</xdr:colOff>
      <xdr:row>2</xdr:row>
      <xdr:rowOff>168640</xdr:rowOff>
    </xdr:to>
    <xdr:pic>
      <xdr:nvPicPr>
        <xdr:cNvPr id="3"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105833" y="27214"/>
          <a:ext cx="1277559" cy="522426"/>
        </a:xfrm>
        <a:prstGeom prst="rect">
          <a:avLst/>
        </a:prstGeom>
      </xdr:spPr>
    </xdr:pic>
    <xdr:clientData/>
  </xdr:twoCellAnchor>
  <xdr:twoCellAnchor editAs="oneCell">
    <xdr:from>
      <xdr:col>0</xdr:col>
      <xdr:colOff>105833</xdr:colOff>
      <xdr:row>0</xdr:row>
      <xdr:rowOff>27214</xdr:rowOff>
    </xdr:from>
    <xdr:to>
      <xdr:col>1</xdr:col>
      <xdr:colOff>663725</xdr:colOff>
      <xdr:row>2</xdr:row>
      <xdr:rowOff>168640</xdr:rowOff>
    </xdr:to>
    <xdr:pic>
      <xdr:nvPicPr>
        <xdr:cNvPr id="4" name="Imagen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105833" y="27214"/>
          <a:ext cx="1281792" cy="522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78617</xdr:colOff>
      <xdr:row>0</xdr:row>
      <xdr:rowOff>136071</xdr:rowOff>
    </xdr:from>
    <xdr:to>
      <xdr:col>2</xdr:col>
      <xdr:colOff>552450</xdr:colOff>
      <xdr:row>4</xdr:row>
      <xdr:rowOff>23973</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78617" y="136071"/>
          <a:ext cx="1921633" cy="10023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100217</xdr:colOff>
      <xdr:row>0</xdr:row>
      <xdr:rowOff>90717</xdr:rowOff>
    </xdr:from>
    <xdr:to>
      <xdr:col>1</xdr:col>
      <xdr:colOff>16225</xdr:colOff>
      <xdr:row>3</xdr:row>
      <xdr:rowOff>201083</xdr:rowOff>
    </xdr:to>
    <xdr:pic>
      <xdr:nvPicPr>
        <xdr:cNvPr id="4"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100217" y="90717"/>
          <a:ext cx="1399187" cy="7771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119440</xdr:colOff>
      <xdr:row>0</xdr:row>
      <xdr:rowOff>71130</xdr:rowOff>
    </xdr:from>
    <xdr:to>
      <xdr:col>0</xdr:col>
      <xdr:colOff>1534583</xdr:colOff>
      <xdr:row>3</xdr:row>
      <xdr:rowOff>179916</xdr:rowOff>
    </xdr:to>
    <xdr:pic>
      <xdr:nvPicPr>
        <xdr:cNvPr id="3"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119440" y="71130"/>
          <a:ext cx="1415143" cy="6908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203922</xdr:colOff>
      <xdr:row>0</xdr:row>
      <xdr:rowOff>216430</xdr:rowOff>
    </xdr:from>
    <xdr:to>
      <xdr:col>1</xdr:col>
      <xdr:colOff>88802</xdr:colOff>
      <xdr:row>4</xdr:row>
      <xdr:rowOff>100011</xdr:rowOff>
    </xdr:to>
    <xdr:pic>
      <xdr:nvPicPr>
        <xdr:cNvPr id="4" name="Imagen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stretch>
          <a:fillRect/>
        </a:stretch>
      </xdr:blipFill>
      <xdr:spPr>
        <a:xfrm>
          <a:off x="203922" y="216430"/>
          <a:ext cx="1575568" cy="8837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78614</xdr:colOff>
      <xdr:row>0</xdr:row>
      <xdr:rowOff>42333</xdr:rowOff>
    </xdr:from>
    <xdr:to>
      <xdr:col>0</xdr:col>
      <xdr:colOff>1318905</xdr:colOff>
      <xdr:row>3</xdr:row>
      <xdr:rowOff>148167</xdr:rowOff>
    </xdr:to>
    <xdr:pic>
      <xdr:nvPicPr>
        <xdr:cNvPr id="3"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78614" y="42333"/>
          <a:ext cx="1240291" cy="6879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76729</xdr:colOff>
      <xdr:row>0</xdr:row>
      <xdr:rowOff>119062</xdr:rowOff>
    </xdr:from>
    <xdr:to>
      <xdr:col>3</xdr:col>
      <xdr:colOff>20562</xdr:colOff>
      <xdr:row>3</xdr:row>
      <xdr:rowOff>66146</xdr:rowOff>
    </xdr:to>
    <xdr:pic>
      <xdr:nvPicPr>
        <xdr:cNvPr id="3"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76729" y="119062"/>
          <a:ext cx="1224416" cy="5291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I30"/>
  <sheetViews>
    <sheetView showGridLines="0" tabSelected="1" zoomScale="80" zoomScaleNormal="80" workbookViewId="0">
      <selection activeCell="C2" sqref="C2:E2"/>
    </sheetView>
  </sheetViews>
  <sheetFormatPr baseColWidth="10" defaultColWidth="0" defaultRowHeight="15" zeroHeight="1" x14ac:dyDescent="0.25"/>
  <cols>
    <col min="1" max="1" width="1.85546875" style="4" bestFit="1" customWidth="1"/>
    <col min="2" max="2" width="5.7109375" style="4" customWidth="1"/>
    <col min="3" max="3" width="69.42578125" style="4" customWidth="1"/>
    <col min="4" max="4" width="12.42578125" style="4" customWidth="1"/>
    <col min="5" max="5" width="66.42578125" style="4" customWidth="1"/>
    <col min="6" max="6" width="5.140625" style="4" customWidth="1"/>
    <col min="7" max="9" width="0" style="4" hidden="1" customWidth="1"/>
    <col min="10" max="16384" width="10.85546875" style="4" hidden="1"/>
  </cols>
  <sheetData>
    <row r="1" spans="2:9" ht="15.75" thickBot="1" x14ac:dyDescent="0.3">
      <c r="F1" s="5"/>
      <c r="G1" s="5"/>
      <c r="H1" s="5"/>
      <c r="I1" s="5"/>
    </row>
    <row r="2" spans="2:9" ht="15" customHeight="1" x14ac:dyDescent="0.25">
      <c r="B2" s="313"/>
      <c r="C2" s="318" t="s">
        <v>928</v>
      </c>
      <c r="D2" s="318"/>
      <c r="E2" s="319"/>
      <c r="F2" s="6"/>
      <c r="G2" s="6"/>
      <c r="H2" s="5"/>
      <c r="I2" s="5"/>
    </row>
    <row r="3" spans="2:9" ht="15" customHeight="1" x14ac:dyDescent="0.25">
      <c r="B3" s="314"/>
      <c r="C3" s="320" t="s">
        <v>36</v>
      </c>
      <c r="D3" s="320"/>
      <c r="E3" s="321"/>
      <c r="F3" s="6"/>
      <c r="G3" s="6"/>
      <c r="H3" s="5"/>
      <c r="I3" s="5"/>
    </row>
    <row r="4" spans="2:9" x14ac:dyDescent="0.25">
      <c r="B4" s="315"/>
      <c r="C4" s="320" t="s">
        <v>894</v>
      </c>
      <c r="D4" s="320"/>
      <c r="E4" s="321"/>
      <c r="F4" s="6"/>
      <c r="G4" s="6"/>
      <c r="H4" s="5"/>
      <c r="I4" s="5"/>
    </row>
    <row r="5" spans="2:9" x14ac:dyDescent="0.25">
      <c r="B5" s="316"/>
      <c r="C5" s="320" t="s">
        <v>126</v>
      </c>
      <c r="D5" s="320"/>
      <c r="E5" s="321"/>
      <c r="F5" s="6"/>
      <c r="G5" s="6"/>
      <c r="H5" s="5"/>
      <c r="I5" s="5"/>
    </row>
    <row r="6" spans="2:9" ht="15.75" customHeight="1" thickBot="1" x14ac:dyDescent="0.3">
      <c r="B6" s="317"/>
      <c r="C6" s="325"/>
      <c r="D6" s="325"/>
      <c r="E6" s="326"/>
      <c r="F6" s="6"/>
      <c r="G6" s="6"/>
      <c r="H6" s="5"/>
      <c r="I6" s="5"/>
    </row>
    <row r="7" spans="2:9" ht="18" customHeight="1" thickBot="1" x14ac:dyDescent="0.3">
      <c r="B7" s="322" t="s">
        <v>32</v>
      </c>
      <c r="C7" s="323"/>
      <c r="D7" s="323"/>
      <c r="E7" s="324"/>
      <c r="F7" s="7"/>
      <c r="G7" s="7"/>
      <c r="H7" s="7"/>
      <c r="I7" s="7"/>
    </row>
    <row r="8" spans="2:9" ht="30" customHeight="1" x14ac:dyDescent="0.25">
      <c r="B8" s="8">
        <v>1</v>
      </c>
      <c r="C8" s="21" t="s">
        <v>896</v>
      </c>
      <c r="D8" s="9"/>
      <c r="E8" s="10"/>
      <c r="F8" s="5"/>
      <c r="G8" s="5"/>
      <c r="H8" s="5"/>
      <c r="I8" s="5"/>
    </row>
    <row r="9" spans="2:9" ht="25.5" customHeight="1" x14ac:dyDescent="0.25">
      <c r="B9" s="11">
        <v>2</v>
      </c>
      <c r="C9" s="12" t="s">
        <v>33</v>
      </c>
      <c r="D9" s="13"/>
      <c r="E9" s="14"/>
      <c r="F9" s="5"/>
      <c r="G9" s="5"/>
      <c r="H9" s="5"/>
      <c r="I9" s="5"/>
    </row>
    <row r="10" spans="2:9" ht="24.75" customHeight="1" x14ac:dyDescent="0.25">
      <c r="B10" s="11">
        <v>3</v>
      </c>
      <c r="C10" s="12" t="s">
        <v>34</v>
      </c>
      <c r="D10" s="13"/>
      <c r="E10" s="14"/>
      <c r="F10" s="5"/>
      <c r="G10" s="5"/>
      <c r="H10" s="5"/>
      <c r="I10" s="5"/>
    </row>
    <row r="11" spans="2:9" ht="30.75" customHeight="1" x14ac:dyDescent="0.25">
      <c r="B11" s="11">
        <v>4</v>
      </c>
      <c r="C11" s="20" t="s">
        <v>943</v>
      </c>
      <c r="D11" s="13"/>
      <c r="E11" s="14"/>
      <c r="F11" s="5"/>
      <c r="G11" s="5"/>
      <c r="H11" s="5"/>
      <c r="I11" s="5"/>
    </row>
    <row r="12" spans="2:9" ht="30" x14ac:dyDescent="0.25">
      <c r="B12" s="11">
        <v>5</v>
      </c>
      <c r="C12" s="20" t="s">
        <v>945</v>
      </c>
      <c r="D12" s="13"/>
      <c r="E12" s="118"/>
      <c r="F12" s="5"/>
      <c r="G12" s="5"/>
      <c r="H12" s="5"/>
      <c r="I12" s="5"/>
    </row>
    <row r="13" spans="2:9" ht="34.5" customHeight="1" x14ac:dyDescent="0.25">
      <c r="B13" s="11">
        <v>6</v>
      </c>
      <c r="C13" s="20" t="s">
        <v>35</v>
      </c>
      <c r="D13" s="13"/>
      <c r="E13" s="14"/>
      <c r="F13" s="5"/>
      <c r="G13" s="5"/>
      <c r="H13" s="5"/>
      <c r="I13" s="5"/>
    </row>
    <row r="14" spans="2:9" ht="34.5" customHeight="1" thickBot="1" x14ac:dyDescent="0.3">
      <c r="B14" s="15">
        <v>7</v>
      </c>
      <c r="C14" s="16" t="s">
        <v>895</v>
      </c>
      <c r="D14" s="17"/>
      <c r="E14" s="18"/>
    </row>
    <row r="15" spans="2:9" x14ac:dyDescent="0.25">
      <c r="B15" s="19" t="s">
        <v>111</v>
      </c>
      <c r="C15" s="19"/>
      <c r="D15" s="19"/>
    </row>
    <row r="16" spans="2:9" x14ac:dyDescent="0.25">
      <c r="B16" s="19"/>
      <c r="C16" s="19"/>
      <c r="D16" s="19"/>
    </row>
    <row r="17" spans="2:5" ht="188.25" customHeight="1" x14ac:dyDescent="0.25">
      <c r="B17" s="311" t="s">
        <v>927</v>
      </c>
      <c r="C17" s="311"/>
      <c r="D17" s="311"/>
      <c r="E17" s="311"/>
    </row>
    <row r="18" spans="2:5" ht="158.25" customHeight="1" x14ac:dyDescent="0.25">
      <c r="B18" s="312" t="s">
        <v>929</v>
      </c>
      <c r="C18" s="312"/>
      <c r="D18" s="312"/>
      <c r="E18" s="312"/>
    </row>
    <row r="19" spans="2:5" x14ac:dyDescent="0.25">
      <c r="B19" s="306" t="s">
        <v>901</v>
      </c>
      <c r="C19" s="19"/>
      <c r="D19" s="19"/>
    </row>
    <row r="20" spans="2:5" x14ac:dyDescent="0.25">
      <c r="B20" s="19"/>
      <c r="C20" s="19"/>
      <c r="D20" s="19"/>
    </row>
    <row r="21" spans="2:5" x14ac:dyDescent="0.25">
      <c r="B21" s="19"/>
      <c r="C21" s="19"/>
      <c r="D21" s="19"/>
    </row>
    <row r="22" spans="2:5" x14ac:dyDescent="0.25">
      <c r="B22" s="19"/>
      <c r="C22" s="19"/>
      <c r="D22" s="19"/>
    </row>
    <row r="23" spans="2:5" x14ac:dyDescent="0.25">
      <c r="B23" s="19"/>
      <c r="C23" s="19"/>
      <c r="D23" s="19"/>
    </row>
    <row r="24" spans="2:5" x14ac:dyDescent="0.25"/>
    <row r="25" spans="2:5" x14ac:dyDescent="0.25"/>
    <row r="26" spans="2:5" x14ac:dyDescent="0.25"/>
    <row r="27" spans="2:5" x14ac:dyDescent="0.25"/>
    <row r="28" spans="2:5" x14ac:dyDescent="0.25"/>
    <row r="29" spans="2:5" x14ac:dyDescent="0.25"/>
    <row r="30" spans="2:5" x14ac:dyDescent="0.25"/>
  </sheetData>
  <mergeCells count="9">
    <mergeCell ref="B17:E17"/>
    <mergeCell ref="B18:E18"/>
    <mergeCell ref="B2:B6"/>
    <mergeCell ref="C2:E2"/>
    <mergeCell ref="C4:E4"/>
    <mergeCell ref="C5:E5"/>
    <mergeCell ref="B7:E7"/>
    <mergeCell ref="C6:E6"/>
    <mergeCell ref="C3:E3"/>
  </mergeCells>
  <pageMargins left="1.2649999999999999"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K26"/>
  <sheetViews>
    <sheetView showGridLines="0" zoomScale="60" zoomScaleNormal="60" workbookViewId="0">
      <selection sqref="A1:J1"/>
    </sheetView>
  </sheetViews>
  <sheetFormatPr baseColWidth="10" defaultColWidth="20.28515625" defaultRowHeight="15" zeroHeight="1" x14ac:dyDescent="0.25"/>
  <cols>
    <col min="1" max="1" width="34.42578125" style="121" customWidth="1"/>
    <col min="2" max="2" width="6.140625" style="121" customWidth="1"/>
    <col min="3" max="3" width="28.42578125" style="121" customWidth="1"/>
    <col min="4" max="4" width="27.28515625" style="121" customWidth="1"/>
    <col min="5" max="5" width="21.140625" style="121" customWidth="1"/>
    <col min="6" max="6" width="23.140625" style="121" customWidth="1"/>
    <col min="7" max="7" width="74" style="121" customWidth="1"/>
    <col min="8" max="8" width="35.85546875" style="121" customWidth="1"/>
    <col min="9" max="9" width="18.7109375" style="121" customWidth="1"/>
    <col min="10" max="10" width="123.5703125" style="121" customWidth="1"/>
    <col min="11" max="16384" width="20.28515625" style="121"/>
  </cols>
  <sheetData>
    <row r="1" spans="1:11" ht="25.5" customHeight="1" x14ac:dyDescent="0.25">
      <c r="A1" s="333" t="s">
        <v>36</v>
      </c>
      <c r="B1" s="318"/>
      <c r="C1" s="318"/>
      <c r="D1" s="318"/>
      <c r="E1" s="318"/>
      <c r="F1" s="318"/>
      <c r="G1" s="318"/>
      <c r="H1" s="318"/>
      <c r="I1" s="318"/>
      <c r="J1" s="319"/>
    </row>
    <row r="2" spans="1:11" ht="25.5" customHeight="1" x14ac:dyDescent="0.25">
      <c r="A2" s="332" t="s">
        <v>894</v>
      </c>
      <c r="B2" s="320"/>
      <c r="C2" s="320"/>
      <c r="D2" s="320"/>
      <c r="E2" s="320"/>
      <c r="F2" s="320"/>
      <c r="G2" s="320"/>
      <c r="H2" s="320"/>
      <c r="I2" s="320"/>
      <c r="J2" s="321"/>
    </row>
    <row r="3" spans="1:11" ht="25.5" customHeight="1" x14ac:dyDescent="0.25">
      <c r="A3" s="332" t="s">
        <v>126</v>
      </c>
      <c r="B3" s="320"/>
      <c r="C3" s="320"/>
      <c r="D3" s="320"/>
      <c r="E3" s="320"/>
      <c r="F3" s="320"/>
      <c r="G3" s="320"/>
      <c r="H3" s="320"/>
      <c r="I3" s="320"/>
      <c r="J3" s="321"/>
    </row>
    <row r="4" spans="1:11" ht="25.5" customHeight="1" x14ac:dyDescent="0.25">
      <c r="A4" s="332" t="s">
        <v>1</v>
      </c>
      <c r="B4" s="320"/>
      <c r="C4" s="320"/>
      <c r="D4" s="320"/>
      <c r="E4" s="320"/>
      <c r="F4" s="320"/>
      <c r="G4" s="320"/>
      <c r="H4" s="320"/>
      <c r="I4" s="320"/>
      <c r="J4" s="321"/>
    </row>
    <row r="5" spans="1:11" ht="33" customHeight="1" thickBot="1" x14ac:dyDescent="0.3">
      <c r="A5" s="334" t="s">
        <v>944</v>
      </c>
      <c r="B5" s="335"/>
      <c r="C5" s="335"/>
      <c r="D5" s="335"/>
      <c r="E5" s="335"/>
      <c r="F5" s="335"/>
      <c r="G5" s="336"/>
      <c r="H5" s="336"/>
      <c r="I5" s="336"/>
      <c r="J5" s="337"/>
    </row>
    <row r="6" spans="1:11" ht="25.5" customHeight="1" thickBot="1" x14ac:dyDescent="0.3">
      <c r="A6" s="338" t="s">
        <v>20</v>
      </c>
      <c r="B6" s="339"/>
      <c r="C6" s="339"/>
      <c r="D6" s="339"/>
      <c r="E6" s="339"/>
      <c r="F6" s="340"/>
      <c r="G6" s="329" t="s">
        <v>605</v>
      </c>
      <c r="H6" s="330"/>
      <c r="I6" s="330"/>
      <c r="J6" s="331"/>
    </row>
    <row r="7" spans="1:11" ht="57.75" customHeight="1" thickBot="1" x14ac:dyDescent="0.3">
      <c r="A7" s="53" t="s">
        <v>8</v>
      </c>
      <c r="B7" s="341" t="s">
        <v>17</v>
      </c>
      <c r="C7" s="342"/>
      <c r="D7" s="92" t="s">
        <v>22</v>
      </c>
      <c r="E7" s="55" t="s">
        <v>0</v>
      </c>
      <c r="F7" s="56" t="s">
        <v>7</v>
      </c>
      <c r="G7" s="231" t="s">
        <v>608</v>
      </c>
      <c r="H7" s="231" t="s">
        <v>639</v>
      </c>
      <c r="I7" s="232" t="s">
        <v>606</v>
      </c>
      <c r="J7" s="232" t="s">
        <v>607</v>
      </c>
    </row>
    <row r="8" spans="1:11" ht="205.5" customHeight="1" x14ac:dyDescent="0.25">
      <c r="A8" s="57" t="s">
        <v>644</v>
      </c>
      <c r="B8" s="54" t="s">
        <v>2</v>
      </c>
      <c r="C8" s="196" t="s">
        <v>124</v>
      </c>
      <c r="D8" s="197" t="s">
        <v>134</v>
      </c>
      <c r="E8" s="197" t="s">
        <v>112</v>
      </c>
      <c r="F8" s="95" t="s">
        <v>190</v>
      </c>
      <c r="G8" s="272" t="s">
        <v>799</v>
      </c>
      <c r="H8" s="273" t="s">
        <v>674</v>
      </c>
      <c r="I8" s="234">
        <v>0.33329999999999999</v>
      </c>
      <c r="J8" s="274" t="s">
        <v>748</v>
      </c>
    </row>
    <row r="9" spans="1:11" ht="225" x14ac:dyDescent="0.25">
      <c r="A9" s="57" t="s">
        <v>645</v>
      </c>
      <c r="B9" s="54" t="s">
        <v>5</v>
      </c>
      <c r="C9" s="130" t="s">
        <v>127</v>
      </c>
      <c r="D9" s="197" t="s">
        <v>128</v>
      </c>
      <c r="E9" s="197" t="s">
        <v>112</v>
      </c>
      <c r="F9" s="95" t="s">
        <v>189</v>
      </c>
      <c r="G9" s="227" t="s">
        <v>631</v>
      </c>
      <c r="H9" s="130" t="s">
        <v>641</v>
      </c>
      <c r="I9" s="122">
        <v>0.17</v>
      </c>
      <c r="J9" s="275" t="s">
        <v>782</v>
      </c>
    </row>
    <row r="10" spans="1:11" ht="135" x14ac:dyDescent="0.25">
      <c r="A10" s="327" t="s">
        <v>646</v>
      </c>
      <c r="B10" s="54" t="s">
        <v>10</v>
      </c>
      <c r="C10" s="130" t="s">
        <v>87</v>
      </c>
      <c r="D10" s="197" t="s">
        <v>113</v>
      </c>
      <c r="E10" s="197" t="s">
        <v>86</v>
      </c>
      <c r="F10" s="95">
        <v>43861</v>
      </c>
      <c r="G10" s="227" t="s">
        <v>675</v>
      </c>
      <c r="H10" s="278" t="s">
        <v>640</v>
      </c>
      <c r="I10" s="122">
        <v>0.17</v>
      </c>
      <c r="J10" s="275" t="s">
        <v>783</v>
      </c>
      <c r="K10" s="310"/>
    </row>
    <row r="11" spans="1:11" ht="60" x14ac:dyDescent="0.25">
      <c r="A11" s="328"/>
      <c r="B11" s="61" t="s">
        <v>123</v>
      </c>
      <c r="C11" s="130" t="s">
        <v>129</v>
      </c>
      <c r="D11" s="197" t="s">
        <v>130</v>
      </c>
      <c r="E11" s="197" t="s">
        <v>112</v>
      </c>
      <c r="F11" s="95">
        <v>43861</v>
      </c>
      <c r="G11" s="227" t="s">
        <v>609</v>
      </c>
      <c r="H11" s="278" t="s">
        <v>610</v>
      </c>
      <c r="I11" s="122" t="s">
        <v>743</v>
      </c>
      <c r="J11" s="276" t="s">
        <v>750</v>
      </c>
      <c r="K11" s="310"/>
    </row>
    <row r="12" spans="1:11" ht="165" x14ac:dyDescent="0.25">
      <c r="A12" s="57" t="s">
        <v>647</v>
      </c>
      <c r="B12" s="54" t="s">
        <v>12</v>
      </c>
      <c r="C12" s="196" t="s">
        <v>92</v>
      </c>
      <c r="D12" s="197" t="s">
        <v>93</v>
      </c>
      <c r="E12" s="197" t="s">
        <v>169</v>
      </c>
      <c r="F12" s="105" t="s">
        <v>131</v>
      </c>
      <c r="G12" s="227" t="s">
        <v>632</v>
      </c>
      <c r="H12" s="278" t="s">
        <v>642</v>
      </c>
      <c r="I12" s="122">
        <v>0.33</v>
      </c>
      <c r="J12" s="275" t="s">
        <v>784</v>
      </c>
    </row>
    <row r="13" spans="1:11" ht="90.75" thickBot="1" x14ac:dyDescent="0.3">
      <c r="A13" s="63" t="s">
        <v>648</v>
      </c>
      <c r="B13" s="96" t="s">
        <v>19</v>
      </c>
      <c r="C13" s="198" t="s">
        <v>90</v>
      </c>
      <c r="D13" s="114" t="s">
        <v>88</v>
      </c>
      <c r="E13" s="114" t="s">
        <v>89</v>
      </c>
      <c r="F13" s="113" t="s">
        <v>188</v>
      </c>
      <c r="G13" s="115" t="s">
        <v>738</v>
      </c>
      <c r="H13" s="279" t="s">
        <v>643</v>
      </c>
      <c r="I13" s="235">
        <v>0.33329999999999999</v>
      </c>
      <c r="J13" s="277" t="s">
        <v>749</v>
      </c>
    </row>
    <row r="14" spans="1:11" x14ac:dyDescent="0.25">
      <c r="A14" s="190" t="s">
        <v>886</v>
      </c>
      <c r="B14" s="190"/>
      <c r="C14" s="190"/>
      <c r="D14" s="190"/>
      <c r="E14" s="190"/>
      <c r="F14" s="191"/>
    </row>
    <row r="15" spans="1:11" x14ac:dyDescent="0.25">
      <c r="A15" s="194" t="s">
        <v>744</v>
      </c>
      <c r="B15" s="192"/>
      <c r="C15" s="192"/>
      <c r="D15" s="192"/>
      <c r="E15" s="192"/>
      <c r="F15" s="193"/>
    </row>
    <row r="16" spans="1:11" x14ac:dyDescent="0.25">
      <c r="A16" s="194" t="s">
        <v>746</v>
      </c>
      <c r="B16" s="192"/>
      <c r="C16" s="192"/>
      <c r="D16" s="192"/>
      <c r="E16" s="192"/>
      <c r="F16" s="193"/>
    </row>
    <row r="17" spans="1:6" x14ac:dyDescent="0.25">
      <c r="A17" s="194" t="s">
        <v>747</v>
      </c>
      <c r="B17" s="192"/>
      <c r="C17" s="192"/>
      <c r="D17" s="192"/>
      <c r="E17" s="192"/>
      <c r="F17" s="193"/>
    </row>
    <row r="18" spans="1:6" x14ac:dyDescent="0.25">
      <c r="A18" s="280" t="s">
        <v>901</v>
      </c>
      <c r="B18" s="194"/>
      <c r="C18" s="194"/>
      <c r="D18" s="194"/>
      <c r="E18" s="194"/>
      <c r="F18" s="194"/>
    </row>
    <row r="19" spans="1:6" x14ac:dyDescent="0.25">
      <c r="A19" s="194"/>
      <c r="B19" s="194"/>
      <c r="C19" s="194"/>
      <c r="D19" s="194"/>
      <c r="E19" s="194"/>
      <c r="F19" s="194"/>
    </row>
    <row r="20" spans="1:6" x14ac:dyDescent="0.25">
      <c r="A20" s="194"/>
      <c r="B20" s="194"/>
      <c r="C20" s="194"/>
      <c r="D20" s="194"/>
      <c r="E20" s="194"/>
      <c r="F20" s="194"/>
    </row>
    <row r="21" spans="1:6" x14ac:dyDescent="0.25">
      <c r="A21" s="194"/>
      <c r="B21" s="194"/>
      <c r="C21" s="194"/>
      <c r="D21" s="194"/>
      <c r="E21" s="194"/>
      <c r="F21" s="194"/>
    </row>
    <row r="22" spans="1:6" x14ac:dyDescent="0.25">
      <c r="A22" s="194"/>
      <c r="B22" s="194"/>
      <c r="C22" s="194"/>
      <c r="D22" s="194"/>
      <c r="E22" s="194"/>
      <c r="F22" s="194"/>
    </row>
    <row r="23" spans="1:6" x14ac:dyDescent="0.25">
      <c r="B23" s="194"/>
      <c r="C23" s="194"/>
      <c r="D23" s="194"/>
      <c r="E23" s="194"/>
      <c r="F23" s="194"/>
    </row>
    <row r="24" spans="1:6" x14ac:dyDescent="0.25">
      <c r="B24" s="194"/>
      <c r="C24" s="194"/>
      <c r="D24" s="194"/>
      <c r="E24" s="194"/>
      <c r="F24" s="194"/>
    </row>
    <row r="25" spans="1:6" x14ac:dyDescent="0.25">
      <c r="B25" s="194"/>
      <c r="C25" s="194"/>
      <c r="D25" s="194"/>
      <c r="E25" s="194"/>
      <c r="F25" s="194"/>
    </row>
    <row r="26" spans="1:6" x14ac:dyDescent="0.25">
      <c r="B26" s="195"/>
      <c r="C26" s="195"/>
      <c r="D26" s="195"/>
      <c r="E26" s="195"/>
      <c r="F26" s="195"/>
    </row>
  </sheetData>
  <autoFilter ref="A7:J13" xr:uid="{00000000-0009-0000-0000-000001000000}">
    <filterColumn colId="1" showButton="0"/>
  </autoFilter>
  <mergeCells count="9">
    <mergeCell ref="A10:A11"/>
    <mergeCell ref="G6:J6"/>
    <mergeCell ref="A2:J2"/>
    <mergeCell ref="A1:J1"/>
    <mergeCell ref="A3:J3"/>
    <mergeCell ref="A5:J5"/>
    <mergeCell ref="A6:F6"/>
    <mergeCell ref="B7:C7"/>
    <mergeCell ref="A4:J4"/>
  </mergeCells>
  <pageMargins left="0.7" right="0.7" top="0.75" bottom="0.75" header="0.3" footer="0.3"/>
  <pageSetup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18"/>
  <sheetViews>
    <sheetView showGridLines="0" topLeftCell="A3" zoomScale="90" zoomScaleNormal="90" workbookViewId="0">
      <selection activeCell="A8" sqref="A8"/>
    </sheetView>
  </sheetViews>
  <sheetFormatPr baseColWidth="10" defaultColWidth="10.85546875" defaultRowHeight="12.75" zeroHeight="1" x14ac:dyDescent="0.2"/>
  <cols>
    <col min="1" max="2" width="10.85546875" style="1" customWidth="1"/>
    <col min="3" max="3" width="16" style="1" customWidth="1"/>
    <col min="4" max="4" width="10.85546875" style="1" customWidth="1"/>
    <col min="5" max="5" width="61" style="1" customWidth="1"/>
    <col min="6" max="6" width="27.85546875" style="1" customWidth="1"/>
    <col min="7" max="7" width="16" style="1" customWidth="1"/>
    <col min="8" max="8" width="26.5703125" style="1" customWidth="1"/>
    <col min="9" max="9" width="15.28515625" style="1" customWidth="1"/>
    <col min="10" max="13" width="10.85546875" style="1" customWidth="1"/>
    <col min="14" max="14" width="26.42578125" style="1" customWidth="1"/>
    <col min="15" max="18" width="10.85546875" style="1" customWidth="1"/>
    <col min="19" max="16384" width="10.85546875" style="1"/>
  </cols>
  <sheetData>
    <row r="1" spans="1:14" ht="15" customHeight="1" x14ac:dyDescent="0.2">
      <c r="A1" s="359"/>
      <c r="B1" s="360"/>
      <c r="C1" s="365" t="s">
        <v>36</v>
      </c>
      <c r="D1" s="366"/>
      <c r="E1" s="366"/>
      <c r="F1" s="366"/>
      <c r="G1" s="366"/>
      <c r="H1" s="366"/>
      <c r="I1" s="366"/>
      <c r="J1" s="366"/>
      <c r="K1" s="366"/>
      <c r="L1" s="366"/>
      <c r="M1" s="366"/>
      <c r="N1" s="367"/>
    </row>
    <row r="2" spans="1:14" ht="15" customHeight="1" x14ac:dyDescent="0.2">
      <c r="A2" s="361"/>
      <c r="B2" s="362"/>
      <c r="C2" s="343" t="s">
        <v>37</v>
      </c>
      <c r="D2" s="344"/>
      <c r="E2" s="344"/>
      <c r="F2" s="344"/>
      <c r="G2" s="344"/>
      <c r="H2" s="344"/>
      <c r="I2" s="344"/>
      <c r="J2" s="344"/>
      <c r="K2" s="344"/>
      <c r="L2" s="344"/>
      <c r="M2" s="344"/>
      <c r="N2" s="345"/>
    </row>
    <row r="3" spans="1:14" ht="15.75" customHeight="1" thickBot="1" x14ac:dyDescent="0.25">
      <c r="A3" s="363"/>
      <c r="B3" s="364"/>
      <c r="C3" s="346" t="s">
        <v>106</v>
      </c>
      <c r="D3" s="347"/>
      <c r="E3" s="347"/>
      <c r="F3" s="347"/>
      <c r="G3" s="347"/>
      <c r="H3" s="347"/>
      <c r="I3" s="347"/>
      <c r="J3" s="347"/>
      <c r="K3" s="347"/>
      <c r="L3" s="347"/>
      <c r="M3" s="347"/>
      <c r="N3" s="348"/>
    </row>
    <row r="4" spans="1:14" ht="15.75" customHeight="1" thickBot="1" x14ac:dyDescent="0.25">
      <c r="A4" s="349" t="s">
        <v>1</v>
      </c>
      <c r="B4" s="350"/>
      <c r="C4" s="351"/>
      <c r="D4" s="351"/>
      <c r="E4" s="351"/>
      <c r="F4" s="351"/>
      <c r="G4" s="351"/>
      <c r="H4" s="351"/>
      <c r="I4" s="351"/>
      <c r="J4" s="351"/>
      <c r="K4" s="351"/>
      <c r="L4" s="351"/>
      <c r="M4" s="351"/>
      <c r="N4" s="351"/>
    </row>
    <row r="5" spans="1:14" ht="27" customHeight="1" x14ac:dyDescent="0.2">
      <c r="A5" s="353" t="s">
        <v>38</v>
      </c>
      <c r="B5" s="354"/>
      <c r="C5" s="354"/>
      <c r="D5" s="354"/>
      <c r="E5" s="354"/>
      <c r="F5" s="354"/>
      <c r="G5" s="354"/>
      <c r="H5" s="354"/>
      <c r="I5" s="354"/>
      <c r="J5" s="354"/>
      <c r="K5" s="354"/>
      <c r="L5" s="354"/>
      <c r="M5" s="354"/>
      <c r="N5" s="355"/>
    </row>
    <row r="6" spans="1:14" ht="28.5" customHeight="1" x14ac:dyDescent="0.2">
      <c r="A6" s="356" t="s">
        <v>39</v>
      </c>
      <c r="B6" s="357"/>
      <c r="C6" s="357"/>
      <c r="D6" s="357"/>
      <c r="E6" s="357" t="s">
        <v>40</v>
      </c>
      <c r="F6" s="357"/>
      <c r="G6" s="357"/>
      <c r="H6" s="357"/>
      <c r="I6" s="357"/>
      <c r="J6" s="357"/>
      <c r="K6" s="357"/>
      <c r="L6" s="357" t="s">
        <v>41</v>
      </c>
      <c r="M6" s="357"/>
      <c r="N6" s="358"/>
    </row>
    <row r="7" spans="1:14" ht="25.5" x14ac:dyDescent="0.2">
      <c r="A7" s="26" t="s">
        <v>42</v>
      </c>
      <c r="B7" s="27" t="s">
        <v>43</v>
      </c>
      <c r="C7" s="27" t="s">
        <v>44</v>
      </c>
      <c r="D7" s="27" t="s">
        <v>45</v>
      </c>
      <c r="E7" s="27" t="s">
        <v>46</v>
      </c>
      <c r="F7" s="27" t="s">
        <v>47</v>
      </c>
      <c r="G7" s="357" t="s">
        <v>48</v>
      </c>
      <c r="H7" s="357"/>
      <c r="I7" s="27" t="s">
        <v>49</v>
      </c>
      <c r="J7" s="357" t="s">
        <v>50</v>
      </c>
      <c r="K7" s="357"/>
      <c r="L7" s="27" t="s">
        <v>51</v>
      </c>
      <c r="M7" s="27" t="s">
        <v>52</v>
      </c>
      <c r="N7" s="28" t="s">
        <v>27</v>
      </c>
    </row>
    <row r="8" spans="1:14" s="3" customFormat="1" ht="221.25" customHeight="1" thickBot="1" x14ac:dyDescent="0.3">
      <c r="A8" s="22" t="s">
        <v>114</v>
      </c>
      <c r="B8" s="23"/>
      <c r="C8" s="23" t="s">
        <v>115</v>
      </c>
      <c r="D8" s="23" t="s">
        <v>116</v>
      </c>
      <c r="E8" s="25" t="s">
        <v>117</v>
      </c>
      <c r="F8" s="25" t="s">
        <v>118</v>
      </c>
      <c r="G8" s="352" t="s">
        <v>119</v>
      </c>
      <c r="H8" s="352"/>
      <c r="I8" s="23" t="s">
        <v>95</v>
      </c>
      <c r="J8" s="352" t="s">
        <v>105</v>
      </c>
      <c r="K8" s="352"/>
      <c r="L8" s="24"/>
      <c r="M8" s="24"/>
      <c r="N8" s="29" t="s">
        <v>96</v>
      </c>
    </row>
    <row r="9" spans="1:14" x14ac:dyDescent="0.2">
      <c r="A9" s="1" t="s">
        <v>108</v>
      </c>
    </row>
    <row r="10" spans="1:14" x14ac:dyDescent="0.2">
      <c r="A10" s="1" t="s">
        <v>109</v>
      </c>
    </row>
    <row r="11" spans="1:14" x14ac:dyDescent="0.2"/>
    <row r="12" spans="1:14" hidden="1" x14ac:dyDescent="0.2"/>
    <row r="13" spans="1:14" hidden="1" x14ac:dyDescent="0.2"/>
    <row r="14" spans="1:14" hidden="1" x14ac:dyDescent="0.2"/>
    <row r="15" spans="1:14" hidden="1" x14ac:dyDescent="0.2"/>
    <row r="16" spans="1:14" hidden="1" x14ac:dyDescent="0.2"/>
    <row r="17" spans="5:5" hidden="1" x14ac:dyDescent="0.2">
      <c r="E17" s="2"/>
    </row>
    <row r="18" spans="5:5" x14ac:dyDescent="0.2"/>
  </sheetData>
  <mergeCells count="13">
    <mergeCell ref="C2:N2"/>
    <mergeCell ref="C3:N3"/>
    <mergeCell ref="A4:N4"/>
    <mergeCell ref="G8:H8"/>
    <mergeCell ref="J8:K8"/>
    <mergeCell ref="A5:N5"/>
    <mergeCell ref="A6:D6"/>
    <mergeCell ref="E6:K6"/>
    <mergeCell ref="L6:N6"/>
    <mergeCell ref="G7:H7"/>
    <mergeCell ref="J7:K7"/>
    <mergeCell ref="A1:B3"/>
    <mergeCell ref="C1:N1"/>
  </mergeCells>
  <pageMargins left="1.2649999999999999" right="0.7"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FF0000"/>
  </sheetPr>
  <dimension ref="A1:S30"/>
  <sheetViews>
    <sheetView showGridLines="0" zoomScale="70" zoomScaleNormal="70" workbookViewId="0">
      <selection sqref="A1:R1"/>
    </sheetView>
  </sheetViews>
  <sheetFormatPr baseColWidth="10" defaultColWidth="10.85546875" defaultRowHeight="0" customHeight="1" zeroHeight="1" x14ac:dyDescent="0.25"/>
  <cols>
    <col min="1" max="2" width="10.85546875" style="4" customWidth="1"/>
    <col min="3" max="3" width="16" style="4" customWidth="1"/>
    <col min="4" max="4" width="13" style="4" customWidth="1"/>
    <col min="5" max="5" width="61" style="4" customWidth="1"/>
    <col min="6" max="6" width="32.85546875" style="4" customWidth="1"/>
    <col min="7" max="7" width="16" style="4" customWidth="1"/>
    <col min="8" max="8" width="41.28515625" style="4" customWidth="1"/>
    <col min="9" max="9" width="18.85546875" style="4" customWidth="1"/>
    <col min="10" max="11" width="10.85546875" style="4" customWidth="1"/>
    <col min="12" max="12" width="13.42578125" style="4" customWidth="1"/>
    <col min="13" max="13" width="16.28515625" style="4" customWidth="1"/>
    <col min="14" max="14" width="30.7109375" style="4" customWidth="1"/>
    <col min="15" max="15" width="38.7109375" style="4" customWidth="1"/>
    <col min="16" max="16" width="33.42578125" style="4" customWidth="1"/>
    <col min="17" max="17" width="18.5703125" style="4" customWidth="1"/>
    <col min="18" max="18" width="70" style="4" customWidth="1"/>
    <col min="19" max="19" width="88.28515625" style="4" customWidth="1"/>
    <col min="20" max="16384" width="10.85546875" style="4"/>
  </cols>
  <sheetData>
    <row r="1" spans="1:19" ht="21.75" customHeight="1" x14ac:dyDescent="0.25">
      <c r="A1" s="333" t="s">
        <v>36</v>
      </c>
      <c r="B1" s="318"/>
      <c r="C1" s="318"/>
      <c r="D1" s="318"/>
      <c r="E1" s="318"/>
      <c r="F1" s="318"/>
      <c r="G1" s="318"/>
      <c r="H1" s="318"/>
      <c r="I1" s="318"/>
      <c r="J1" s="318"/>
      <c r="K1" s="318"/>
      <c r="L1" s="318"/>
      <c r="M1" s="318"/>
      <c r="N1" s="318"/>
      <c r="O1" s="318"/>
      <c r="P1" s="318"/>
      <c r="Q1" s="318"/>
      <c r="R1" s="319"/>
    </row>
    <row r="2" spans="1:19" ht="21.75" customHeight="1" x14ac:dyDescent="0.25">
      <c r="A2" s="332" t="s">
        <v>894</v>
      </c>
      <c r="B2" s="320"/>
      <c r="C2" s="320"/>
      <c r="D2" s="320"/>
      <c r="E2" s="320"/>
      <c r="F2" s="320"/>
      <c r="G2" s="320"/>
      <c r="H2" s="320"/>
      <c r="I2" s="320"/>
      <c r="J2" s="320"/>
      <c r="K2" s="320"/>
      <c r="L2" s="320"/>
      <c r="M2" s="320"/>
      <c r="N2" s="320"/>
      <c r="O2" s="320"/>
      <c r="P2" s="320"/>
      <c r="Q2" s="320"/>
      <c r="R2" s="321"/>
    </row>
    <row r="3" spans="1:19" s="52" customFormat="1" ht="22.5" customHeight="1" x14ac:dyDescent="0.25">
      <c r="A3" s="387" t="s">
        <v>126</v>
      </c>
      <c r="B3" s="388"/>
      <c r="C3" s="388"/>
      <c r="D3" s="388"/>
      <c r="E3" s="388"/>
      <c r="F3" s="388"/>
      <c r="G3" s="388"/>
      <c r="H3" s="388"/>
      <c r="I3" s="388"/>
      <c r="J3" s="388"/>
      <c r="K3" s="388"/>
      <c r="L3" s="388"/>
      <c r="M3" s="388"/>
      <c r="N3" s="388"/>
      <c r="O3" s="388"/>
      <c r="P3" s="388"/>
      <c r="Q3" s="388"/>
      <c r="R3" s="389"/>
    </row>
    <row r="4" spans="1:19" ht="21.75" customHeight="1" x14ac:dyDescent="0.25">
      <c r="A4" s="384" t="s">
        <v>1</v>
      </c>
      <c r="B4" s="385"/>
      <c r="C4" s="385"/>
      <c r="D4" s="385"/>
      <c r="E4" s="385"/>
      <c r="F4" s="385"/>
      <c r="G4" s="385"/>
      <c r="H4" s="385"/>
      <c r="I4" s="385"/>
      <c r="J4" s="385"/>
      <c r="K4" s="385"/>
      <c r="L4" s="385"/>
      <c r="M4" s="385"/>
      <c r="N4" s="385"/>
      <c r="O4" s="385"/>
      <c r="P4" s="385"/>
      <c r="Q4" s="385"/>
      <c r="R4" s="386"/>
    </row>
    <row r="5" spans="1:19" s="126" customFormat="1" ht="27" customHeight="1" thickBot="1" x14ac:dyDescent="0.3">
      <c r="A5" s="390" t="s">
        <v>897</v>
      </c>
      <c r="B5" s="391"/>
      <c r="C5" s="391"/>
      <c r="D5" s="391"/>
      <c r="E5" s="391"/>
      <c r="F5" s="391"/>
      <c r="G5" s="391"/>
      <c r="H5" s="391"/>
      <c r="I5" s="391"/>
      <c r="J5" s="391"/>
      <c r="K5" s="391"/>
      <c r="L5" s="391"/>
      <c r="M5" s="391"/>
      <c r="N5" s="391"/>
      <c r="O5" s="388"/>
      <c r="P5" s="388"/>
      <c r="Q5" s="388"/>
      <c r="R5" s="389"/>
    </row>
    <row r="6" spans="1:19" ht="28.5" customHeight="1" thickBot="1" x14ac:dyDescent="0.3">
      <c r="A6" s="376" t="s">
        <v>39</v>
      </c>
      <c r="B6" s="372"/>
      <c r="C6" s="372"/>
      <c r="D6" s="377"/>
      <c r="E6" s="371" t="s">
        <v>40</v>
      </c>
      <c r="F6" s="372"/>
      <c r="G6" s="372"/>
      <c r="H6" s="372"/>
      <c r="I6" s="372"/>
      <c r="J6" s="372"/>
      <c r="K6" s="377"/>
      <c r="L6" s="371" t="s">
        <v>41</v>
      </c>
      <c r="M6" s="372"/>
      <c r="N6" s="372"/>
      <c r="O6" s="368" t="s">
        <v>605</v>
      </c>
      <c r="P6" s="369"/>
      <c r="Q6" s="369"/>
      <c r="R6" s="370"/>
    </row>
    <row r="7" spans="1:19" ht="55.5" customHeight="1" thickBot="1" x14ac:dyDescent="0.3">
      <c r="A7" s="65" t="s">
        <v>42</v>
      </c>
      <c r="B7" s="66" t="s">
        <v>43</v>
      </c>
      <c r="C7" s="66" t="s">
        <v>44</v>
      </c>
      <c r="D7" s="66" t="s">
        <v>45</v>
      </c>
      <c r="E7" s="66" t="s">
        <v>46</v>
      </c>
      <c r="F7" s="199" t="s">
        <v>47</v>
      </c>
      <c r="G7" s="378" t="s">
        <v>48</v>
      </c>
      <c r="H7" s="379"/>
      <c r="I7" s="66" t="s">
        <v>49</v>
      </c>
      <c r="J7" s="378" t="s">
        <v>50</v>
      </c>
      <c r="K7" s="379"/>
      <c r="L7" s="66" t="s">
        <v>51</v>
      </c>
      <c r="M7" s="66" t="s">
        <v>52</v>
      </c>
      <c r="N7" s="120" t="s">
        <v>27</v>
      </c>
      <c r="O7" s="134" t="s">
        <v>608</v>
      </c>
      <c r="P7" s="134" t="s">
        <v>639</v>
      </c>
      <c r="Q7" s="135" t="s">
        <v>606</v>
      </c>
      <c r="R7" s="135" t="s">
        <v>607</v>
      </c>
    </row>
    <row r="8" spans="1:19" ht="171" customHeight="1" x14ac:dyDescent="0.25">
      <c r="A8" s="373" t="s">
        <v>114</v>
      </c>
      <c r="B8" s="373">
        <v>1711</v>
      </c>
      <c r="C8" s="373" t="s">
        <v>171</v>
      </c>
      <c r="D8" s="373" t="s">
        <v>172</v>
      </c>
      <c r="E8" s="373" t="s">
        <v>601</v>
      </c>
      <c r="F8" s="72" t="s">
        <v>602</v>
      </c>
      <c r="G8" s="380" t="s">
        <v>173</v>
      </c>
      <c r="H8" s="381"/>
      <c r="I8" s="67" t="s">
        <v>95</v>
      </c>
      <c r="J8" s="380" t="s">
        <v>105</v>
      </c>
      <c r="K8" s="381"/>
      <c r="L8" s="68">
        <v>43862</v>
      </c>
      <c r="M8" s="68">
        <v>44135</v>
      </c>
      <c r="N8" s="69" t="s">
        <v>96</v>
      </c>
      <c r="O8" s="145" t="s">
        <v>633</v>
      </c>
      <c r="P8" s="282" t="s">
        <v>796</v>
      </c>
      <c r="Q8" s="138">
        <v>0.33</v>
      </c>
      <c r="R8" s="283" t="s">
        <v>778</v>
      </c>
    </row>
    <row r="9" spans="1:19" ht="165" x14ac:dyDescent="0.25">
      <c r="A9" s="374"/>
      <c r="B9" s="374"/>
      <c r="C9" s="374"/>
      <c r="D9" s="374"/>
      <c r="E9" s="374"/>
      <c r="F9" s="72" t="s">
        <v>174</v>
      </c>
      <c r="G9" s="380" t="s">
        <v>175</v>
      </c>
      <c r="H9" s="381"/>
      <c r="I9" s="67" t="s">
        <v>176</v>
      </c>
      <c r="J9" s="380" t="s">
        <v>177</v>
      </c>
      <c r="K9" s="381"/>
      <c r="L9" s="68">
        <v>43862</v>
      </c>
      <c r="M9" s="68">
        <v>44165</v>
      </c>
      <c r="N9" s="69" t="s">
        <v>96</v>
      </c>
      <c r="O9" s="227" t="s">
        <v>634</v>
      </c>
      <c r="P9" s="130" t="s">
        <v>795</v>
      </c>
      <c r="Q9" s="209">
        <v>0.33</v>
      </c>
      <c r="R9" s="283" t="s">
        <v>902</v>
      </c>
      <c r="S9" s="149"/>
    </row>
    <row r="10" spans="1:19" s="123" customFormat="1" ht="180" x14ac:dyDescent="0.25">
      <c r="A10" s="375"/>
      <c r="B10" s="375"/>
      <c r="C10" s="375"/>
      <c r="D10" s="375"/>
      <c r="E10" s="375"/>
      <c r="F10" s="129" t="s">
        <v>178</v>
      </c>
      <c r="G10" s="382" t="s">
        <v>179</v>
      </c>
      <c r="H10" s="383"/>
      <c r="I10" s="70" t="s">
        <v>176</v>
      </c>
      <c r="J10" s="392" t="s">
        <v>180</v>
      </c>
      <c r="K10" s="393"/>
      <c r="L10" s="71">
        <v>43862</v>
      </c>
      <c r="M10" s="71">
        <v>44165</v>
      </c>
      <c r="N10" s="69" t="s">
        <v>96</v>
      </c>
      <c r="O10" s="217" t="s">
        <v>779</v>
      </c>
      <c r="P10" s="264" t="s">
        <v>780</v>
      </c>
      <c r="Q10" s="122">
        <v>0.33</v>
      </c>
      <c r="R10" s="284" t="s">
        <v>903</v>
      </c>
      <c r="S10" s="150"/>
    </row>
    <row r="11" spans="1:19" s="123" customFormat="1" ht="135" x14ac:dyDescent="0.25">
      <c r="A11" s="373" t="s">
        <v>114</v>
      </c>
      <c r="B11" s="394"/>
      <c r="C11" s="373" t="s">
        <v>115</v>
      </c>
      <c r="D11" s="373" t="s">
        <v>116</v>
      </c>
      <c r="E11" s="373" t="s">
        <v>117</v>
      </c>
      <c r="F11" s="72" t="s">
        <v>191</v>
      </c>
      <c r="G11" s="380" t="s">
        <v>119</v>
      </c>
      <c r="H11" s="381"/>
      <c r="I11" s="67" t="s">
        <v>95</v>
      </c>
      <c r="J11" s="380" t="s">
        <v>105</v>
      </c>
      <c r="K11" s="381"/>
      <c r="L11" s="200">
        <v>43862</v>
      </c>
      <c r="M11" s="200">
        <v>44135</v>
      </c>
      <c r="N11" s="69" t="s">
        <v>96</v>
      </c>
      <c r="O11" s="227" t="s">
        <v>635</v>
      </c>
      <c r="P11" s="130" t="s">
        <v>676</v>
      </c>
      <c r="Q11" s="209">
        <v>0.33</v>
      </c>
      <c r="R11" s="275" t="s">
        <v>781</v>
      </c>
    </row>
    <row r="12" spans="1:19" s="123" customFormat="1" ht="165" x14ac:dyDescent="0.25">
      <c r="A12" s="374"/>
      <c r="B12" s="395"/>
      <c r="C12" s="374"/>
      <c r="D12" s="374"/>
      <c r="E12" s="374"/>
      <c r="F12" s="281" t="s">
        <v>181</v>
      </c>
      <c r="G12" s="380" t="s">
        <v>182</v>
      </c>
      <c r="H12" s="381"/>
      <c r="I12" s="119" t="s">
        <v>176</v>
      </c>
      <c r="J12" s="380" t="s">
        <v>177</v>
      </c>
      <c r="K12" s="381"/>
      <c r="L12" s="73">
        <v>43862</v>
      </c>
      <c r="M12" s="73">
        <v>44165</v>
      </c>
      <c r="N12" s="74" t="s">
        <v>96</v>
      </c>
      <c r="O12" s="227" t="s">
        <v>636</v>
      </c>
      <c r="P12" s="130" t="s">
        <v>797</v>
      </c>
      <c r="Q12" s="209">
        <v>0.33</v>
      </c>
      <c r="R12" s="275" t="s">
        <v>904</v>
      </c>
      <c r="S12" s="3"/>
    </row>
    <row r="13" spans="1:19" ht="135.75" thickBot="1" x14ac:dyDescent="0.3">
      <c r="A13" s="375"/>
      <c r="B13" s="396"/>
      <c r="C13" s="375"/>
      <c r="D13" s="375"/>
      <c r="E13" s="375"/>
      <c r="F13" s="129" t="s">
        <v>178</v>
      </c>
      <c r="G13" s="382" t="s">
        <v>183</v>
      </c>
      <c r="H13" s="383"/>
      <c r="I13" s="70" t="s">
        <v>176</v>
      </c>
      <c r="J13" s="392" t="s">
        <v>180</v>
      </c>
      <c r="K13" s="393"/>
      <c r="L13" s="71">
        <v>43862</v>
      </c>
      <c r="M13" s="71">
        <v>44165</v>
      </c>
      <c r="N13" s="69" t="s">
        <v>96</v>
      </c>
      <c r="O13" s="115" t="s">
        <v>637</v>
      </c>
      <c r="P13" s="279" t="s">
        <v>638</v>
      </c>
      <c r="Q13" s="230" t="s">
        <v>743</v>
      </c>
      <c r="R13" s="277" t="s">
        <v>905</v>
      </c>
      <c r="S13" s="3"/>
    </row>
    <row r="14" spans="1:19" ht="15" x14ac:dyDescent="0.25">
      <c r="A14" s="269" t="s">
        <v>886</v>
      </c>
      <c r="B14" s="139"/>
      <c r="E14" s="126"/>
    </row>
    <row r="15" spans="1:19" ht="15" x14ac:dyDescent="0.25">
      <c r="A15" s="194" t="s">
        <v>744</v>
      </c>
      <c r="B15" s="126"/>
    </row>
    <row r="16" spans="1:19" ht="15" x14ac:dyDescent="0.25">
      <c r="A16" s="194" t="s">
        <v>746</v>
      </c>
    </row>
    <row r="17" spans="1:5" ht="15" x14ac:dyDescent="0.25">
      <c r="A17" s="194" t="s">
        <v>747</v>
      </c>
    </row>
    <row r="18" spans="1:5" ht="15.75" customHeight="1" x14ac:dyDescent="0.25">
      <c r="A18" s="285" t="s">
        <v>901</v>
      </c>
    </row>
    <row r="19" spans="1:5" ht="15" x14ac:dyDescent="0.25">
      <c r="A19" s="194"/>
    </row>
    <row r="20" spans="1:5" ht="15" x14ac:dyDescent="0.25">
      <c r="A20" s="194"/>
    </row>
    <row r="21" spans="1:5" ht="15" hidden="1" x14ac:dyDescent="0.25">
      <c r="A21" s="194"/>
    </row>
    <row r="22" spans="1:5" ht="15" hidden="1" x14ac:dyDescent="0.25">
      <c r="A22" s="4" t="s">
        <v>109</v>
      </c>
    </row>
    <row r="23" spans="1:5" ht="15" hidden="1" x14ac:dyDescent="0.25"/>
    <row r="24" spans="1:5" ht="15" hidden="1" x14ac:dyDescent="0.25"/>
    <row r="25" spans="1:5" ht="15" hidden="1" x14ac:dyDescent="0.25"/>
    <row r="26" spans="1:5" ht="15" hidden="1" x14ac:dyDescent="0.25"/>
    <row r="27" spans="1:5" ht="0" hidden="1" customHeight="1" x14ac:dyDescent="0.25"/>
    <row r="28" spans="1:5" ht="0" hidden="1" customHeight="1" x14ac:dyDescent="0.25">
      <c r="E28" s="127"/>
    </row>
    <row r="29" spans="1:5" ht="0" hidden="1" customHeight="1" x14ac:dyDescent="0.25"/>
    <row r="30" spans="1:5" ht="0" hidden="1" customHeight="1" x14ac:dyDescent="0.25"/>
  </sheetData>
  <autoFilter ref="A7:R7" xr:uid="{00000000-0009-0000-0000-000003000000}">
    <filterColumn colId="6" showButton="0"/>
    <filterColumn colId="9" showButton="0"/>
  </autoFilter>
  <mergeCells count="33">
    <mergeCell ref="J10:K10"/>
    <mergeCell ref="A11:A13"/>
    <mergeCell ref="B11:B13"/>
    <mergeCell ref="C11:C13"/>
    <mergeCell ref="D11:D13"/>
    <mergeCell ref="J11:K11"/>
    <mergeCell ref="G11:H11"/>
    <mergeCell ref="E11:E13"/>
    <mergeCell ref="J12:K12"/>
    <mergeCell ref="G13:H13"/>
    <mergeCell ref="J13:K13"/>
    <mergeCell ref="G12:H12"/>
    <mergeCell ref="A4:R4"/>
    <mergeCell ref="A1:R1"/>
    <mergeCell ref="A2:R2"/>
    <mergeCell ref="A3:R3"/>
    <mergeCell ref="A5:R5"/>
    <mergeCell ref="O6:R6"/>
    <mergeCell ref="L6:N6"/>
    <mergeCell ref="B8:B10"/>
    <mergeCell ref="C8:C10"/>
    <mergeCell ref="D8:D10"/>
    <mergeCell ref="E8:E10"/>
    <mergeCell ref="A6:D6"/>
    <mergeCell ref="E6:K6"/>
    <mergeCell ref="G7:H7"/>
    <mergeCell ref="J7:K7"/>
    <mergeCell ref="A8:A10"/>
    <mergeCell ref="G8:H8"/>
    <mergeCell ref="J8:K8"/>
    <mergeCell ref="G9:H9"/>
    <mergeCell ref="J9:K9"/>
    <mergeCell ref="G10:H10"/>
  </mergeCells>
  <pageMargins left="1.2649999999999999" right="0.7"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K30"/>
  <sheetViews>
    <sheetView showGridLines="0" zoomScale="70" zoomScaleNormal="70" workbookViewId="0">
      <selection sqref="A1:J1"/>
    </sheetView>
  </sheetViews>
  <sheetFormatPr baseColWidth="10" defaultColWidth="32.28515625" defaultRowHeight="15" zeroHeight="1" x14ac:dyDescent="0.25"/>
  <cols>
    <col min="1" max="1" width="22.28515625" style="123" customWidth="1"/>
    <col min="2" max="2" width="5.7109375" style="123" customWidth="1"/>
    <col min="3" max="3" width="29" style="123" customWidth="1"/>
    <col min="4" max="4" width="33.85546875" style="123" customWidth="1"/>
    <col min="5" max="5" width="23.7109375" style="123" customWidth="1"/>
    <col min="6" max="6" width="19.42578125" style="123" customWidth="1"/>
    <col min="7" max="7" width="50.85546875" style="123" customWidth="1"/>
    <col min="8" max="8" width="25.28515625" style="123" customWidth="1"/>
    <col min="9" max="9" width="19.7109375" style="123" customWidth="1"/>
    <col min="10" max="10" width="114.42578125" style="123" bestFit="1" customWidth="1"/>
    <col min="11" max="16384" width="32.28515625" style="123"/>
  </cols>
  <sheetData>
    <row r="1" spans="1:11" ht="17.25" customHeight="1" x14ac:dyDescent="0.25">
      <c r="A1" s="333" t="s">
        <v>36</v>
      </c>
      <c r="B1" s="318"/>
      <c r="C1" s="318"/>
      <c r="D1" s="318"/>
      <c r="E1" s="318"/>
      <c r="F1" s="318"/>
      <c r="G1" s="318"/>
      <c r="H1" s="318"/>
      <c r="I1" s="318"/>
      <c r="J1" s="319"/>
    </row>
    <row r="2" spans="1:11" ht="17.25" customHeight="1" x14ac:dyDescent="0.25">
      <c r="A2" s="332" t="s">
        <v>894</v>
      </c>
      <c r="B2" s="320"/>
      <c r="C2" s="320"/>
      <c r="D2" s="320"/>
      <c r="E2" s="320"/>
      <c r="F2" s="320"/>
      <c r="G2" s="320"/>
      <c r="H2" s="320"/>
      <c r="I2" s="320"/>
      <c r="J2" s="321"/>
    </row>
    <row r="3" spans="1:11" ht="17.25" customHeight="1" x14ac:dyDescent="0.25">
      <c r="A3" s="332" t="s">
        <v>126</v>
      </c>
      <c r="B3" s="320"/>
      <c r="C3" s="320"/>
      <c r="D3" s="320"/>
      <c r="E3" s="320"/>
      <c r="F3" s="320"/>
      <c r="G3" s="320"/>
      <c r="H3" s="320"/>
      <c r="I3" s="320"/>
      <c r="J3" s="321"/>
    </row>
    <row r="4" spans="1:11" ht="21.75" customHeight="1" x14ac:dyDescent="0.25">
      <c r="A4" s="402" t="s">
        <v>18</v>
      </c>
      <c r="B4" s="336"/>
      <c r="C4" s="336"/>
      <c r="D4" s="336"/>
      <c r="E4" s="336"/>
      <c r="F4" s="336"/>
      <c r="G4" s="336"/>
      <c r="H4" s="336"/>
      <c r="I4" s="336"/>
      <c r="J4" s="337"/>
    </row>
    <row r="5" spans="1:11" ht="21.75" customHeight="1" thickBot="1" x14ac:dyDescent="0.3">
      <c r="A5" s="334" t="s">
        <v>9</v>
      </c>
      <c r="B5" s="335"/>
      <c r="C5" s="335"/>
      <c r="D5" s="335"/>
      <c r="E5" s="335"/>
      <c r="F5" s="335"/>
      <c r="G5" s="335"/>
      <c r="H5" s="335"/>
      <c r="I5" s="335"/>
      <c r="J5" s="415"/>
    </row>
    <row r="6" spans="1:11" ht="33.75" customHeight="1" thickBot="1" x14ac:dyDescent="0.3">
      <c r="A6" s="408" t="s">
        <v>9</v>
      </c>
      <c r="B6" s="409"/>
      <c r="C6" s="409"/>
      <c r="D6" s="409"/>
      <c r="E6" s="409"/>
      <c r="F6" s="410"/>
      <c r="G6" s="403" t="s">
        <v>605</v>
      </c>
      <c r="H6" s="404"/>
      <c r="I6" s="404"/>
      <c r="J6" s="405"/>
    </row>
    <row r="7" spans="1:11" ht="48" customHeight="1" thickBot="1" x14ac:dyDescent="0.3">
      <c r="A7" s="89" t="s">
        <v>16</v>
      </c>
      <c r="B7" s="407" t="s">
        <v>15</v>
      </c>
      <c r="C7" s="407"/>
      <c r="D7" s="96" t="s">
        <v>22</v>
      </c>
      <c r="E7" s="64" t="s">
        <v>0</v>
      </c>
      <c r="F7" s="90" t="s">
        <v>7</v>
      </c>
      <c r="G7" s="134" t="s">
        <v>608</v>
      </c>
      <c r="H7" s="134" t="s">
        <v>639</v>
      </c>
      <c r="I7" s="135" t="s">
        <v>606</v>
      </c>
      <c r="J7" s="147" t="s">
        <v>607</v>
      </c>
    </row>
    <row r="8" spans="1:11" ht="152.25" customHeight="1" x14ac:dyDescent="0.25">
      <c r="A8" s="412" t="s">
        <v>666</v>
      </c>
      <c r="B8" s="108" t="s">
        <v>2</v>
      </c>
      <c r="C8" s="289" t="s">
        <v>785</v>
      </c>
      <c r="D8" s="290" t="s">
        <v>153</v>
      </c>
      <c r="E8" s="91" t="s">
        <v>154</v>
      </c>
      <c r="F8" s="237">
        <v>43861</v>
      </c>
      <c r="G8" s="145" t="s">
        <v>677</v>
      </c>
      <c r="H8" s="286" t="s">
        <v>671</v>
      </c>
      <c r="I8" s="146">
        <v>1</v>
      </c>
      <c r="J8" s="283" t="s">
        <v>753</v>
      </c>
      <c r="K8" s="152"/>
    </row>
    <row r="9" spans="1:11" ht="211.5" customHeight="1" x14ac:dyDescent="0.25">
      <c r="A9" s="413"/>
      <c r="B9" s="223" t="s">
        <v>3</v>
      </c>
      <c r="C9" s="228" t="s">
        <v>786</v>
      </c>
      <c r="D9" s="291" t="s">
        <v>152</v>
      </c>
      <c r="E9" s="81" t="s">
        <v>122</v>
      </c>
      <c r="F9" s="238">
        <v>43889</v>
      </c>
      <c r="G9" s="227" t="s">
        <v>616</v>
      </c>
      <c r="H9" s="130" t="s">
        <v>617</v>
      </c>
      <c r="I9" s="186" t="s">
        <v>743</v>
      </c>
      <c r="J9" s="189" t="s">
        <v>930</v>
      </c>
      <c r="K9" s="307"/>
    </row>
    <row r="10" spans="1:11" ht="195" customHeight="1" x14ac:dyDescent="0.25">
      <c r="A10" s="413"/>
      <c r="B10" s="54" t="s">
        <v>4</v>
      </c>
      <c r="C10" s="228" t="s">
        <v>149</v>
      </c>
      <c r="D10" s="228" t="s">
        <v>57</v>
      </c>
      <c r="E10" s="93" t="s">
        <v>150</v>
      </c>
      <c r="F10" s="239">
        <v>43889</v>
      </c>
      <c r="G10" s="229" t="s">
        <v>618</v>
      </c>
      <c r="H10" s="129" t="s">
        <v>619</v>
      </c>
      <c r="I10" s="186">
        <v>1</v>
      </c>
      <c r="J10" s="275" t="s">
        <v>754</v>
      </c>
    </row>
    <row r="11" spans="1:11" ht="176.25" customHeight="1" x14ac:dyDescent="0.25">
      <c r="A11" s="413"/>
      <c r="B11" s="54" t="s">
        <v>59</v>
      </c>
      <c r="C11" s="264" t="s">
        <v>194</v>
      </c>
      <c r="D11" s="264" t="s">
        <v>58</v>
      </c>
      <c r="E11" s="84" t="s">
        <v>121</v>
      </c>
      <c r="F11" s="238">
        <v>44165</v>
      </c>
      <c r="G11" s="227" t="s">
        <v>678</v>
      </c>
      <c r="H11" s="130" t="s">
        <v>650</v>
      </c>
      <c r="I11" s="143">
        <v>0.2</v>
      </c>
      <c r="J11" s="275" t="s">
        <v>787</v>
      </c>
    </row>
    <row r="12" spans="1:11" ht="105" x14ac:dyDescent="0.25">
      <c r="A12" s="413"/>
      <c r="B12" s="94">
        <v>1.5</v>
      </c>
      <c r="C12" s="264" t="s">
        <v>53</v>
      </c>
      <c r="D12" s="264" t="s">
        <v>54</v>
      </c>
      <c r="E12" s="84" t="s">
        <v>55</v>
      </c>
      <c r="F12" s="238">
        <v>44165</v>
      </c>
      <c r="G12" s="227" t="s">
        <v>651</v>
      </c>
      <c r="H12" s="130" t="s">
        <v>652</v>
      </c>
      <c r="I12" s="143">
        <v>0.33</v>
      </c>
      <c r="J12" s="275" t="s">
        <v>755</v>
      </c>
    </row>
    <row r="13" spans="1:11" ht="119.25" customHeight="1" x14ac:dyDescent="0.25">
      <c r="A13" s="414"/>
      <c r="B13" s="94">
        <v>1.6</v>
      </c>
      <c r="C13" s="264" t="s">
        <v>56</v>
      </c>
      <c r="D13" s="264" t="s">
        <v>151</v>
      </c>
      <c r="E13" s="84" t="s">
        <v>55</v>
      </c>
      <c r="F13" s="238">
        <v>44165</v>
      </c>
      <c r="G13" s="227" t="s">
        <v>679</v>
      </c>
      <c r="H13" s="130" t="s">
        <v>653</v>
      </c>
      <c r="I13" s="186">
        <v>0.33</v>
      </c>
      <c r="J13" s="189" t="s">
        <v>906</v>
      </c>
    </row>
    <row r="14" spans="1:11" ht="81" customHeight="1" x14ac:dyDescent="0.25">
      <c r="A14" s="406" t="s">
        <v>667</v>
      </c>
      <c r="B14" s="223" t="s">
        <v>5</v>
      </c>
      <c r="C14" s="264" t="s">
        <v>155</v>
      </c>
      <c r="D14" s="264" t="s">
        <v>60</v>
      </c>
      <c r="E14" s="142" t="s">
        <v>739</v>
      </c>
      <c r="F14" s="238">
        <v>44165</v>
      </c>
      <c r="G14" s="187" t="s">
        <v>740</v>
      </c>
      <c r="H14" s="287" t="s">
        <v>610</v>
      </c>
      <c r="I14" s="185" t="s">
        <v>743</v>
      </c>
      <c r="J14" s="189" t="s">
        <v>791</v>
      </c>
    </row>
    <row r="15" spans="1:11" ht="60" customHeight="1" x14ac:dyDescent="0.25">
      <c r="A15" s="411"/>
      <c r="B15" s="223" t="s">
        <v>6</v>
      </c>
      <c r="C15" s="264" t="s">
        <v>156</v>
      </c>
      <c r="D15" s="264" t="s">
        <v>159</v>
      </c>
      <c r="E15" s="84" t="s">
        <v>55</v>
      </c>
      <c r="F15" s="240">
        <v>44165</v>
      </c>
      <c r="G15" s="227" t="s">
        <v>672</v>
      </c>
      <c r="H15" s="130" t="s">
        <v>610</v>
      </c>
      <c r="I15" s="186" t="s">
        <v>743</v>
      </c>
      <c r="J15" s="189" t="s">
        <v>907</v>
      </c>
    </row>
    <row r="16" spans="1:11" ht="99.75" customHeight="1" x14ac:dyDescent="0.25">
      <c r="A16" s="411"/>
      <c r="B16" s="223" t="s">
        <v>170</v>
      </c>
      <c r="C16" s="264" t="s">
        <v>61</v>
      </c>
      <c r="D16" s="264" t="s">
        <v>125</v>
      </c>
      <c r="E16" s="84" t="s">
        <v>150</v>
      </c>
      <c r="F16" s="238">
        <v>44165</v>
      </c>
      <c r="G16" s="229" t="s">
        <v>620</v>
      </c>
      <c r="H16" s="129" t="s">
        <v>673</v>
      </c>
      <c r="I16" s="141" t="s">
        <v>743</v>
      </c>
      <c r="J16" s="275" t="s">
        <v>680</v>
      </c>
    </row>
    <row r="17" spans="1:10" ht="123" customHeight="1" x14ac:dyDescent="0.25">
      <c r="A17" s="406" t="s">
        <v>668</v>
      </c>
      <c r="B17" s="223" t="s">
        <v>10</v>
      </c>
      <c r="C17" s="264" t="s">
        <v>62</v>
      </c>
      <c r="D17" s="264" t="s">
        <v>63</v>
      </c>
      <c r="E17" s="84" t="s">
        <v>150</v>
      </c>
      <c r="F17" s="238">
        <v>44165</v>
      </c>
      <c r="G17" s="229" t="s">
        <v>654</v>
      </c>
      <c r="H17" s="129" t="s">
        <v>610</v>
      </c>
      <c r="I17" s="144" t="s">
        <v>743</v>
      </c>
      <c r="J17" s="400" t="s">
        <v>758</v>
      </c>
    </row>
    <row r="18" spans="1:10" ht="162" customHeight="1" x14ac:dyDescent="0.25">
      <c r="A18" s="406"/>
      <c r="B18" s="223" t="s">
        <v>123</v>
      </c>
      <c r="C18" s="264" t="s">
        <v>157</v>
      </c>
      <c r="D18" s="264" t="s">
        <v>158</v>
      </c>
      <c r="E18" s="84" t="s">
        <v>55</v>
      </c>
      <c r="F18" s="238">
        <v>44165</v>
      </c>
      <c r="G18" s="227" t="s">
        <v>655</v>
      </c>
      <c r="H18" s="130" t="s">
        <v>610</v>
      </c>
      <c r="I18" s="144" t="s">
        <v>743</v>
      </c>
      <c r="J18" s="401"/>
    </row>
    <row r="19" spans="1:10" ht="135" customHeight="1" x14ac:dyDescent="0.25">
      <c r="A19" s="406"/>
      <c r="B19" s="223" t="s">
        <v>11</v>
      </c>
      <c r="C19" s="264" t="s">
        <v>70</v>
      </c>
      <c r="D19" s="264" t="s">
        <v>68</v>
      </c>
      <c r="E19" s="84" t="s">
        <v>150</v>
      </c>
      <c r="F19" s="238">
        <v>44165</v>
      </c>
      <c r="G19" s="229" t="s">
        <v>615</v>
      </c>
      <c r="H19" s="129" t="s">
        <v>610</v>
      </c>
      <c r="I19" s="141" t="s">
        <v>743</v>
      </c>
      <c r="J19" s="275" t="s">
        <v>908</v>
      </c>
    </row>
    <row r="20" spans="1:10" ht="111.75" customHeight="1" x14ac:dyDescent="0.25">
      <c r="A20" s="406"/>
      <c r="B20" s="223" t="s">
        <v>64</v>
      </c>
      <c r="C20" s="264" t="s">
        <v>69</v>
      </c>
      <c r="D20" s="264" t="s">
        <v>99</v>
      </c>
      <c r="E20" s="84" t="s">
        <v>65</v>
      </c>
      <c r="F20" s="238">
        <v>44165</v>
      </c>
      <c r="G20" s="227" t="s">
        <v>656</v>
      </c>
      <c r="H20" s="130" t="s">
        <v>610</v>
      </c>
      <c r="I20" s="141" t="s">
        <v>743</v>
      </c>
      <c r="J20" s="275" t="s">
        <v>758</v>
      </c>
    </row>
    <row r="21" spans="1:10" ht="73.5" customHeight="1" thickBot="1" x14ac:dyDescent="0.3">
      <c r="A21" s="222" t="s">
        <v>669</v>
      </c>
      <c r="B21" s="221" t="s">
        <v>12</v>
      </c>
      <c r="C21" s="292" t="s">
        <v>66</v>
      </c>
      <c r="D21" s="279" t="s">
        <v>67</v>
      </c>
      <c r="E21" s="98" t="s">
        <v>122</v>
      </c>
      <c r="F21" s="241">
        <v>44165</v>
      </c>
      <c r="G21" s="115" t="s">
        <v>657</v>
      </c>
      <c r="H21" s="279" t="s">
        <v>610</v>
      </c>
      <c r="I21" s="148" t="s">
        <v>743</v>
      </c>
      <c r="J21" s="288" t="s">
        <v>752</v>
      </c>
    </row>
    <row r="22" spans="1:10" ht="32.25" customHeight="1" thickBot="1" x14ac:dyDescent="0.3">
      <c r="A22" s="397" t="s">
        <v>931</v>
      </c>
      <c r="B22" s="398"/>
      <c r="C22" s="398"/>
      <c r="D22" s="398"/>
      <c r="E22" s="398"/>
      <c r="F22" s="398"/>
      <c r="G22" s="398"/>
      <c r="H22" s="398"/>
      <c r="I22" s="398"/>
      <c r="J22" s="399"/>
    </row>
    <row r="23" spans="1:10" x14ac:dyDescent="0.25">
      <c r="A23" s="190" t="s">
        <v>886</v>
      </c>
    </row>
    <row r="24" spans="1:10" x14ac:dyDescent="0.25">
      <c r="A24" s="194" t="s">
        <v>744</v>
      </c>
    </row>
    <row r="25" spans="1:10" x14ac:dyDescent="0.25">
      <c r="A25" s="194" t="s">
        <v>746</v>
      </c>
    </row>
    <row r="26" spans="1:10" x14ac:dyDescent="0.25">
      <c r="A26" s="194" t="s">
        <v>747</v>
      </c>
    </row>
    <row r="27" spans="1:10" x14ac:dyDescent="0.25">
      <c r="A27" s="296" t="s">
        <v>901</v>
      </c>
    </row>
    <row r="28" spans="1:10" x14ac:dyDescent="0.25"/>
    <row r="29" spans="1:10" x14ac:dyDescent="0.25"/>
    <row r="30" spans="1:10" x14ac:dyDescent="0.25"/>
  </sheetData>
  <autoFilter ref="A7:XFD21" xr:uid="{00000000-0009-0000-0000-000004000000}">
    <filterColumn colId="1" showButton="0"/>
  </autoFilter>
  <mergeCells count="13">
    <mergeCell ref="A22:J22"/>
    <mergeCell ref="J17:J18"/>
    <mergeCell ref="A1:J1"/>
    <mergeCell ref="A2:J2"/>
    <mergeCell ref="A3:J3"/>
    <mergeCell ref="A4:J4"/>
    <mergeCell ref="G6:J6"/>
    <mergeCell ref="A17:A20"/>
    <mergeCell ref="B7:C7"/>
    <mergeCell ref="A6:F6"/>
    <mergeCell ref="A14:A16"/>
    <mergeCell ref="A8:A13"/>
    <mergeCell ref="A5:J5"/>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1:AI29"/>
  <sheetViews>
    <sheetView showGridLines="0" zoomScale="60" zoomScaleNormal="60" workbookViewId="0">
      <selection sqref="A1:J1"/>
    </sheetView>
  </sheetViews>
  <sheetFormatPr baseColWidth="10" defaultColWidth="12.85546875" defaultRowHeight="15" zeroHeight="1" x14ac:dyDescent="0.25"/>
  <cols>
    <col min="1" max="1" width="38.140625" style="123" customWidth="1"/>
    <col min="2" max="2" width="4.85546875" style="123" customWidth="1"/>
    <col min="3" max="6" width="32.5703125" style="137" customWidth="1"/>
    <col min="7" max="7" width="52.42578125" style="136" customWidth="1"/>
    <col min="8" max="8" width="21.7109375" style="136" customWidth="1"/>
    <col min="9" max="9" width="19" style="136" customWidth="1"/>
    <col min="10" max="10" width="100.28515625" style="136" customWidth="1"/>
    <col min="11" max="34" width="12.85546875" style="136"/>
    <col min="35" max="16384" width="12.85546875" style="123"/>
  </cols>
  <sheetData>
    <row r="1" spans="1:35" ht="15" customHeight="1" x14ac:dyDescent="0.25">
      <c r="A1" s="333" t="s">
        <v>36</v>
      </c>
      <c r="B1" s="318"/>
      <c r="C1" s="318"/>
      <c r="D1" s="318"/>
      <c r="E1" s="318"/>
      <c r="F1" s="318"/>
      <c r="G1" s="318"/>
      <c r="H1" s="318"/>
      <c r="I1" s="318"/>
      <c r="J1" s="319"/>
      <c r="AI1" s="136"/>
    </row>
    <row r="2" spans="1:35" ht="15" customHeight="1" x14ac:dyDescent="0.25">
      <c r="A2" s="332" t="s">
        <v>894</v>
      </c>
      <c r="B2" s="320"/>
      <c r="C2" s="320"/>
      <c r="D2" s="320"/>
      <c r="E2" s="320"/>
      <c r="F2" s="320"/>
      <c r="G2" s="320"/>
      <c r="H2" s="320"/>
      <c r="I2" s="320"/>
      <c r="J2" s="321"/>
      <c r="AI2" s="136"/>
    </row>
    <row r="3" spans="1:35" ht="15.75" customHeight="1" x14ac:dyDescent="0.25">
      <c r="A3" s="332" t="s">
        <v>126</v>
      </c>
      <c r="B3" s="320"/>
      <c r="C3" s="320"/>
      <c r="D3" s="320"/>
      <c r="E3" s="320"/>
      <c r="F3" s="320"/>
      <c r="G3" s="320"/>
      <c r="H3" s="320"/>
      <c r="I3" s="320"/>
      <c r="J3" s="321"/>
      <c r="AI3" s="136"/>
    </row>
    <row r="4" spans="1:35" ht="21" customHeight="1" x14ac:dyDescent="0.25">
      <c r="A4" s="402" t="s">
        <v>1</v>
      </c>
      <c r="B4" s="336"/>
      <c r="C4" s="336"/>
      <c r="D4" s="336"/>
      <c r="E4" s="336"/>
      <c r="F4" s="336"/>
      <c r="G4" s="336"/>
      <c r="H4" s="336"/>
      <c r="I4" s="336"/>
      <c r="J4" s="337"/>
    </row>
    <row r="5" spans="1:35" ht="21" customHeight="1" thickBot="1" x14ac:dyDescent="0.3">
      <c r="A5" s="334" t="s">
        <v>898</v>
      </c>
      <c r="B5" s="335"/>
      <c r="C5" s="335"/>
      <c r="D5" s="335"/>
      <c r="E5" s="335"/>
      <c r="F5" s="335"/>
      <c r="G5" s="335"/>
      <c r="H5" s="335"/>
      <c r="I5" s="335"/>
      <c r="J5" s="415"/>
    </row>
    <row r="6" spans="1:35" ht="24" customHeight="1" thickBot="1" x14ac:dyDescent="0.3">
      <c r="A6" s="408" t="s">
        <v>949</v>
      </c>
      <c r="B6" s="409"/>
      <c r="C6" s="409"/>
      <c r="D6" s="409"/>
      <c r="E6" s="409"/>
      <c r="F6" s="410"/>
      <c r="G6" s="421" t="s">
        <v>605</v>
      </c>
      <c r="H6" s="422"/>
      <c r="I6" s="422"/>
      <c r="J6" s="423"/>
    </row>
    <row r="7" spans="1:35" ht="51" customHeight="1" thickBot="1" x14ac:dyDescent="0.3">
      <c r="A7" s="101" t="s">
        <v>8</v>
      </c>
      <c r="B7" s="418" t="s">
        <v>15</v>
      </c>
      <c r="C7" s="418"/>
      <c r="D7" s="206" t="s">
        <v>22</v>
      </c>
      <c r="E7" s="102" t="s">
        <v>0</v>
      </c>
      <c r="F7" s="103" t="s">
        <v>7</v>
      </c>
      <c r="G7" s="212" t="s">
        <v>608</v>
      </c>
      <c r="H7" s="212" t="s">
        <v>639</v>
      </c>
      <c r="I7" s="213" t="s">
        <v>606</v>
      </c>
      <c r="J7" s="214" t="s">
        <v>607</v>
      </c>
    </row>
    <row r="8" spans="1:35" ht="75" customHeight="1" x14ac:dyDescent="0.25">
      <c r="A8" s="419" t="s">
        <v>661</v>
      </c>
      <c r="B8" s="54" t="s">
        <v>2</v>
      </c>
      <c r="C8" s="293" t="s">
        <v>160</v>
      </c>
      <c r="D8" s="128" t="s">
        <v>745</v>
      </c>
      <c r="E8" s="78" t="s">
        <v>150</v>
      </c>
      <c r="F8" s="104">
        <v>43861</v>
      </c>
      <c r="G8" s="215" t="s">
        <v>682</v>
      </c>
      <c r="H8" s="300" t="s">
        <v>621</v>
      </c>
      <c r="I8" s="151">
        <v>1</v>
      </c>
      <c r="J8" s="274" t="s">
        <v>759</v>
      </c>
    </row>
    <row r="9" spans="1:35" ht="216" customHeight="1" x14ac:dyDescent="0.25">
      <c r="A9" s="420"/>
      <c r="B9" s="116" t="s">
        <v>3</v>
      </c>
      <c r="C9" s="291" t="s">
        <v>161</v>
      </c>
      <c r="D9" s="129" t="s">
        <v>162</v>
      </c>
      <c r="E9" s="78" t="s">
        <v>150</v>
      </c>
      <c r="F9" s="104">
        <v>43889</v>
      </c>
      <c r="G9" s="229" t="s">
        <v>622</v>
      </c>
      <c r="H9" s="129" t="s">
        <v>623</v>
      </c>
      <c r="I9" s="188">
        <v>1</v>
      </c>
      <c r="J9" s="189" t="s">
        <v>760</v>
      </c>
    </row>
    <row r="10" spans="1:35" ht="174.75" customHeight="1" x14ac:dyDescent="0.25">
      <c r="A10" s="132" t="s">
        <v>662</v>
      </c>
      <c r="B10" s="116" t="s">
        <v>5</v>
      </c>
      <c r="C10" s="297" t="s">
        <v>97</v>
      </c>
      <c r="D10" s="297" t="s">
        <v>98</v>
      </c>
      <c r="E10" s="78" t="s">
        <v>150</v>
      </c>
      <c r="F10" s="60">
        <v>44165</v>
      </c>
      <c r="G10" s="229" t="s">
        <v>624</v>
      </c>
      <c r="H10" s="129" t="s">
        <v>610</v>
      </c>
      <c r="I10" s="188" t="s">
        <v>743</v>
      </c>
      <c r="J10" s="301" t="s">
        <v>761</v>
      </c>
    </row>
    <row r="11" spans="1:35" s="70" customFormat="1" ht="144.75" customHeight="1" x14ac:dyDescent="0.25">
      <c r="A11" s="132" t="s">
        <v>663</v>
      </c>
      <c r="B11" s="54" t="s">
        <v>10</v>
      </c>
      <c r="C11" s="297" t="s">
        <v>185</v>
      </c>
      <c r="D11" s="50" t="s">
        <v>71</v>
      </c>
      <c r="E11" s="78" t="s">
        <v>150</v>
      </c>
      <c r="F11" s="62" t="s">
        <v>136</v>
      </c>
      <c r="G11" s="229" t="s">
        <v>658</v>
      </c>
      <c r="H11" s="129" t="s">
        <v>625</v>
      </c>
      <c r="I11" s="141">
        <v>0.33</v>
      </c>
      <c r="J11" s="275" t="s">
        <v>911</v>
      </c>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5" s="70" customFormat="1" ht="144" customHeight="1" x14ac:dyDescent="0.25">
      <c r="A12" s="132" t="s">
        <v>664</v>
      </c>
      <c r="B12" s="54" t="s">
        <v>12</v>
      </c>
      <c r="C12" s="298" t="s">
        <v>72</v>
      </c>
      <c r="D12" s="298" t="s">
        <v>73</v>
      </c>
      <c r="E12" s="78" t="s">
        <v>150</v>
      </c>
      <c r="F12" s="105" t="s">
        <v>163</v>
      </c>
      <c r="G12" s="229" t="s">
        <v>626</v>
      </c>
      <c r="H12" s="129" t="s">
        <v>627</v>
      </c>
      <c r="I12" s="141">
        <v>0.25</v>
      </c>
      <c r="J12" s="189" t="s">
        <v>788</v>
      </c>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row>
    <row r="13" spans="1:35" s="70" customFormat="1" ht="71.25" customHeight="1" x14ac:dyDescent="0.25">
      <c r="A13" s="416" t="s">
        <v>665</v>
      </c>
      <c r="B13" s="54" t="s">
        <v>13</v>
      </c>
      <c r="C13" s="297" t="s">
        <v>74</v>
      </c>
      <c r="D13" s="297" t="s">
        <v>75</v>
      </c>
      <c r="E13" s="78" t="s">
        <v>150</v>
      </c>
      <c r="F13" s="83" t="s">
        <v>195</v>
      </c>
      <c r="G13" s="229" t="s">
        <v>628</v>
      </c>
      <c r="H13" s="129" t="s">
        <v>610</v>
      </c>
      <c r="I13" s="141" t="s">
        <v>743</v>
      </c>
      <c r="J13" s="275" t="s">
        <v>789</v>
      </c>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row>
    <row r="14" spans="1:35" s="70" customFormat="1" ht="72" customHeight="1" thickBot="1" x14ac:dyDescent="0.3">
      <c r="A14" s="417"/>
      <c r="B14" s="64" t="s">
        <v>14</v>
      </c>
      <c r="C14" s="299" t="s">
        <v>78</v>
      </c>
      <c r="D14" s="299" t="s">
        <v>79</v>
      </c>
      <c r="E14" s="106" t="s">
        <v>150</v>
      </c>
      <c r="F14" s="99">
        <v>44165</v>
      </c>
      <c r="G14" s="153" t="s">
        <v>659</v>
      </c>
      <c r="H14" s="295" t="s">
        <v>610</v>
      </c>
      <c r="I14" s="148" t="s">
        <v>743</v>
      </c>
      <c r="J14" s="302" t="s">
        <v>741</v>
      </c>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row>
    <row r="15" spans="1:35" x14ac:dyDescent="0.25">
      <c r="A15" s="190" t="s">
        <v>886</v>
      </c>
    </row>
    <row r="16" spans="1:35" x14ac:dyDescent="0.25">
      <c r="A16" s="194" t="s">
        <v>744</v>
      </c>
    </row>
    <row r="17" spans="1:1" x14ac:dyDescent="0.25">
      <c r="A17" s="194" t="s">
        <v>746</v>
      </c>
    </row>
    <row r="18" spans="1:1" x14ac:dyDescent="0.25">
      <c r="A18" s="194" t="s">
        <v>747</v>
      </c>
    </row>
    <row r="19" spans="1:1" x14ac:dyDescent="0.25">
      <c r="A19" s="303" t="s">
        <v>901</v>
      </c>
    </row>
    <row r="20" spans="1:1" x14ac:dyDescent="0.25">
      <c r="A20" s="205"/>
    </row>
    <row r="21" spans="1:1" x14ac:dyDescent="0.25">
      <c r="A21" s="205"/>
    </row>
    <row r="22" spans="1:1" x14ac:dyDescent="0.25">
      <c r="A22" s="205"/>
    </row>
    <row r="23" spans="1:1" x14ac:dyDescent="0.25">
      <c r="A23" s="205"/>
    </row>
    <row r="24" spans="1:1" x14ac:dyDescent="0.25">
      <c r="A24" s="205"/>
    </row>
    <row r="25" spans="1:1" ht="12" customHeight="1" x14ac:dyDescent="0.25">
      <c r="A25" s="194"/>
    </row>
    <row r="26" spans="1:1" hidden="1" x14ac:dyDescent="0.25">
      <c r="A26" s="194"/>
    </row>
    <row r="27" spans="1:1" hidden="1" x14ac:dyDescent="0.25">
      <c r="A27" s="194"/>
    </row>
    <row r="28" spans="1:1" x14ac:dyDescent="0.25"/>
    <row r="29" spans="1:1" x14ac:dyDescent="0.25"/>
  </sheetData>
  <mergeCells count="10">
    <mergeCell ref="A13:A14"/>
    <mergeCell ref="A6:F6"/>
    <mergeCell ref="B7:C7"/>
    <mergeCell ref="A8:A9"/>
    <mergeCell ref="A1:J1"/>
    <mergeCell ref="A2:J2"/>
    <mergeCell ref="A3:J3"/>
    <mergeCell ref="A4:J4"/>
    <mergeCell ref="G6:J6"/>
    <mergeCell ref="A5:J5"/>
  </mergeCells>
  <pageMargins left="1.2649999999999999" right="0.7" top="0.75" bottom="0.75" header="0.3" footer="0.3"/>
  <pageSetup paperSize="9" scale="9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FF0000"/>
  </sheetPr>
  <dimension ref="A1:L20"/>
  <sheetViews>
    <sheetView showGridLines="0" zoomScale="70" zoomScaleNormal="70" workbookViewId="0">
      <selection sqref="A1:K1"/>
    </sheetView>
  </sheetViews>
  <sheetFormatPr baseColWidth="10" defaultColWidth="11.7109375" defaultRowHeight="15" zeroHeight="1" x14ac:dyDescent="0.25"/>
  <cols>
    <col min="1" max="1" width="25.28515625" style="124" customWidth="1"/>
    <col min="2" max="2" width="33.42578125" style="123" customWidth="1"/>
    <col min="3" max="3" width="35.42578125" style="123" customWidth="1"/>
    <col min="4" max="4" width="20.28515625" style="123" customWidth="1"/>
    <col min="5" max="5" width="26.85546875" style="123" customWidth="1"/>
    <col min="6" max="6" width="20.85546875" style="123" customWidth="1"/>
    <col min="7" max="7" width="20.28515625" style="123" customWidth="1"/>
    <col min="8" max="8" width="42" style="123" customWidth="1"/>
    <col min="9" max="9" width="14.85546875" style="123" customWidth="1"/>
    <col min="10" max="10" width="18.85546875" style="123" customWidth="1"/>
    <col min="11" max="11" width="113.5703125" style="123" customWidth="1"/>
    <col min="12" max="12" width="21.5703125" style="123" customWidth="1"/>
    <col min="13" max="16384" width="11.7109375" style="123"/>
  </cols>
  <sheetData>
    <row r="1" spans="1:12" ht="19.5" customHeight="1" x14ac:dyDescent="0.25">
      <c r="A1" s="333" t="s">
        <v>36</v>
      </c>
      <c r="B1" s="318"/>
      <c r="C1" s="318"/>
      <c r="D1" s="318"/>
      <c r="E1" s="318"/>
      <c r="F1" s="318"/>
      <c r="G1" s="318"/>
      <c r="H1" s="318"/>
      <c r="I1" s="318"/>
      <c r="J1" s="318"/>
      <c r="K1" s="319"/>
    </row>
    <row r="2" spans="1:12" ht="19.5" customHeight="1" x14ac:dyDescent="0.25">
      <c r="A2" s="332" t="s">
        <v>894</v>
      </c>
      <c r="B2" s="320"/>
      <c r="C2" s="320"/>
      <c r="D2" s="320"/>
      <c r="E2" s="320"/>
      <c r="F2" s="320"/>
      <c r="G2" s="320"/>
      <c r="H2" s="320"/>
      <c r="I2" s="320"/>
      <c r="J2" s="320"/>
      <c r="K2" s="321"/>
    </row>
    <row r="3" spans="1:12" ht="19.5" customHeight="1" x14ac:dyDescent="0.25">
      <c r="A3" s="332" t="s">
        <v>126</v>
      </c>
      <c r="B3" s="320"/>
      <c r="C3" s="320"/>
      <c r="D3" s="320"/>
      <c r="E3" s="320"/>
      <c r="F3" s="320"/>
      <c r="G3" s="320"/>
      <c r="H3" s="320"/>
      <c r="I3" s="320"/>
      <c r="J3" s="320"/>
      <c r="K3" s="321"/>
    </row>
    <row r="4" spans="1:12" ht="19.5" customHeight="1" x14ac:dyDescent="0.25">
      <c r="A4" s="332" t="s">
        <v>1</v>
      </c>
      <c r="B4" s="320"/>
      <c r="C4" s="320"/>
      <c r="D4" s="320"/>
      <c r="E4" s="320"/>
      <c r="F4" s="320"/>
      <c r="G4" s="320"/>
      <c r="H4" s="320"/>
      <c r="I4" s="320"/>
      <c r="J4" s="320"/>
      <c r="K4" s="321"/>
    </row>
    <row r="5" spans="1:12" ht="23.25" customHeight="1" thickBot="1" x14ac:dyDescent="0.3">
      <c r="A5" s="334" t="s">
        <v>898</v>
      </c>
      <c r="B5" s="335"/>
      <c r="C5" s="335"/>
      <c r="D5" s="335"/>
      <c r="E5" s="335"/>
      <c r="F5" s="335"/>
      <c r="G5" s="335"/>
      <c r="H5" s="336"/>
      <c r="I5" s="336"/>
      <c r="J5" s="336"/>
      <c r="K5" s="337"/>
    </row>
    <row r="6" spans="1:12" ht="31.5" customHeight="1" thickBot="1" x14ac:dyDescent="0.3">
      <c r="A6" s="426" t="s">
        <v>946</v>
      </c>
      <c r="B6" s="427"/>
      <c r="C6" s="427"/>
      <c r="D6" s="427"/>
      <c r="E6" s="427"/>
      <c r="F6" s="427"/>
      <c r="G6" s="427"/>
      <c r="H6" s="368" t="s">
        <v>605</v>
      </c>
      <c r="I6" s="369"/>
      <c r="J6" s="369"/>
      <c r="K6" s="370"/>
    </row>
    <row r="7" spans="1:12" ht="49.5" customHeight="1" thickBot="1" x14ac:dyDescent="0.3">
      <c r="A7" s="75" t="s">
        <v>23</v>
      </c>
      <c r="B7" s="96" t="s">
        <v>15</v>
      </c>
      <c r="C7" s="96" t="s">
        <v>24</v>
      </c>
      <c r="D7" s="96" t="s">
        <v>25</v>
      </c>
      <c r="E7" s="76" t="s">
        <v>26</v>
      </c>
      <c r="F7" s="76" t="s">
        <v>27</v>
      </c>
      <c r="G7" s="77" t="s">
        <v>7</v>
      </c>
      <c r="H7" s="134" t="s">
        <v>608</v>
      </c>
      <c r="I7" s="134" t="s">
        <v>639</v>
      </c>
      <c r="J7" s="135" t="s">
        <v>606</v>
      </c>
      <c r="K7" s="135" t="s">
        <v>607</v>
      </c>
    </row>
    <row r="8" spans="1:12" ht="75" x14ac:dyDescent="0.25">
      <c r="A8" s="131" t="s">
        <v>28</v>
      </c>
      <c r="B8" s="293" t="s">
        <v>132</v>
      </c>
      <c r="C8" s="128" t="s">
        <v>133</v>
      </c>
      <c r="D8" s="128" t="s">
        <v>138</v>
      </c>
      <c r="E8" s="128" t="s">
        <v>139</v>
      </c>
      <c r="F8" s="78" t="s">
        <v>140</v>
      </c>
      <c r="G8" s="79">
        <v>43861</v>
      </c>
      <c r="H8" s="210" t="s">
        <v>792</v>
      </c>
      <c r="I8" s="128" t="s">
        <v>611</v>
      </c>
      <c r="J8" s="211">
        <v>1</v>
      </c>
      <c r="K8" s="283" t="s">
        <v>756</v>
      </c>
    </row>
    <row r="9" spans="1:12" ht="206.25" customHeight="1" x14ac:dyDescent="0.25">
      <c r="A9" s="80" t="s">
        <v>947</v>
      </c>
      <c r="B9" s="291" t="s">
        <v>141</v>
      </c>
      <c r="C9" s="129" t="s">
        <v>142</v>
      </c>
      <c r="D9" s="129" t="s">
        <v>143</v>
      </c>
      <c r="E9" s="129" t="s">
        <v>144</v>
      </c>
      <c r="F9" s="82" t="s">
        <v>140</v>
      </c>
      <c r="G9" s="83">
        <v>43889</v>
      </c>
      <c r="H9" s="229" t="s">
        <v>793</v>
      </c>
      <c r="I9" s="129" t="s">
        <v>612</v>
      </c>
      <c r="J9" s="122" t="s">
        <v>743</v>
      </c>
      <c r="K9" s="275" t="s">
        <v>932</v>
      </c>
      <c r="L9" s="307"/>
    </row>
    <row r="10" spans="1:12" ht="239.25" customHeight="1" x14ac:dyDescent="0.25">
      <c r="A10" s="424" t="s">
        <v>29</v>
      </c>
      <c r="B10" s="291" t="s">
        <v>145</v>
      </c>
      <c r="C10" s="129" t="s">
        <v>146</v>
      </c>
      <c r="D10" s="129" t="s">
        <v>948</v>
      </c>
      <c r="E10" s="129" t="s">
        <v>101</v>
      </c>
      <c r="F10" s="82" t="s">
        <v>137</v>
      </c>
      <c r="G10" s="83">
        <v>44165</v>
      </c>
      <c r="H10" s="229" t="s">
        <v>794</v>
      </c>
      <c r="I10" s="129" t="s">
        <v>613</v>
      </c>
      <c r="J10" s="185" t="s">
        <v>743</v>
      </c>
      <c r="K10" s="189" t="s">
        <v>909</v>
      </c>
    </row>
    <row r="11" spans="1:12" ht="105" x14ac:dyDescent="0.25">
      <c r="A11" s="425"/>
      <c r="B11" s="264" t="s">
        <v>777</v>
      </c>
      <c r="C11" s="129" t="s">
        <v>168</v>
      </c>
      <c r="D11" s="129" t="s">
        <v>192</v>
      </c>
      <c r="E11" s="129" t="s">
        <v>193</v>
      </c>
      <c r="F11" s="82" t="s">
        <v>148</v>
      </c>
      <c r="G11" s="83">
        <v>44165</v>
      </c>
      <c r="H11" s="229" t="s">
        <v>649</v>
      </c>
      <c r="I11" s="129" t="s">
        <v>670</v>
      </c>
      <c r="J11" s="141">
        <v>0.01</v>
      </c>
      <c r="K11" s="275" t="s">
        <v>910</v>
      </c>
    </row>
    <row r="12" spans="1:12" ht="60" x14ac:dyDescent="0.25">
      <c r="A12" s="80" t="s">
        <v>30</v>
      </c>
      <c r="B12" s="291" t="s">
        <v>184</v>
      </c>
      <c r="C12" s="50" t="s">
        <v>147</v>
      </c>
      <c r="D12" s="129" t="s">
        <v>100</v>
      </c>
      <c r="E12" s="129" t="s">
        <v>94</v>
      </c>
      <c r="F12" s="82" t="s">
        <v>140</v>
      </c>
      <c r="G12" s="83">
        <v>44165</v>
      </c>
      <c r="H12" s="229" t="s">
        <v>614</v>
      </c>
      <c r="I12" s="129" t="s">
        <v>610</v>
      </c>
      <c r="J12" s="141" t="s">
        <v>743</v>
      </c>
      <c r="K12" s="275" t="s">
        <v>751</v>
      </c>
    </row>
    <row r="13" spans="1:12" ht="75.75" thickBot="1" x14ac:dyDescent="0.3">
      <c r="A13" s="85" t="s">
        <v>31</v>
      </c>
      <c r="B13" s="294" t="s">
        <v>102</v>
      </c>
      <c r="C13" s="295" t="s">
        <v>103</v>
      </c>
      <c r="D13" s="295" t="s">
        <v>104</v>
      </c>
      <c r="E13" s="295" t="s">
        <v>120</v>
      </c>
      <c r="F13" s="87" t="s">
        <v>140</v>
      </c>
      <c r="G13" s="88">
        <v>44165</v>
      </c>
      <c r="H13" s="153" t="s">
        <v>615</v>
      </c>
      <c r="I13" s="295" t="s">
        <v>610</v>
      </c>
      <c r="J13" s="148" t="s">
        <v>743</v>
      </c>
      <c r="K13" s="288" t="s">
        <v>757</v>
      </c>
    </row>
    <row r="14" spans="1:12" s="125" customFormat="1" x14ac:dyDescent="0.25">
      <c r="A14" s="269" t="s">
        <v>886</v>
      </c>
      <c r="B14" s="201"/>
      <c r="C14" s="201"/>
      <c r="D14" s="201"/>
      <c r="E14" s="201"/>
      <c r="F14" s="201"/>
      <c r="G14" s="201"/>
    </row>
    <row r="15" spans="1:12" s="125" customFormat="1" x14ac:dyDescent="0.25">
      <c r="A15" s="194" t="s">
        <v>744</v>
      </c>
      <c r="B15" s="201"/>
      <c r="C15" s="201"/>
      <c r="D15" s="201"/>
      <c r="E15" s="201"/>
      <c r="F15" s="201"/>
      <c r="G15" s="201"/>
    </row>
    <row r="16" spans="1:12" s="125" customFormat="1" x14ac:dyDescent="0.25">
      <c r="A16" s="194" t="s">
        <v>746</v>
      </c>
      <c r="B16" s="201"/>
      <c r="C16" s="201"/>
      <c r="D16" s="201"/>
      <c r="E16" s="201"/>
      <c r="F16" s="201"/>
      <c r="G16" s="201"/>
    </row>
    <row r="17" spans="1:7" s="125" customFormat="1" x14ac:dyDescent="0.25">
      <c r="A17" s="194" t="s">
        <v>747</v>
      </c>
      <c r="B17" s="201"/>
      <c r="C17" s="201"/>
      <c r="D17" s="201"/>
      <c r="E17" s="201"/>
      <c r="F17" s="201"/>
      <c r="G17" s="201"/>
    </row>
    <row r="18" spans="1:7" x14ac:dyDescent="0.25">
      <c r="A18" s="296" t="s">
        <v>901</v>
      </c>
    </row>
    <row r="19" spans="1:7" x14ac:dyDescent="0.25"/>
    <row r="20" spans="1:7" x14ac:dyDescent="0.25"/>
  </sheetData>
  <mergeCells count="8">
    <mergeCell ref="A10:A11"/>
    <mergeCell ref="A6:G6"/>
    <mergeCell ref="A1:K1"/>
    <mergeCell ref="A2:K2"/>
    <mergeCell ref="A3:K3"/>
    <mergeCell ref="A5:K5"/>
    <mergeCell ref="H6:K6"/>
    <mergeCell ref="A4:K4"/>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1:K25"/>
  <sheetViews>
    <sheetView showGridLines="0" zoomScale="70" zoomScaleNormal="70" workbookViewId="0">
      <selection sqref="A1:K1"/>
    </sheetView>
  </sheetViews>
  <sheetFormatPr baseColWidth="10" defaultColWidth="20" defaultRowHeight="15" zeroHeight="1" x14ac:dyDescent="0.25"/>
  <cols>
    <col min="1" max="1" width="24.5703125" style="123" customWidth="1"/>
    <col min="2" max="2" width="5.5703125" style="123" customWidth="1"/>
    <col min="3" max="3" width="29.85546875" style="123" customWidth="1"/>
    <col min="4" max="4" width="22.42578125" style="123" customWidth="1"/>
    <col min="5" max="5" width="27.85546875" style="123" bestFit="1" customWidth="1"/>
    <col min="6" max="6" width="21.85546875" style="123" bestFit="1" customWidth="1"/>
    <col min="7" max="7" width="18.85546875" style="123" customWidth="1"/>
    <col min="8" max="8" width="39" style="123" customWidth="1"/>
    <col min="9" max="9" width="19.5703125" style="123" customWidth="1"/>
    <col min="10" max="10" width="18.28515625" style="123" customWidth="1"/>
    <col min="11" max="11" width="113.42578125" style="123" customWidth="1"/>
    <col min="12" max="16384" width="20" style="123"/>
  </cols>
  <sheetData>
    <row r="1" spans="1:11" ht="15" customHeight="1" x14ac:dyDescent="0.25">
      <c r="A1" s="333" t="s">
        <v>36</v>
      </c>
      <c r="B1" s="318"/>
      <c r="C1" s="318"/>
      <c r="D1" s="318"/>
      <c r="E1" s="318"/>
      <c r="F1" s="318"/>
      <c r="G1" s="318"/>
      <c r="H1" s="318"/>
      <c r="I1" s="318"/>
      <c r="J1" s="318"/>
      <c r="K1" s="319"/>
    </row>
    <row r="2" spans="1:11" ht="15" customHeight="1" x14ac:dyDescent="0.25">
      <c r="A2" s="332" t="s">
        <v>894</v>
      </c>
      <c r="B2" s="320"/>
      <c r="C2" s="320"/>
      <c r="D2" s="320"/>
      <c r="E2" s="320"/>
      <c r="F2" s="320"/>
      <c r="G2" s="320"/>
      <c r="H2" s="320"/>
      <c r="I2" s="320"/>
      <c r="J2" s="320"/>
      <c r="K2" s="321"/>
    </row>
    <row r="3" spans="1:11" ht="15.75" customHeight="1" x14ac:dyDescent="0.25">
      <c r="A3" s="332" t="s">
        <v>126</v>
      </c>
      <c r="B3" s="320"/>
      <c r="C3" s="320"/>
      <c r="D3" s="320"/>
      <c r="E3" s="320"/>
      <c r="F3" s="320"/>
      <c r="G3" s="320"/>
      <c r="H3" s="320"/>
      <c r="I3" s="320"/>
      <c r="J3" s="320"/>
      <c r="K3" s="321"/>
    </row>
    <row r="4" spans="1:11" ht="18" customHeight="1" x14ac:dyDescent="0.25">
      <c r="A4" s="402" t="s">
        <v>1</v>
      </c>
      <c r="B4" s="336"/>
      <c r="C4" s="336"/>
      <c r="D4" s="336"/>
      <c r="E4" s="336"/>
      <c r="F4" s="336"/>
      <c r="G4" s="336"/>
      <c r="H4" s="336"/>
      <c r="I4" s="336"/>
      <c r="J4" s="336"/>
      <c r="K4" s="337"/>
    </row>
    <row r="5" spans="1:11" ht="18" customHeight="1" thickBot="1" x14ac:dyDescent="0.3">
      <c r="A5" s="334" t="s">
        <v>899</v>
      </c>
      <c r="B5" s="335"/>
      <c r="C5" s="335"/>
      <c r="D5" s="335"/>
      <c r="E5" s="335"/>
      <c r="F5" s="335"/>
      <c r="G5" s="335"/>
      <c r="H5" s="335"/>
      <c r="I5" s="335"/>
      <c r="J5" s="335"/>
      <c r="K5" s="415"/>
    </row>
    <row r="6" spans="1:11" ht="28.5" customHeight="1" thickBot="1" x14ac:dyDescent="0.3">
      <c r="A6" s="437" t="s">
        <v>899</v>
      </c>
      <c r="B6" s="438"/>
      <c r="C6" s="438"/>
      <c r="D6" s="438"/>
      <c r="E6" s="438"/>
      <c r="F6" s="438"/>
      <c r="G6" s="439"/>
      <c r="H6" s="421" t="s">
        <v>605</v>
      </c>
      <c r="I6" s="422"/>
      <c r="J6" s="422"/>
      <c r="K6" s="423"/>
    </row>
    <row r="7" spans="1:11" ht="57.75" customHeight="1" thickBot="1" x14ac:dyDescent="0.3">
      <c r="A7" s="107" t="s">
        <v>8</v>
      </c>
      <c r="B7" s="440" t="s">
        <v>17</v>
      </c>
      <c r="C7" s="440"/>
      <c r="D7" s="207" t="s">
        <v>22</v>
      </c>
      <c r="E7" s="108" t="s">
        <v>21</v>
      </c>
      <c r="F7" s="108" t="s">
        <v>0</v>
      </c>
      <c r="G7" s="109" t="s">
        <v>7</v>
      </c>
      <c r="H7" s="134" t="s">
        <v>608</v>
      </c>
      <c r="I7" s="134" t="s">
        <v>639</v>
      </c>
      <c r="J7" s="135" t="s">
        <v>606</v>
      </c>
      <c r="K7" s="135" t="s">
        <v>607</v>
      </c>
    </row>
    <row r="8" spans="1:11" ht="165" x14ac:dyDescent="0.25">
      <c r="A8" s="110" t="s">
        <v>603</v>
      </c>
      <c r="B8" s="84" t="s">
        <v>2</v>
      </c>
      <c r="C8" s="264" t="s">
        <v>91</v>
      </c>
      <c r="D8" s="264" t="s">
        <v>76</v>
      </c>
      <c r="E8" s="264" t="s">
        <v>80</v>
      </c>
      <c r="F8" s="84" t="s">
        <v>77</v>
      </c>
      <c r="G8" s="105" t="s">
        <v>135</v>
      </c>
      <c r="H8" s="145" t="s">
        <v>683</v>
      </c>
      <c r="I8" s="236" t="s">
        <v>681</v>
      </c>
      <c r="J8" s="211">
        <v>0.33</v>
      </c>
      <c r="K8" s="283" t="s">
        <v>790</v>
      </c>
    </row>
    <row r="9" spans="1:11" ht="135.75" customHeight="1" x14ac:dyDescent="0.25">
      <c r="A9" s="110" t="s">
        <v>604</v>
      </c>
      <c r="B9" s="84" t="s">
        <v>5</v>
      </c>
      <c r="C9" s="264" t="s">
        <v>72</v>
      </c>
      <c r="D9" s="264" t="s">
        <v>186</v>
      </c>
      <c r="E9" s="264" t="s">
        <v>83</v>
      </c>
      <c r="F9" s="84" t="s">
        <v>164</v>
      </c>
      <c r="G9" s="105" t="s">
        <v>163</v>
      </c>
      <c r="H9" s="217" t="s">
        <v>626</v>
      </c>
      <c r="I9" s="196" t="s">
        <v>627</v>
      </c>
      <c r="J9" s="141">
        <v>0.25</v>
      </c>
      <c r="K9" s="189" t="s">
        <v>764</v>
      </c>
    </row>
    <row r="10" spans="1:11" ht="114.75" customHeight="1" x14ac:dyDescent="0.25">
      <c r="A10" s="433" t="s">
        <v>660</v>
      </c>
      <c r="B10" s="81" t="s">
        <v>10</v>
      </c>
      <c r="C10" s="50" t="s">
        <v>110</v>
      </c>
      <c r="D10" s="50" t="s">
        <v>81</v>
      </c>
      <c r="E10" s="50" t="s">
        <v>82</v>
      </c>
      <c r="F10" s="111" t="s">
        <v>107</v>
      </c>
      <c r="G10" s="112">
        <v>44012</v>
      </c>
      <c r="H10" s="435" t="s">
        <v>684</v>
      </c>
      <c r="I10" s="436" t="s">
        <v>798</v>
      </c>
      <c r="J10" s="431" t="s">
        <v>743</v>
      </c>
      <c r="K10" s="432" t="s">
        <v>912</v>
      </c>
    </row>
    <row r="11" spans="1:11" ht="90.75" customHeight="1" x14ac:dyDescent="0.25">
      <c r="A11" s="434"/>
      <c r="B11" s="70" t="s">
        <v>123</v>
      </c>
      <c r="C11" s="129" t="s">
        <v>165</v>
      </c>
      <c r="D11" s="129" t="s">
        <v>166</v>
      </c>
      <c r="E11" s="129" t="s">
        <v>167</v>
      </c>
      <c r="F11" s="111" t="s">
        <v>107</v>
      </c>
      <c r="G11" s="112">
        <v>44073</v>
      </c>
      <c r="H11" s="435"/>
      <c r="I11" s="436"/>
      <c r="J11" s="431"/>
      <c r="K11" s="432"/>
    </row>
    <row r="12" spans="1:11" ht="187.5" customHeight="1" thickBot="1" x14ac:dyDescent="0.3">
      <c r="A12" s="208" t="s">
        <v>762</v>
      </c>
      <c r="B12" s="86" t="s">
        <v>13</v>
      </c>
      <c r="C12" s="304" t="s">
        <v>85</v>
      </c>
      <c r="D12" s="304" t="s">
        <v>187</v>
      </c>
      <c r="E12" s="279" t="s">
        <v>84</v>
      </c>
      <c r="F12" s="97" t="s">
        <v>164</v>
      </c>
      <c r="G12" s="113" t="s">
        <v>163</v>
      </c>
      <c r="H12" s="115" t="s">
        <v>629</v>
      </c>
      <c r="I12" s="198" t="s">
        <v>630</v>
      </c>
      <c r="J12" s="148">
        <v>0.25</v>
      </c>
      <c r="K12" s="305" t="s">
        <v>763</v>
      </c>
    </row>
    <row r="13" spans="1:11" s="140" customFormat="1" ht="172.5" customHeight="1" thickBot="1" x14ac:dyDescent="0.3">
      <c r="A13" s="428" t="s">
        <v>950</v>
      </c>
      <c r="B13" s="429"/>
      <c r="C13" s="429"/>
      <c r="D13" s="429"/>
      <c r="E13" s="429"/>
      <c r="F13" s="429"/>
      <c r="G13" s="429"/>
      <c r="H13" s="429"/>
      <c r="I13" s="429"/>
      <c r="J13" s="429"/>
      <c r="K13" s="430"/>
    </row>
    <row r="14" spans="1:11" s="140" customFormat="1" ht="174.75" customHeight="1" thickBot="1" x14ac:dyDescent="0.3">
      <c r="A14" s="428" t="s">
        <v>951</v>
      </c>
      <c r="B14" s="429"/>
      <c r="C14" s="429"/>
      <c r="D14" s="429"/>
      <c r="E14" s="429"/>
      <c r="F14" s="429"/>
      <c r="G14" s="429"/>
      <c r="H14" s="429"/>
      <c r="I14" s="429"/>
      <c r="J14" s="429"/>
      <c r="K14" s="430"/>
    </row>
    <row r="15" spans="1:11" x14ac:dyDescent="0.25">
      <c r="A15" s="190" t="s">
        <v>886</v>
      </c>
      <c r="B15" s="242"/>
      <c r="C15" s="243"/>
      <c r="D15" s="243"/>
      <c r="E15" s="202"/>
      <c r="F15" s="244"/>
      <c r="G15" s="245"/>
      <c r="H15" s="203"/>
      <c r="I15" s="203"/>
      <c r="J15" s="204"/>
      <c r="K15" s="246"/>
    </row>
    <row r="16" spans="1:11" x14ac:dyDescent="0.25">
      <c r="A16" s="194" t="s">
        <v>744</v>
      </c>
      <c r="B16" s="242"/>
      <c r="C16" s="243"/>
      <c r="D16" s="243"/>
      <c r="E16" s="202"/>
      <c r="F16" s="244"/>
      <c r="G16" s="245"/>
      <c r="H16" s="203"/>
      <c r="I16" s="203"/>
      <c r="J16" s="204"/>
      <c r="K16" s="246"/>
    </row>
    <row r="17" spans="1:1" x14ac:dyDescent="0.25">
      <c r="A17" s="194" t="s">
        <v>746</v>
      </c>
    </row>
    <row r="18" spans="1:1" x14ac:dyDescent="0.25">
      <c r="A18" s="194" t="s">
        <v>747</v>
      </c>
    </row>
    <row r="19" spans="1:1" x14ac:dyDescent="0.25">
      <c r="A19" s="285" t="s">
        <v>901</v>
      </c>
    </row>
    <row r="20" spans="1:1" hidden="1" x14ac:dyDescent="0.25">
      <c r="A20" s="194"/>
    </row>
    <row r="21" spans="1:1" hidden="1" x14ac:dyDescent="0.25">
      <c r="A21" s="194"/>
    </row>
    <row r="22" spans="1:1" hidden="1" x14ac:dyDescent="0.25">
      <c r="A22" s="194"/>
    </row>
    <row r="23" spans="1:1" hidden="1" x14ac:dyDescent="0.25">
      <c r="A23" s="194"/>
    </row>
    <row r="24" spans="1:1" hidden="1" x14ac:dyDescent="0.25">
      <c r="A24" s="194"/>
    </row>
    <row r="25" spans="1:1" hidden="1" x14ac:dyDescent="0.25"/>
  </sheetData>
  <autoFilter ref="A7:A12" xr:uid="{00000000-0009-0000-0000-000007000000}"/>
  <mergeCells count="15">
    <mergeCell ref="A6:G6"/>
    <mergeCell ref="B7:C7"/>
    <mergeCell ref="A1:K1"/>
    <mergeCell ref="A2:K2"/>
    <mergeCell ref="A3:K3"/>
    <mergeCell ref="A4:K4"/>
    <mergeCell ref="H6:K6"/>
    <mergeCell ref="A5:K5"/>
    <mergeCell ref="A13:K13"/>
    <mergeCell ref="A14:K14"/>
    <mergeCell ref="J10:J11"/>
    <mergeCell ref="K10:K11"/>
    <mergeCell ref="A10:A11"/>
    <mergeCell ref="H10:H11"/>
    <mergeCell ref="I10:I11"/>
  </mergeCells>
  <pageMargins left="1.2649999999999999" right="0.7" top="0.75" bottom="0.75" header="0.3" footer="0.3"/>
  <pageSetup paperSize="9" scale="95"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I111"/>
  <sheetViews>
    <sheetView topLeftCell="B1" zoomScale="80" zoomScaleNormal="80" workbookViewId="0">
      <selection sqref="A1:AG1"/>
    </sheetView>
  </sheetViews>
  <sheetFormatPr baseColWidth="10" defaultColWidth="11.42578125" defaultRowHeight="15" x14ac:dyDescent="0.25"/>
  <cols>
    <col min="1" max="1" width="2.28515625" style="30" hidden="1" customWidth="1"/>
    <col min="2" max="2" width="5.7109375" style="247" customWidth="1"/>
    <col min="3" max="3" width="13.42578125" style="30" customWidth="1"/>
    <col min="4" max="4" width="14.140625" style="32" customWidth="1"/>
    <col min="5" max="5" width="23.5703125" style="30" customWidth="1"/>
    <col min="6" max="6" width="32" style="30" customWidth="1"/>
    <col min="7" max="7" width="31.7109375" style="30" customWidth="1"/>
    <col min="8" max="9" width="20.7109375" style="30" customWidth="1"/>
    <col min="10" max="10" width="13.7109375" style="31" customWidth="1"/>
    <col min="11" max="11" width="14.140625" style="31" customWidth="1"/>
    <col min="12" max="12" width="14" style="31" customWidth="1"/>
    <col min="13" max="13" width="19.28515625" style="30" customWidth="1"/>
    <col min="14" max="14" width="33.28515625" style="30" customWidth="1"/>
    <col min="15" max="17" width="18.140625" style="30" customWidth="1"/>
    <col min="18" max="21" width="18.140625" style="31" customWidth="1"/>
    <col min="22" max="23" width="18.140625" style="30" customWidth="1"/>
    <col min="24" max="24" width="34.7109375" style="247" customWidth="1"/>
    <col min="25" max="26" width="20.7109375" style="30" hidden="1" customWidth="1"/>
    <col min="27" max="29" width="11.7109375" style="30" hidden="1" customWidth="1"/>
    <col min="30" max="30" width="18.5703125" style="30" hidden="1" customWidth="1"/>
    <col min="31" max="31" width="67.85546875" style="30" customWidth="1"/>
    <col min="32" max="32" width="26.5703125" style="30" customWidth="1"/>
    <col min="33" max="33" width="66.42578125" style="30" customWidth="1"/>
    <col min="34" max="34" width="11.42578125" style="30"/>
    <col min="35" max="35" width="96" style="30" customWidth="1"/>
    <col min="36" max="16384" width="11.42578125" style="30"/>
  </cols>
  <sheetData>
    <row r="1" spans="1:35" s="123" customFormat="1" ht="15" customHeight="1" x14ac:dyDescent="0.25">
      <c r="A1" s="333" t="s">
        <v>36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9"/>
    </row>
    <row r="2" spans="1:35" s="123" customFormat="1" ht="15" customHeight="1" x14ac:dyDescent="0.25">
      <c r="A2" s="332" t="s">
        <v>894</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1"/>
    </row>
    <row r="3" spans="1:35" s="123" customFormat="1" ht="15.75" customHeight="1" x14ac:dyDescent="0.25">
      <c r="A3" s="332" t="s">
        <v>126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1"/>
    </row>
    <row r="4" spans="1:35" s="123" customFormat="1" ht="18" customHeight="1" thickBot="1" x14ac:dyDescent="0.3">
      <c r="A4" s="334" t="s">
        <v>900</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415"/>
    </row>
    <row r="5" spans="1:35" x14ac:dyDescent="0.25">
      <c r="B5" s="458" t="s">
        <v>196</v>
      </c>
      <c r="C5" s="460" t="s">
        <v>42</v>
      </c>
      <c r="D5" s="460" t="s">
        <v>197</v>
      </c>
      <c r="E5" s="460" t="s">
        <v>198</v>
      </c>
      <c r="F5" s="462" t="s">
        <v>199</v>
      </c>
      <c r="G5" s="460" t="s">
        <v>200</v>
      </c>
      <c r="H5" s="460" t="s">
        <v>201</v>
      </c>
      <c r="I5" s="460" t="s">
        <v>202</v>
      </c>
      <c r="J5" s="470" t="s">
        <v>203</v>
      </c>
      <c r="K5" s="470" t="s">
        <v>204</v>
      </c>
      <c r="L5" s="470" t="s">
        <v>205</v>
      </c>
      <c r="M5" s="460" t="s">
        <v>206</v>
      </c>
      <c r="N5" s="460" t="s">
        <v>207</v>
      </c>
      <c r="O5" s="460"/>
      <c r="P5" s="460"/>
      <c r="Q5" s="460"/>
      <c r="R5" s="460"/>
      <c r="S5" s="460"/>
      <c r="T5" s="460"/>
      <c r="U5" s="460"/>
      <c r="V5" s="460"/>
      <c r="W5" s="460"/>
      <c r="X5" s="460" t="s">
        <v>208</v>
      </c>
      <c r="Y5" s="460" t="s">
        <v>209</v>
      </c>
      <c r="Z5" s="460"/>
      <c r="AA5" s="460"/>
      <c r="AB5" s="460"/>
      <c r="AC5" s="460"/>
      <c r="AD5" s="472"/>
      <c r="AE5" s="441" t="s">
        <v>605</v>
      </c>
      <c r="AF5" s="442"/>
      <c r="AG5" s="443"/>
    </row>
    <row r="6" spans="1:35" ht="30" x14ac:dyDescent="0.25">
      <c r="B6" s="459"/>
      <c r="C6" s="461"/>
      <c r="D6" s="461"/>
      <c r="E6" s="461"/>
      <c r="F6" s="463"/>
      <c r="G6" s="461"/>
      <c r="H6" s="461"/>
      <c r="I6" s="461"/>
      <c r="J6" s="471"/>
      <c r="K6" s="471"/>
      <c r="L6" s="471"/>
      <c r="M6" s="461"/>
      <c r="N6" s="225" t="s">
        <v>210</v>
      </c>
      <c r="O6" s="224" t="s">
        <v>211</v>
      </c>
      <c r="P6" s="224" t="s">
        <v>212</v>
      </c>
      <c r="Q6" s="224" t="s">
        <v>213</v>
      </c>
      <c r="R6" s="226" t="s">
        <v>214</v>
      </c>
      <c r="S6" s="226" t="s">
        <v>215</v>
      </c>
      <c r="T6" s="226" t="s">
        <v>216</v>
      </c>
      <c r="U6" s="226" t="s">
        <v>217</v>
      </c>
      <c r="V6" s="224" t="s">
        <v>218</v>
      </c>
      <c r="W6" s="224" t="s">
        <v>219</v>
      </c>
      <c r="X6" s="461"/>
      <c r="Y6" s="224" t="s">
        <v>201</v>
      </c>
      <c r="Z6" s="224" t="s">
        <v>202</v>
      </c>
      <c r="AA6" s="226" t="s">
        <v>220</v>
      </c>
      <c r="AB6" s="226" t="s">
        <v>221</v>
      </c>
      <c r="AC6" s="226" t="s">
        <v>222</v>
      </c>
      <c r="AD6" s="156" t="s">
        <v>223</v>
      </c>
      <c r="AE6" s="100" t="s">
        <v>608</v>
      </c>
      <c r="AF6" s="154" t="s">
        <v>27</v>
      </c>
      <c r="AG6" s="268" t="s">
        <v>607</v>
      </c>
    </row>
    <row r="7" spans="1:35" ht="145.5" customHeight="1" x14ac:dyDescent="0.25">
      <c r="B7" s="258">
        <v>1</v>
      </c>
      <c r="C7" s="157" t="s">
        <v>224</v>
      </c>
      <c r="D7" s="158" t="s">
        <v>225</v>
      </c>
      <c r="E7" s="219" t="s">
        <v>226</v>
      </c>
      <c r="F7" s="158" t="s">
        <v>736</v>
      </c>
      <c r="G7" s="158" t="s">
        <v>227</v>
      </c>
      <c r="H7" s="158" t="s">
        <v>228</v>
      </c>
      <c r="I7" s="158" t="s">
        <v>229</v>
      </c>
      <c r="J7" s="159">
        <f t="shared" ref="J7:J30" si="0">IF(H7="Raro",1,(IF(H7="Poco Probable",2,(IF(H7="Posible",3,(IF(H7="Probable",4,(IF(H7="Casi Seguro",5,0)))))))))</f>
        <v>4</v>
      </c>
      <c r="K7" s="159">
        <f t="shared" ref="K7:K30" si="1">IF(I7="Insignificante",1,(IF(I7="Menor",2,(IF(I7="Moderado",3,(IF(I7="Mayor",4,(IF(I7="Catastrófico",5,0)))))))))</f>
        <v>3</v>
      </c>
      <c r="L7" s="159">
        <f t="shared" ref="L7:L30" si="2">J7+K7</f>
        <v>7</v>
      </c>
      <c r="M7" s="49" t="str">
        <f t="shared" ref="M7:M30" si="3">IF(L7=2,"Bajo",(IF(L7=3,"Bajo",(IF(L7=4,"Bajo",(IF(L7=5,"Medio",(IF(L7=6,"Alto",(IF(L7=7,"Alto",(IF(L7=8,"Extremo",(IF(L7=9,"Extremo",(IF(L7=10,"Extremo",(IF(L7&lt;=1,"Sin Dato")))))))))))))))))))</f>
        <v>Alto</v>
      </c>
      <c r="N7" s="160" t="s">
        <v>737</v>
      </c>
      <c r="O7" s="158" t="s">
        <v>230</v>
      </c>
      <c r="P7" s="158" t="s">
        <v>231</v>
      </c>
      <c r="Q7" s="158" t="s">
        <v>201</v>
      </c>
      <c r="R7" s="159">
        <f t="shared" ref="R7:R41" si="4">IF(O7="Correctivo",5,(IF(O7="Preventivo",15,(IF(O7="Detectivo",20,0)))))</f>
        <v>15</v>
      </c>
      <c r="S7" s="159">
        <f t="shared" ref="S7:S41" si="5">IF(P7="Manual",5,(IF(P7="Automático",10,0)))</f>
        <v>0</v>
      </c>
      <c r="T7" s="159">
        <f t="shared" ref="T7:T41" si="6">IF(Q7="Probabilidad",0,(IF(Q7="Impacto",0,(IF(Q7="Ambos",10,0)))))</f>
        <v>0</v>
      </c>
      <c r="U7" s="159">
        <f t="shared" ref="U7:U41" si="7">SUM(R7+S7+T7)</f>
        <v>15</v>
      </c>
      <c r="V7" s="49" t="str">
        <f t="shared" ref="V7:V40" si="8">IF(U7=0,"Sin control",(IF(U7&lt;19,"Control Débil",(IF(((U7&gt;=20)*AND(U7&lt;29)),"Control Adecuado",IF(U7&gt;=30,"Control Fuerte","Error"))))))</f>
        <v>Control Débil</v>
      </c>
      <c r="W7" s="49" t="str">
        <f t="shared" ref="W7:W41" si="9">IF(Q7="Probabilidad","Cambie el valor de la probabilidad",(IF(Q7="Impacto","Cambie el valor del impacto",(IF(Q7="Ambos","Cambie probabilidad e impacto","Sin Acción")))))</f>
        <v>Cambie el valor de la probabilidad</v>
      </c>
      <c r="X7" s="161" t="s">
        <v>232</v>
      </c>
      <c r="Y7" s="49"/>
      <c r="Z7" s="49"/>
      <c r="AA7" s="159">
        <f t="shared" ref="AA7:AA30" si="10">IF(Y7="Raro",1,(IF(Y7="Poco Probable",2,(IF(Y7="Posible",3,(IF(Y7="Probable",4,(IF(Y7="Casi Seguro",5,0)))))))))</f>
        <v>0</v>
      </c>
      <c r="AB7" s="159">
        <f t="shared" ref="AB7:AB30" si="11">IF(Z7="Insignificante",1,(IF(Z7="Menor",2,(IF(Z7="Moderado",3,(IF(Z7="Mayor",4,(IF(Z7="Catastrófico",5,0)))))))))</f>
        <v>0</v>
      </c>
      <c r="AC7" s="159">
        <f t="shared" ref="AC7:AC30" si="12">AA7+AB7</f>
        <v>0</v>
      </c>
      <c r="AD7" s="162" t="str">
        <f t="shared" ref="AD7:AD30" si="13">IF(AC7=2,"Bajo",(IF(AC7=3,"Bajo",(IF(AC7=4,"Bajo",(IF(AC7=5,"Medio",(IF(AC7=6,"Alto",(IF(AC7=7,"Alto",(IF(AC7=8,"Extremo",(IF(AC7=9,"Extremo",(IF(AC7=10,"Extremo",(IF(AC7&lt;=1,"Sin Dato")))))))))))))))))))</f>
        <v>Sin Dato</v>
      </c>
      <c r="AE7" s="219"/>
      <c r="AF7" s="49" t="s">
        <v>225</v>
      </c>
      <c r="AG7" s="291" t="s">
        <v>913</v>
      </c>
      <c r="AI7" s="127"/>
    </row>
    <row r="8" spans="1:35" ht="101.25" customHeight="1" x14ac:dyDescent="0.25">
      <c r="B8" s="258">
        <v>2</v>
      </c>
      <c r="C8" s="157" t="s">
        <v>224</v>
      </c>
      <c r="D8" s="158" t="s">
        <v>225</v>
      </c>
      <c r="E8" s="158" t="s">
        <v>237</v>
      </c>
      <c r="F8" s="158" t="s">
        <v>238</v>
      </c>
      <c r="G8" s="158" t="s">
        <v>239</v>
      </c>
      <c r="H8" s="158" t="s">
        <v>240</v>
      </c>
      <c r="I8" s="158" t="s">
        <v>229</v>
      </c>
      <c r="J8" s="159">
        <f t="shared" si="0"/>
        <v>3</v>
      </c>
      <c r="K8" s="159">
        <f t="shared" si="1"/>
        <v>3</v>
      </c>
      <c r="L8" s="159">
        <f t="shared" si="2"/>
        <v>6</v>
      </c>
      <c r="M8" s="49" t="str">
        <f t="shared" si="3"/>
        <v>Alto</v>
      </c>
      <c r="N8" s="160" t="s">
        <v>241</v>
      </c>
      <c r="O8" s="158" t="s">
        <v>235</v>
      </c>
      <c r="P8" s="158" t="s">
        <v>236</v>
      </c>
      <c r="Q8" s="158" t="s">
        <v>201</v>
      </c>
      <c r="R8" s="159">
        <f t="shared" si="4"/>
        <v>5</v>
      </c>
      <c r="S8" s="159">
        <f t="shared" si="5"/>
        <v>5</v>
      </c>
      <c r="T8" s="159">
        <f t="shared" si="6"/>
        <v>0</v>
      </c>
      <c r="U8" s="159">
        <f t="shared" si="7"/>
        <v>10</v>
      </c>
      <c r="V8" s="49" t="str">
        <f t="shared" si="8"/>
        <v>Control Débil</v>
      </c>
      <c r="W8" s="163" t="str">
        <f t="shared" si="9"/>
        <v>Cambie el valor de la probabilidad</v>
      </c>
      <c r="X8" s="164" t="s">
        <v>242</v>
      </c>
      <c r="Y8" s="49"/>
      <c r="Z8" s="49"/>
      <c r="AA8" s="159">
        <f t="shared" si="10"/>
        <v>0</v>
      </c>
      <c r="AB8" s="159">
        <f t="shared" si="11"/>
        <v>0</v>
      </c>
      <c r="AC8" s="159">
        <f t="shared" si="12"/>
        <v>0</v>
      </c>
      <c r="AD8" s="162" t="str">
        <f t="shared" si="13"/>
        <v>Sin Dato</v>
      </c>
      <c r="AE8" s="219"/>
      <c r="AF8" s="70"/>
      <c r="AG8" s="291" t="s">
        <v>942</v>
      </c>
    </row>
    <row r="9" spans="1:35" ht="210.75" customHeight="1" x14ac:dyDescent="0.25">
      <c r="B9" s="258">
        <v>3</v>
      </c>
      <c r="C9" s="157" t="s">
        <v>243</v>
      </c>
      <c r="D9" s="158" t="s">
        <v>246</v>
      </c>
      <c r="E9" s="158" t="s">
        <v>247</v>
      </c>
      <c r="F9" s="158" t="s">
        <v>248</v>
      </c>
      <c r="G9" s="158" t="s">
        <v>249</v>
      </c>
      <c r="H9" s="158" t="s">
        <v>240</v>
      </c>
      <c r="I9" s="158" t="s">
        <v>229</v>
      </c>
      <c r="J9" s="159">
        <f t="shared" si="0"/>
        <v>3</v>
      </c>
      <c r="K9" s="159">
        <f t="shared" si="1"/>
        <v>3</v>
      </c>
      <c r="L9" s="159">
        <f t="shared" si="2"/>
        <v>6</v>
      </c>
      <c r="M9" s="49" t="str">
        <f t="shared" si="3"/>
        <v>Alto</v>
      </c>
      <c r="N9" s="160" t="s">
        <v>250</v>
      </c>
      <c r="O9" s="158" t="s">
        <v>230</v>
      </c>
      <c r="P9" s="158" t="s">
        <v>236</v>
      </c>
      <c r="Q9" s="158" t="s">
        <v>201</v>
      </c>
      <c r="R9" s="159">
        <f t="shared" si="4"/>
        <v>15</v>
      </c>
      <c r="S9" s="159">
        <f t="shared" si="5"/>
        <v>5</v>
      </c>
      <c r="T9" s="159">
        <f t="shared" si="6"/>
        <v>0</v>
      </c>
      <c r="U9" s="159">
        <f t="shared" si="7"/>
        <v>20</v>
      </c>
      <c r="V9" s="49" t="str">
        <f t="shared" si="8"/>
        <v>Control Adecuado</v>
      </c>
      <c r="W9" s="49" t="str">
        <f t="shared" si="9"/>
        <v>Cambie el valor de la probabilidad</v>
      </c>
      <c r="X9" s="161" t="s">
        <v>251</v>
      </c>
      <c r="Y9" s="49"/>
      <c r="Z9" s="49"/>
      <c r="AA9" s="159">
        <f t="shared" si="10"/>
        <v>0</v>
      </c>
      <c r="AB9" s="159">
        <f t="shared" si="11"/>
        <v>0</v>
      </c>
      <c r="AC9" s="159">
        <f t="shared" si="12"/>
        <v>0</v>
      </c>
      <c r="AD9" s="162" t="str">
        <f t="shared" si="13"/>
        <v>Sin Dato</v>
      </c>
      <c r="AE9" s="219" t="s">
        <v>885</v>
      </c>
      <c r="AF9" s="70" t="s">
        <v>694</v>
      </c>
      <c r="AG9" s="291" t="s">
        <v>941</v>
      </c>
    </row>
    <row r="10" spans="1:35" ht="135" x14ac:dyDescent="0.25">
      <c r="B10" s="258">
        <v>4</v>
      </c>
      <c r="C10" s="157" t="s">
        <v>243</v>
      </c>
      <c r="D10" s="158" t="s">
        <v>246</v>
      </c>
      <c r="E10" s="158" t="s">
        <v>253</v>
      </c>
      <c r="F10" s="158" t="s">
        <v>254</v>
      </c>
      <c r="G10" s="158" t="s">
        <v>255</v>
      </c>
      <c r="H10" s="158" t="s">
        <v>240</v>
      </c>
      <c r="I10" s="158" t="s">
        <v>229</v>
      </c>
      <c r="J10" s="159">
        <f t="shared" si="0"/>
        <v>3</v>
      </c>
      <c r="K10" s="159">
        <f t="shared" si="1"/>
        <v>3</v>
      </c>
      <c r="L10" s="159">
        <f t="shared" si="2"/>
        <v>6</v>
      </c>
      <c r="M10" s="49" t="str">
        <f t="shared" si="3"/>
        <v>Alto</v>
      </c>
      <c r="N10" s="165" t="s">
        <v>256</v>
      </c>
      <c r="O10" s="158" t="s">
        <v>230</v>
      </c>
      <c r="P10" s="158" t="s">
        <v>236</v>
      </c>
      <c r="Q10" s="158" t="s">
        <v>257</v>
      </c>
      <c r="R10" s="159">
        <f t="shared" si="4"/>
        <v>15</v>
      </c>
      <c r="S10" s="159">
        <f t="shared" si="5"/>
        <v>5</v>
      </c>
      <c r="T10" s="159">
        <f t="shared" si="6"/>
        <v>10</v>
      </c>
      <c r="U10" s="159">
        <f t="shared" si="7"/>
        <v>30</v>
      </c>
      <c r="V10" s="49" t="str">
        <f t="shared" si="8"/>
        <v>Control Fuerte</v>
      </c>
      <c r="W10" s="49" t="str">
        <f t="shared" si="9"/>
        <v>Cambie probabilidad e impacto</v>
      </c>
      <c r="X10" s="161" t="s">
        <v>258</v>
      </c>
      <c r="Y10" s="49"/>
      <c r="Z10" s="49"/>
      <c r="AA10" s="159">
        <f t="shared" si="10"/>
        <v>0</v>
      </c>
      <c r="AB10" s="159">
        <f t="shared" si="11"/>
        <v>0</v>
      </c>
      <c r="AC10" s="159">
        <f t="shared" si="12"/>
        <v>0</v>
      </c>
      <c r="AD10" s="162" t="str">
        <f t="shared" si="13"/>
        <v>Sin Dato</v>
      </c>
      <c r="AE10" s="219" t="s">
        <v>884</v>
      </c>
      <c r="AF10" s="70" t="s">
        <v>694</v>
      </c>
      <c r="AG10" s="291" t="s">
        <v>940</v>
      </c>
    </row>
    <row r="11" spans="1:35" ht="150" x14ac:dyDescent="0.25">
      <c r="B11" s="258">
        <v>5</v>
      </c>
      <c r="C11" s="157" t="s">
        <v>243</v>
      </c>
      <c r="D11" s="158" t="s">
        <v>246</v>
      </c>
      <c r="E11" s="158" t="s">
        <v>260</v>
      </c>
      <c r="F11" s="158" t="s">
        <v>261</v>
      </c>
      <c r="G11" s="158" t="s">
        <v>262</v>
      </c>
      <c r="H11" s="49" t="s">
        <v>240</v>
      </c>
      <c r="I11" s="49" t="s">
        <v>263</v>
      </c>
      <c r="J11" s="159">
        <f t="shared" si="0"/>
        <v>3</v>
      </c>
      <c r="K11" s="159">
        <f t="shared" si="1"/>
        <v>4</v>
      </c>
      <c r="L11" s="159">
        <f t="shared" si="2"/>
        <v>7</v>
      </c>
      <c r="M11" s="49" t="str">
        <f t="shared" si="3"/>
        <v>Alto</v>
      </c>
      <c r="N11" s="160" t="s">
        <v>264</v>
      </c>
      <c r="O11" s="158" t="s">
        <v>230</v>
      </c>
      <c r="P11" s="158" t="s">
        <v>236</v>
      </c>
      <c r="Q11" s="158" t="s">
        <v>257</v>
      </c>
      <c r="R11" s="159">
        <f t="shared" si="4"/>
        <v>15</v>
      </c>
      <c r="S11" s="159">
        <f t="shared" si="5"/>
        <v>5</v>
      </c>
      <c r="T11" s="159">
        <f t="shared" si="6"/>
        <v>10</v>
      </c>
      <c r="U11" s="159">
        <f t="shared" si="7"/>
        <v>30</v>
      </c>
      <c r="V11" s="49" t="str">
        <f t="shared" si="8"/>
        <v>Control Fuerte</v>
      </c>
      <c r="W11" s="49" t="str">
        <f t="shared" si="9"/>
        <v>Cambie probabilidad e impacto</v>
      </c>
      <c r="X11" s="164" t="s">
        <v>265</v>
      </c>
      <c r="Y11" s="49"/>
      <c r="Z11" s="49"/>
      <c r="AA11" s="159">
        <f t="shared" si="10"/>
        <v>0</v>
      </c>
      <c r="AB11" s="159">
        <f t="shared" si="11"/>
        <v>0</v>
      </c>
      <c r="AC11" s="159">
        <f t="shared" si="12"/>
        <v>0</v>
      </c>
      <c r="AD11" s="162" t="str">
        <f t="shared" si="13"/>
        <v>Sin Dato</v>
      </c>
      <c r="AE11" s="219" t="s">
        <v>693</v>
      </c>
      <c r="AF11" s="70" t="s">
        <v>694</v>
      </c>
      <c r="AG11" s="291" t="s">
        <v>939</v>
      </c>
    </row>
    <row r="12" spans="1:35" ht="115.5" customHeight="1" x14ac:dyDescent="0.25">
      <c r="B12" s="258">
        <v>6</v>
      </c>
      <c r="C12" s="157" t="s">
        <v>267</v>
      </c>
      <c r="D12" s="158" t="s">
        <v>246</v>
      </c>
      <c r="E12" s="158" t="s">
        <v>268</v>
      </c>
      <c r="F12" s="158" t="s">
        <v>269</v>
      </c>
      <c r="G12" s="158" t="s">
        <v>270</v>
      </c>
      <c r="H12" s="49" t="s">
        <v>271</v>
      </c>
      <c r="I12" s="49" t="s">
        <v>263</v>
      </c>
      <c r="J12" s="159">
        <f t="shared" si="0"/>
        <v>2</v>
      </c>
      <c r="K12" s="159">
        <f t="shared" si="1"/>
        <v>4</v>
      </c>
      <c r="L12" s="159">
        <f t="shared" si="2"/>
        <v>6</v>
      </c>
      <c r="M12" s="49" t="str">
        <f t="shared" si="3"/>
        <v>Alto</v>
      </c>
      <c r="N12" s="161" t="s">
        <v>272</v>
      </c>
      <c r="O12" s="158" t="s">
        <v>230</v>
      </c>
      <c r="P12" s="158" t="s">
        <v>236</v>
      </c>
      <c r="Q12" s="158" t="s">
        <v>257</v>
      </c>
      <c r="R12" s="159">
        <f t="shared" si="4"/>
        <v>15</v>
      </c>
      <c r="S12" s="159">
        <f t="shared" si="5"/>
        <v>5</v>
      </c>
      <c r="T12" s="159">
        <f t="shared" si="6"/>
        <v>10</v>
      </c>
      <c r="U12" s="159">
        <f t="shared" si="7"/>
        <v>30</v>
      </c>
      <c r="V12" s="49" t="str">
        <f t="shared" si="8"/>
        <v>Control Fuerte</v>
      </c>
      <c r="W12" s="49" t="str">
        <f t="shared" si="9"/>
        <v>Cambie probabilidad e impacto</v>
      </c>
      <c r="X12" s="161" t="s">
        <v>273</v>
      </c>
      <c r="Y12" s="49"/>
      <c r="Z12" s="49"/>
      <c r="AA12" s="159">
        <f t="shared" si="10"/>
        <v>0</v>
      </c>
      <c r="AB12" s="159">
        <f t="shared" si="11"/>
        <v>0</v>
      </c>
      <c r="AC12" s="159">
        <f t="shared" si="12"/>
        <v>0</v>
      </c>
      <c r="AD12" s="162" t="str">
        <f t="shared" si="13"/>
        <v>Sin Dato</v>
      </c>
      <c r="AE12" s="219" t="s">
        <v>695</v>
      </c>
      <c r="AF12" s="70" t="s">
        <v>694</v>
      </c>
      <c r="AG12" s="291" t="s">
        <v>938</v>
      </c>
      <c r="AH12" s="308"/>
    </row>
    <row r="13" spans="1:35" ht="166.5" customHeight="1" x14ac:dyDescent="0.25">
      <c r="B13" s="258">
        <v>7</v>
      </c>
      <c r="C13" s="157" t="s">
        <v>267</v>
      </c>
      <c r="D13" s="158" t="s">
        <v>275</v>
      </c>
      <c r="E13" s="158" t="s">
        <v>276</v>
      </c>
      <c r="F13" s="166" t="s">
        <v>726</v>
      </c>
      <c r="G13" s="158" t="s">
        <v>277</v>
      </c>
      <c r="H13" s="49" t="s">
        <v>271</v>
      </c>
      <c r="I13" s="49" t="s">
        <v>229</v>
      </c>
      <c r="J13" s="159">
        <f t="shared" si="0"/>
        <v>2</v>
      </c>
      <c r="K13" s="159">
        <f t="shared" si="1"/>
        <v>3</v>
      </c>
      <c r="L13" s="159">
        <f t="shared" si="2"/>
        <v>5</v>
      </c>
      <c r="M13" s="49" t="str">
        <f t="shared" si="3"/>
        <v>Medio</v>
      </c>
      <c r="N13" s="160" t="s">
        <v>278</v>
      </c>
      <c r="O13" s="158" t="s">
        <v>230</v>
      </c>
      <c r="P13" s="158" t="s">
        <v>236</v>
      </c>
      <c r="Q13" s="158" t="s">
        <v>201</v>
      </c>
      <c r="R13" s="159">
        <f t="shared" si="4"/>
        <v>15</v>
      </c>
      <c r="S13" s="159">
        <f t="shared" si="5"/>
        <v>5</v>
      </c>
      <c r="T13" s="159">
        <f t="shared" si="6"/>
        <v>0</v>
      </c>
      <c r="U13" s="159">
        <f t="shared" si="7"/>
        <v>20</v>
      </c>
      <c r="V13" s="49" t="str">
        <f t="shared" si="8"/>
        <v>Control Adecuado</v>
      </c>
      <c r="W13" s="49" t="str">
        <f t="shared" si="9"/>
        <v>Cambie el valor de la probabilidad</v>
      </c>
      <c r="X13" s="164" t="s">
        <v>727</v>
      </c>
      <c r="Y13" s="49"/>
      <c r="Z13" s="49"/>
      <c r="AA13" s="159">
        <f t="shared" si="10"/>
        <v>0</v>
      </c>
      <c r="AB13" s="159">
        <f t="shared" si="11"/>
        <v>0</v>
      </c>
      <c r="AC13" s="159">
        <f t="shared" si="12"/>
        <v>0</v>
      </c>
      <c r="AD13" s="162" t="str">
        <f t="shared" si="13"/>
        <v>Sin Dato</v>
      </c>
      <c r="AE13" s="129" t="s">
        <v>883</v>
      </c>
      <c r="AF13" s="70" t="s">
        <v>878</v>
      </c>
      <c r="AG13" s="291" t="s">
        <v>882</v>
      </c>
    </row>
    <row r="14" spans="1:35" ht="120" customHeight="1" x14ac:dyDescent="0.25">
      <c r="B14" s="258">
        <v>8</v>
      </c>
      <c r="C14" s="157" t="s">
        <v>279</v>
      </c>
      <c r="D14" s="158" t="s">
        <v>275</v>
      </c>
      <c r="E14" s="158" t="s">
        <v>281</v>
      </c>
      <c r="F14" s="166" t="s">
        <v>282</v>
      </c>
      <c r="G14" s="167" t="s">
        <v>728</v>
      </c>
      <c r="H14" s="49" t="s">
        <v>271</v>
      </c>
      <c r="I14" s="49" t="s">
        <v>229</v>
      </c>
      <c r="J14" s="159">
        <f t="shared" si="0"/>
        <v>2</v>
      </c>
      <c r="K14" s="159">
        <f t="shared" si="1"/>
        <v>3</v>
      </c>
      <c r="L14" s="159">
        <f t="shared" si="2"/>
        <v>5</v>
      </c>
      <c r="M14" s="49" t="str">
        <f t="shared" si="3"/>
        <v>Medio</v>
      </c>
      <c r="N14" s="160" t="s">
        <v>283</v>
      </c>
      <c r="O14" s="158" t="s">
        <v>230</v>
      </c>
      <c r="P14" s="158" t="s">
        <v>236</v>
      </c>
      <c r="Q14" s="158" t="s">
        <v>201</v>
      </c>
      <c r="R14" s="159">
        <f t="shared" si="4"/>
        <v>15</v>
      </c>
      <c r="S14" s="159">
        <f t="shared" si="5"/>
        <v>5</v>
      </c>
      <c r="T14" s="159">
        <f t="shared" si="6"/>
        <v>0</v>
      </c>
      <c r="U14" s="159">
        <f t="shared" si="7"/>
        <v>20</v>
      </c>
      <c r="V14" s="49" t="str">
        <f t="shared" si="8"/>
        <v>Control Adecuado</v>
      </c>
      <c r="W14" s="49" t="str">
        <f t="shared" si="9"/>
        <v>Cambie el valor de la probabilidad</v>
      </c>
      <c r="X14" s="164" t="s">
        <v>284</v>
      </c>
      <c r="Y14" s="49"/>
      <c r="Z14" s="49"/>
      <c r="AA14" s="159">
        <f t="shared" si="10"/>
        <v>0</v>
      </c>
      <c r="AB14" s="159">
        <f t="shared" si="11"/>
        <v>0</v>
      </c>
      <c r="AC14" s="159">
        <f t="shared" si="12"/>
        <v>0</v>
      </c>
      <c r="AD14" s="162" t="str">
        <f t="shared" si="13"/>
        <v>Sin Dato</v>
      </c>
      <c r="AE14" s="129" t="s">
        <v>881</v>
      </c>
      <c r="AF14" s="70" t="s">
        <v>878</v>
      </c>
      <c r="AG14" s="291" t="s">
        <v>877</v>
      </c>
    </row>
    <row r="15" spans="1:35" ht="180.75" customHeight="1" x14ac:dyDescent="0.25">
      <c r="A15" s="48"/>
      <c r="B15" s="258">
        <v>9</v>
      </c>
      <c r="C15" s="157" t="s">
        <v>243</v>
      </c>
      <c r="D15" s="158" t="s">
        <v>275</v>
      </c>
      <c r="E15" s="158" t="s">
        <v>286</v>
      </c>
      <c r="F15" s="167" t="s">
        <v>729</v>
      </c>
      <c r="G15" s="167" t="s">
        <v>730</v>
      </c>
      <c r="H15" s="49" t="s">
        <v>228</v>
      </c>
      <c r="I15" s="49" t="s">
        <v>263</v>
      </c>
      <c r="J15" s="159">
        <f t="shared" si="0"/>
        <v>4</v>
      </c>
      <c r="K15" s="159">
        <f t="shared" si="1"/>
        <v>4</v>
      </c>
      <c r="L15" s="159">
        <f t="shared" si="2"/>
        <v>8</v>
      </c>
      <c r="M15" s="49" t="str">
        <f t="shared" si="3"/>
        <v>Extremo</v>
      </c>
      <c r="N15" s="160" t="s">
        <v>287</v>
      </c>
      <c r="O15" s="158" t="s">
        <v>230</v>
      </c>
      <c r="P15" s="158" t="s">
        <v>236</v>
      </c>
      <c r="Q15" s="158" t="s">
        <v>201</v>
      </c>
      <c r="R15" s="159">
        <f t="shared" si="4"/>
        <v>15</v>
      </c>
      <c r="S15" s="159">
        <f t="shared" si="5"/>
        <v>5</v>
      </c>
      <c r="T15" s="159">
        <f t="shared" si="6"/>
        <v>0</v>
      </c>
      <c r="U15" s="159">
        <f t="shared" si="7"/>
        <v>20</v>
      </c>
      <c r="V15" s="49" t="str">
        <f t="shared" si="8"/>
        <v>Control Adecuado</v>
      </c>
      <c r="W15" s="49" t="str">
        <f t="shared" si="9"/>
        <v>Cambie el valor de la probabilidad</v>
      </c>
      <c r="X15" s="161" t="s">
        <v>731</v>
      </c>
      <c r="Y15" s="49"/>
      <c r="Z15" s="49"/>
      <c r="AA15" s="159">
        <f t="shared" si="10"/>
        <v>0</v>
      </c>
      <c r="AB15" s="159">
        <f t="shared" si="11"/>
        <v>0</v>
      </c>
      <c r="AC15" s="159">
        <f t="shared" si="12"/>
        <v>0</v>
      </c>
      <c r="AD15" s="162" t="str">
        <f t="shared" si="13"/>
        <v>Sin Dato</v>
      </c>
      <c r="AE15" s="129" t="s">
        <v>880</v>
      </c>
      <c r="AF15" s="70" t="s">
        <v>878</v>
      </c>
      <c r="AG15" s="291" t="s">
        <v>877</v>
      </c>
    </row>
    <row r="16" spans="1:35" ht="345.75" customHeight="1" x14ac:dyDescent="0.25">
      <c r="B16" s="258">
        <v>10</v>
      </c>
      <c r="C16" s="157" t="s">
        <v>243</v>
      </c>
      <c r="D16" s="158" t="s">
        <v>275</v>
      </c>
      <c r="E16" s="158" t="s">
        <v>289</v>
      </c>
      <c r="F16" s="158" t="s">
        <v>290</v>
      </c>
      <c r="G16" s="167" t="s">
        <v>732</v>
      </c>
      <c r="H16" s="49" t="s">
        <v>291</v>
      </c>
      <c r="I16" s="49" t="s">
        <v>229</v>
      </c>
      <c r="J16" s="159">
        <f t="shared" si="0"/>
        <v>1</v>
      </c>
      <c r="K16" s="159">
        <f t="shared" si="1"/>
        <v>3</v>
      </c>
      <c r="L16" s="159">
        <f t="shared" si="2"/>
        <v>4</v>
      </c>
      <c r="M16" s="49" t="str">
        <f t="shared" si="3"/>
        <v>Bajo</v>
      </c>
      <c r="N16" s="160" t="s">
        <v>292</v>
      </c>
      <c r="O16" s="158" t="s">
        <v>245</v>
      </c>
      <c r="P16" s="158" t="s">
        <v>236</v>
      </c>
      <c r="Q16" s="158" t="s">
        <v>201</v>
      </c>
      <c r="R16" s="159">
        <f t="shared" si="4"/>
        <v>20</v>
      </c>
      <c r="S16" s="159">
        <f t="shared" si="5"/>
        <v>5</v>
      </c>
      <c r="T16" s="159">
        <f t="shared" si="6"/>
        <v>0</v>
      </c>
      <c r="U16" s="159">
        <f t="shared" si="7"/>
        <v>25</v>
      </c>
      <c r="V16" s="49" t="str">
        <f t="shared" si="8"/>
        <v>Control Adecuado</v>
      </c>
      <c r="W16" s="49" t="str">
        <f t="shared" si="9"/>
        <v>Cambie el valor de la probabilidad</v>
      </c>
      <c r="X16" s="164" t="s">
        <v>293</v>
      </c>
      <c r="Y16" s="49"/>
      <c r="Z16" s="49"/>
      <c r="AA16" s="159">
        <f t="shared" si="10"/>
        <v>0</v>
      </c>
      <c r="AB16" s="159">
        <f t="shared" si="11"/>
        <v>0</v>
      </c>
      <c r="AC16" s="159">
        <f t="shared" si="12"/>
        <v>0</v>
      </c>
      <c r="AD16" s="162" t="str">
        <f t="shared" si="13"/>
        <v>Sin Dato</v>
      </c>
      <c r="AE16" s="129" t="s">
        <v>887</v>
      </c>
      <c r="AF16" s="70" t="s">
        <v>878</v>
      </c>
      <c r="AG16" s="291" t="s">
        <v>915</v>
      </c>
    </row>
    <row r="17" spans="1:33" ht="225" x14ac:dyDescent="0.25">
      <c r="A17" s="48"/>
      <c r="B17" s="258">
        <v>11</v>
      </c>
      <c r="C17" s="157" t="s">
        <v>243</v>
      </c>
      <c r="D17" s="158" t="s">
        <v>275</v>
      </c>
      <c r="E17" s="158" t="s">
        <v>294</v>
      </c>
      <c r="F17" s="158" t="s">
        <v>733</v>
      </c>
      <c r="G17" s="158" t="s">
        <v>734</v>
      </c>
      <c r="H17" s="49" t="s">
        <v>228</v>
      </c>
      <c r="I17" s="49" t="s">
        <v>263</v>
      </c>
      <c r="J17" s="159">
        <f t="shared" si="0"/>
        <v>4</v>
      </c>
      <c r="K17" s="159">
        <f t="shared" si="1"/>
        <v>4</v>
      </c>
      <c r="L17" s="159">
        <f t="shared" si="2"/>
        <v>8</v>
      </c>
      <c r="M17" s="49" t="str">
        <f t="shared" si="3"/>
        <v>Extremo</v>
      </c>
      <c r="N17" s="160" t="s">
        <v>295</v>
      </c>
      <c r="O17" s="158" t="s">
        <v>230</v>
      </c>
      <c r="P17" s="158" t="s">
        <v>236</v>
      </c>
      <c r="Q17" s="158" t="s">
        <v>201</v>
      </c>
      <c r="R17" s="159">
        <f t="shared" si="4"/>
        <v>15</v>
      </c>
      <c r="S17" s="159">
        <f t="shared" si="5"/>
        <v>5</v>
      </c>
      <c r="T17" s="159">
        <f t="shared" si="6"/>
        <v>0</v>
      </c>
      <c r="U17" s="159">
        <f t="shared" si="7"/>
        <v>20</v>
      </c>
      <c r="V17" s="49" t="str">
        <f t="shared" si="8"/>
        <v>Control Adecuado</v>
      </c>
      <c r="W17" s="49" t="str">
        <f t="shared" si="9"/>
        <v>Cambie el valor de la probabilidad</v>
      </c>
      <c r="X17" s="161" t="s">
        <v>735</v>
      </c>
      <c r="Y17" s="49"/>
      <c r="Z17" s="49"/>
      <c r="AA17" s="159">
        <f t="shared" si="10"/>
        <v>0</v>
      </c>
      <c r="AB17" s="159">
        <f t="shared" si="11"/>
        <v>0</v>
      </c>
      <c r="AC17" s="159">
        <f t="shared" si="12"/>
        <v>0</v>
      </c>
      <c r="AD17" s="162" t="str">
        <f t="shared" si="13"/>
        <v>Sin Dato</v>
      </c>
      <c r="AE17" s="50" t="s">
        <v>879</v>
      </c>
      <c r="AF17" s="70" t="s">
        <v>878</v>
      </c>
      <c r="AG17" s="291" t="s">
        <v>877</v>
      </c>
    </row>
    <row r="18" spans="1:33" ht="166.5" customHeight="1" x14ac:dyDescent="0.25">
      <c r="B18" s="258">
        <v>12</v>
      </c>
      <c r="C18" s="168" t="s">
        <v>224</v>
      </c>
      <c r="D18" s="163" t="s">
        <v>297</v>
      </c>
      <c r="E18" s="444" t="s">
        <v>298</v>
      </c>
      <c r="F18" s="160" t="s">
        <v>299</v>
      </c>
      <c r="G18" s="160" t="s">
        <v>300</v>
      </c>
      <c r="H18" s="49" t="s">
        <v>301</v>
      </c>
      <c r="I18" s="49" t="s">
        <v>229</v>
      </c>
      <c r="J18" s="159">
        <f t="shared" si="0"/>
        <v>5</v>
      </c>
      <c r="K18" s="159">
        <f t="shared" si="1"/>
        <v>3</v>
      </c>
      <c r="L18" s="159">
        <f t="shared" si="2"/>
        <v>8</v>
      </c>
      <c r="M18" s="49" t="str">
        <f t="shared" si="3"/>
        <v>Extremo</v>
      </c>
      <c r="N18" s="160" t="s">
        <v>302</v>
      </c>
      <c r="O18" s="158" t="s">
        <v>230</v>
      </c>
      <c r="P18" s="158" t="s">
        <v>236</v>
      </c>
      <c r="Q18" s="158" t="s">
        <v>201</v>
      </c>
      <c r="R18" s="159">
        <f t="shared" si="4"/>
        <v>15</v>
      </c>
      <c r="S18" s="159">
        <f t="shared" si="5"/>
        <v>5</v>
      </c>
      <c r="T18" s="159">
        <f t="shared" si="6"/>
        <v>0</v>
      </c>
      <c r="U18" s="159">
        <f t="shared" si="7"/>
        <v>20</v>
      </c>
      <c r="V18" s="49" t="str">
        <f t="shared" si="8"/>
        <v>Control Adecuado</v>
      </c>
      <c r="W18" s="49" t="str">
        <f t="shared" si="9"/>
        <v>Cambie el valor de la probabilidad</v>
      </c>
      <c r="X18" s="161" t="s">
        <v>303</v>
      </c>
      <c r="Y18" s="49"/>
      <c r="Z18" s="49"/>
      <c r="AA18" s="159">
        <f t="shared" si="10"/>
        <v>0</v>
      </c>
      <c r="AB18" s="159">
        <f t="shared" si="11"/>
        <v>0</v>
      </c>
      <c r="AC18" s="159">
        <f t="shared" si="12"/>
        <v>0</v>
      </c>
      <c r="AD18" s="162" t="str">
        <f t="shared" si="13"/>
        <v>Sin Dato</v>
      </c>
      <c r="AE18" s="58" t="s">
        <v>696</v>
      </c>
      <c r="AF18" s="59" t="s">
        <v>697</v>
      </c>
      <c r="AG18" s="291" t="s">
        <v>776</v>
      </c>
    </row>
    <row r="19" spans="1:33" ht="153" customHeight="1" x14ac:dyDescent="0.25">
      <c r="B19" s="258">
        <v>13</v>
      </c>
      <c r="C19" s="168" t="s">
        <v>267</v>
      </c>
      <c r="D19" s="163" t="s">
        <v>297</v>
      </c>
      <c r="E19" s="445"/>
      <c r="F19" s="160" t="s">
        <v>304</v>
      </c>
      <c r="G19" s="160" t="s">
        <v>305</v>
      </c>
      <c r="H19" s="49" t="s">
        <v>291</v>
      </c>
      <c r="I19" s="49" t="s">
        <v>229</v>
      </c>
      <c r="J19" s="159">
        <f t="shared" si="0"/>
        <v>1</v>
      </c>
      <c r="K19" s="159">
        <f t="shared" si="1"/>
        <v>3</v>
      </c>
      <c r="L19" s="159">
        <f t="shared" si="2"/>
        <v>4</v>
      </c>
      <c r="M19" s="49" t="str">
        <f t="shared" si="3"/>
        <v>Bajo</v>
      </c>
      <c r="N19" s="160" t="s">
        <v>306</v>
      </c>
      <c r="O19" s="158" t="s">
        <v>230</v>
      </c>
      <c r="P19" s="158" t="s">
        <v>236</v>
      </c>
      <c r="Q19" s="158" t="s">
        <v>202</v>
      </c>
      <c r="R19" s="159">
        <f t="shared" si="4"/>
        <v>15</v>
      </c>
      <c r="S19" s="159">
        <f t="shared" si="5"/>
        <v>5</v>
      </c>
      <c r="T19" s="159">
        <f t="shared" si="6"/>
        <v>0</v>
      </c>
      <c r="U19" s="159">
        <f t="shared" si="7"/>
        <v>20</v>
      </c>
      <c r="V19" s="49" t="str">
        <f t="shared" si="8"/>
        <v>Control Adecuado</v>
      </c>
      <c r="W19" s="49" t="str">
        <f t="shared" si="9"/>
        <v>Cambie el valor del impacto</v>
      </c>
      <c r="X19" s="161" t="s">
        <v>307</v>
      </c>
      <c r="Y19" s="49"/>
      <c r="Z19" s="49"/>
      <c r="AA19" s="159">
        <f t="shared" si="10"/>
        <v>0</v>
      </c>
      <c r="AB19" s="159">
        <f t="shared" si="11"/>
        <v>0</v>
      </c>
      <c r="AC19" s="159">
        <f t="shared" si="12"/>
        <v>0</v>
      </c>
      <c r="AD19" s="162" t="str">
        <f t="shared" si="13"/>
        <v>Sin Dato</v>
      </c>
      <c r="AE19" s="58" t="s">
        <v>698</v>
      </c>
      <c r="AF19" s="59" t="s">
        <v>699</v>
      </c>
      <c r="AG19" s="291" t="s">
        <v>775</v>
      </c>
    </row>
    <row r="20" spans="1:33" ht="210" customHeight="1" x14ac:dyDescent="0.25">
      <c r="A20" s="48"/>
      <c r="B20" s="258">
        <v>14</v>
      </c>
      <c r="C20" s="168" t="s">
        <v>224</v>
      </c>
      <c r="D20" s="163" t="s">
        <v>297</v>
      </c>
      <c r="E20" s="160" t="s">
        <v>308</v>
      </c>
      <c r="F20" s="169" t="s">
        <v>309</v>
      </c>
      <c r="G20" s="169" t="s">
        <v>310</v>
      </c>
      <c r="H20" s="49" t="s">
        <v>228</v>
      </c>
      <c r="I20" s="49" t="s">
        <v>229</v>
      </c>
      <c r="J20" s="159">
        <f t="shared" si="0"/>
        <v>4</v>
      </c>
      <c r="K20" s="159">
        <f t="shared" si="1"/>
        <v>3</v>
      </c>
      <c r="L20" s="159">
        <f t="shared" si="2"/>
        <v>7</v>
      </c>
      <c r="M20" s="49" t="str">
        <f t="shared" si="3"/>
        <v>Alto</v>
      </c>
      <c r="N20" s="160" t="s">
        <v>311</v>
      </c>
      <c r="O20" s="158" t="s">
        <v>230</v>
      </c>
      <c r="P20" s="158" t="s">
        <v>236</v>
      </c>
      <c r="Q20" s="158" t="s">
        <v>257</v>
      </c>
      <c r="R20" s="159">
        <f t="shared" si="4"/>
        <v>15</v>
      </c>
      <c r="S20" s="159">
        <f t="shared" si="5"/>
        <v>5</v>
      </c>
      <c r="T20" s="159">
        <f t="shared" si="6"/>
        <v>10</v>
      </c>
      <c r="U20" s="159">
        <f t="shared" si="7"/>
        <v>30</v>
      </c>
      <c r="V20" s="49" t="str">
        <f t="shared" si="8"/>
        <v>Control Fuerte</v>
      </c>
      <c r="W20" s="49" t="str">
        <f t="shared" si="9"/>
        <v>Cambie probabilidad e impacto</v>
      </c>
      <c r="X20" s="161" t="s">
        <v>312</v>
      </c>
      <c r="Y20" s="49"/>
      <c r="Z20" s="49"/>
      <c r="AA20" s="159">
        <f t="shared" si="10"/>
        <v>0</v>
      </c>
      <c r="AB20" s="159">
        <f t="shared" si="11"/>
        <v>0</v>
      </c>
      <c r="AC20" s="159">
        <f t="shared" si="12"/>
        <v>0</v>
      </c>
      <c r="AD20" s="162" t="str">
        <f t="shared" si="13"/>
        <v>Sin Dato</v>
      </c>
      <c r="AE20" s="58" t="s">
        <v>700</v>
      </c>
      <c r="AF20" s="59" t="s">
        <v>697</v>
      </c>
      <c r="AG20" s="291" t="s">
        <v>876</v>
      </c>
    </row>
    <row r="21" spans="1:33" ht="104.25" customHeight="1" x14ac:dyDescent="0.25">
      <c r="B21" s="258">
        <v>15</v>
      </c>
      <c r="C21" s="168" t="s">
        <v>259</v>
      </c>
      <c r="D21" s="163" t="s">
        <v>297</v>
      </c>
      <c r="E21" s="160" t="s">
        <v>313</v>
      </c>
      <c r="F21" s="169" t="s">
        <v>314</v>
      </c>
      <c r="G21" s="169" t="s">
        <v>315</v>
      </c>
      <c r="H21" s="49" t="s">
        <v>240</v>
      </c>
      <c r="I21" s="49" t="s">
        <v>263</v>
      </c>
      <c r="J21" s="159">
        <f t="shared" si="0"/>
        <v>3</v>
      </c>
      <c r="K21" s="159">
        <f t="shared" si="1"/>
        <v>4</v>
      </c>
      <c r="L21" s="159">
        <f t="shared" si="2"/>
        <v>7</v>
      </c>
      <c r="M21" s="49" t="str">
        <f t="shared" si="3"/>
        <v>Alto</v>
      </c>
      <c r="N21" s="160" t="s">
        <v>316</v>
      </c>
      <c r="O21" s="158" t="s">
        <v>230</v>
      </c>
      <c r="P21" s="158" t="s">
        <v>236</v>
      </c>
      <c r="Q21" s="158" t="s">
        <v>201</v>
      </c>
      <c r="R21" s="159">
        <f t="shared" si="4"/>
        <v>15</v>
      </c>
      <c r="S21" s="159">
        <f t="shared" si="5"/>
        <v>5</v>
      </c>
      <c r="T21" s="159">
        <f t="shared" si="6"/>
        <v>0</v>
      </c>
      <c r="U21" s="159">
        <f t="shared" si="7"/>
        <v>20</v>
      </c>
      <c r="V21" s="49" t="str">
        <f t="shared" si="8"/>
        <v>Control Adecuado</v>
      </c>
      <c r="W21" s="49" t="str">
        <f t="shared" si="9"/>
        <v>Cambie el valor de la probabilidad</v>
      </c>
      <c r="X21" s="161" t="s">
        <v>317</v>
      </c>
      <c r="Y21" s="49"/>
      <c r="Z21" s="49"/>
      <c r="AA21" s="159">
        <f t="shared" si="10"/>
        <v>0</v>
      </c>
      <c r="AB21" s="159">
        <f t="shared" si="11"/>
        <v>0</v>
      </c>
      <c r="AC21" s="159">
        <f t="shared" si="12"/>
        <v>0</v>
      </c>
      <c r="AD21" s="162" t="str">
        <f t="shared" si="13"/>
        <v>Sin Dato</v>
      </c>
      <c r="AE21" s="58" t="s">
        <v>701</v>
      </c>
      <c r="AF21" s="59" t="s">
        <v>697</v>
      </c>
      <c r="AG21" s="291" t="s">
        <v>774</v>
      </c>
    </row>
    <row r="22" spans="1:33" ht="90" x14ac:dyDescent="0.25">
      <c r="B22" s="258">
        <v>16</v>
      </c>
      <c r="C22" s="168" t="s">
        <v>279</v>
      </c>
      <c r="D22" s="163" t="s">
        <v>297</v>
      </c>
      <c r="E22" s="160" t="s">
        <v>319</v>
      </c>
      <c r="F22" s="169" t="s">
        <v>320</v>
      </c>
      <c r="G22" s="169" t="s">
        <v>300</v>
      </c>
      <c r="H22" s="49" t="s">
        <v>271</v>
      </c>
      <c r="I22" s="49" t="s">
        <v>263</v>
      </c>
      <c r="J22" s="159">
        <f t="shared" si="0"/>
        <v>2</v>
      </c>
      <c r="K22" s="159">
        <f t="shared" si="1"/>
        <v>4</v>
      </c>
      <c r="L22" s="159">
        <f t="shared" si="2"/>
        <v>6</v>
      </c>
      <c r="M22" s="49" t="str">
        <f t="shared" si="3"/>
        <v>Alto</v>
      </c>
      <c r="N22" s="160" t="s">
        <v>321</v>
      </c>
      <c r="O22" s="158" t="s">
        <v>230</v>
      </c>
      <c r="P22" s="158" t="s">
        <v>231</v>
      </c>
      <c r="Q22" s="158" t="s">
        <v>202</v>
      </c>
      <c r="R22" s="159">
        <f t="shared" si="4"/>
        <v>15</v>
      </c>
      <c r="S22" s="159">
        <f t="shared" si="5"/>
        <v>0</v>
      </c>
      <c r="T22" s="159">
        <f t="shared" si="6"/>
        <v>0</v>
      </c>
      <c r="U22" s="159">
        <f t="shared" si="7"/>
        <v>15</v>
      </c>
      <c r="V22" s="49" t="str">
        <f t="shared" si="8"/>
        <v>Control Débil</v>
      </c>
      <c r="W22" s="49" t="str">
        <f t="shared" si="9"/>
        <v>Cambie el valor del impacto</v>
      </c>
      <c r="X22" s="161" t="s">
        <v>322</v>
      </c>
      <c r="Y22" s="49"/>
      <c r="Z22" s="49"/>
      <c r="AA22" s="159">
        <f t="shared" si="10"/>
        <v>0</v>
      </c>
      <c r="AB22" s="159">
        <f t="shared" si="11"/>
        <v>0</v>
      </c>
      <c r="AC22" s="159">
        <f t="shared" si="12"/>
        <v>0</v>
      </c>
      <c r="AD22" s="162" t="str">
        <f t="shared" si="13"/>
        <v>Sin Dato</v>
      </c>
      <c r="AE22" s="58" t="s">
        <v>702</v>
      </c>
      <c r="AF22" s="59" t="s">
        <v>697</v>
      </c>
      <c r="AG22" s="291" t="s">
        <v>773</v>
      </c>
    </row>
    <row r="23" spans="1:33" ht="123" customHeight="1" x14ac:dyDescent="0.25">
      <c r="B23" s="258">
        <v>17</v>
      </c>
      <c r="C23" s="168" t="s">
        <v>243</v>
      </c>
      <c r="D23" s="49" t="s">
        <v>280</v>
      </c>
      <c r="E23" s="170" t="s">
        <v>324</v>
      </c>
      <c r="F23" s="171" t="s">
        <v>325</v>
      </c>
      <c r="G23" s="171" t="s">
        <v>326</v>
      </c>
      <c r="H23" s="49" t="s">
        <v>240</v>
      </c>
      <c r="I23" s="49" t="s">
        <v>327</v>
      </c>
      <c r="J23" s="159">
        <f t="shared" si="0"/>
        <v>3</v>
      </c>
      <c r="K23" s="159">
        <f t="shared" si="1"/>
        <v>2</v>
      </c>
      <c r="L23" s="159">
        <f t="shared" si="2"/>
        <v>5</v>
      </c>
      <c r="M23" s="49" t="str">
        <f t="shared" si="3"/>
        <v>Medio</v>
      </c>
      <c r="N23" s="160" t="s">
        <v>328</v>
      </c>
      <c r="O23" s="158" t="s">
        <v>230</v>
      </c>
      <c r="P23" s="158" t="s">
        <v>236</v>
      </c>
      <c r="Q23" s="158" t="s">
        <v>257</v>
      </c>
      <c r="R23" s="159">
        <f t="shared" si="4"/>
        <v>15</v>
      </c>
      <c r="S23" s="159">
        <f t="shared" si="5"/>
        <v>5</v>
      </c>
      <c r="T23" s="159">
        <f t="shared" si="6"/>
        <v>10</v>
      </c>
      <c r="U23" s="159">
        <f t="shared" si="7"/>
        <v>30</v>
      </c>
      <c r="V23" s="49" t="str">
        <f t="shared" si="8"/>
        <v>Control Fuerte</v>
      </c>
      <c r="W23" s="49" t="str">
        <f t="shared" si="9"/>
        <v>Cambie probabilidad e impacto</v>
      </c>
      <c r="X23" s="161" t="s">
        <v>329</v>
      </c>
      <c r="Y23" s="49"/>
      <c r="Z23" s="49"/>
      <c r="AA23" s="159">
        <f t="shared" si="10"/>
        <v>0</v>
      </c>
      <c r="AB23" s="159">
        <f t="shared" si="11"/>
        <v>0</v>
      </c>
      <c r="AC23" s="159">
        <f t="shared" si="12"/>
        <v>0</v>
      </c>
      <c r="AD23" s="162" t="str">
        <f t="shared" si="13"/>
        <v>Sin Dato</v>
      </c>
      <c r="AE23" s="172" t="s">
        <v>703</v>
      </c>
      <c r="AF23" s="70" t="s">
        <v>704</v>
      </c>
      <c r="AG23" s="291" t="s">
        <v>773</v>
      </c>
    </row>
    <row r="24" spans="1:33" ht="270" x14ac:dyDescent="0.25">
      <c r="B24" s="258">
        <v>18</v>
      </c>
      <c r="C24" s="168" t="s">
        <v>243</v>
      </c>
      <c r="D24" s="49" t="s">
        <v>280</v>
      </c>
      <c r="E24" s="49" t="s">
        <v>331</v>
      </c>
      <c r="F24" s="158" t="s">
        <v>332</v>
      </c>
      <c r="G24" s="158" t="s">
        <v>333</v>
      </c>
      <c r="H24" s="49" t="s">
        <v>240</v>
      </c>
      <c r="I24" s="49" t="s">
        <v>327</v>
      </c>
      <c r="J24" s="159">
        <f t="shared" si="0"/>
        <v>3</v>
      </c>
      <c r="K24" s="159">
        <f t="shared" si="1"/>
        <v>2</v>
      </c>
      <c r="L24" s="159">
        <f t="shared" si="2"/>
        <v>5</v>
      </c>
      <c r="M24" s="49" t="str">
        <f t="shared" si="3"/>
        <v>Medio</v>
      </c>
      <c r="N24" s="173" t="s">
        <v>334</v>
      </c>
      <c r="O24" s="158" t="s">
        <v>230</v>
      </c>
      <c r="P24" s="158" t="s">
        <v>236</v>
      </c>
      <c r="Q24" s="158" t="s">
        <v>257</v>
      </c>
      <c r="R24" s="159">
        <f t="shared" si="4"/>
        <v>15</v>
      </c>
      <c r="S24" s="159">
        <f t="shared" si="5"/>
        <v>5</v>
      </c>
      <c r="T24" s="159">
        <f t="shared" si="6"/>
        <v>10</v>
      </c>
      <c r="U24" s="159">
        <f t="shared" si="7"/>
        <v>30</v>
      </c>
      <c r="V24" s="49" t="str">
        <f t="shared" si="8"/>
        <v>Control Fuerte</v>
      </c>
      <c r="W24" s="49" t="str">
        <f t="shared" si="9"/>
        <v>Cambie probabilidad e impacto</v>
      </c>
      <c r="X24" s="164" t="s">
        <v>335</v>
      </c>
      <c r="Y24" s="49"/>
      <c r="Z24" s="49"/>
      <c r="AA24" s="159">
        <f t="shared" si="10"/>
        <v>0</v>
      </c>
      <c r="AB24" s="159">
        <f t="shared" si="11"/>
        <v>0</v>
      </c>
      <c r="AC24" s="159">
        <f t="shared" si="12"/>
        <v>0</v>
      </c>
      <c r="AD24" s="162" t="str">
        <f t="shared" si="13"/>
        <v>Sin Dato</v>
      </c>
      <c r="AE24" s="172" t="s">
        <v>705</v>
      </c>
      <c r="AF24" s="70" t="s">
        <v>704</v>
      </c>
      <c r="AG24" s="291" t="s">
        <v>875</v>
      </c>
    </row>
    <row r="25" spans="1:33" ht="162.75" customHeight="1" x14ac:dyDescent="0.25">
      <c r="B25" s="258">
        <v>19</v>
      </c>
      <c r="C25" s="168" t="s">
        <v>243</v>
      </c>
      <c r="D25" s="49" t="s">
        <v>280</v>
      </c>
      <c r="E25" s="158" t="s">
        <v>336</v>
      </c>
      <c r="F25" s="158" t="s">
        <v>337</v>
      </c>
      <c r="G25" s="174" t="s">
        <v>338</v>
      </c>
      <c r="H25" s="49" t="s">
        <v>271</v>
      </c>
      <c r="I25" s="49" t="s">
        <v>327</v>
      </c>
      <c r="J25" s="159">
        <f t="shared" si="0"/>
        <v>2</v>
      </c>
      <c r="K25" s="159">
        <f t="shared" si="1"/>
        <v>2</v>
      </c>
      <c r="L25" s="159">
        <f t="shared" si="2"/>
        <v>4</v>
      </c>
      <c r="M25" s="49" t="str">
        <f t="shared" si="3"/>
        <v>Bajo</v>
      </c>
      <c r="N25" s="267" t="s">
        <v>339</v>
      </c>
      <c r="O25" s="158" t="s">
        <v>230</v>
      </c>
      <c r="P25" s="158" t="s">
        <v>236</v>
      </c>
      <c r="Q25" s="158" t="s">
        <v>257</v>
      </c>
      <c r="R25" s="159">
        <f t="shared" si="4"/>
        <v>15</v>
      </c>
      <c r="S25" s="159">
        <f t="shared" si="5"/>
        <v>5</v>
      </c>
      <c r="T25" s="159">
        <f t="shared" si="6"/>
        <v>10</v>
      </c>
      <c r="U25" s="159">
        <f t="shared" si="7"/>
        <v>30</v>
      </c>
      <c r="V25" s="49" t="str">
        <f t="shared" si="8"/>
        <v>Control Fuerte</v>
      </c>
      <c r="W25" s="49" t="str">
        <f t="shared" si="9"/>
        <v>Cambie probabilidad e impacto</v>
      </c>
      <c r="X25" s="164" t="s">
        <v>340</v>
      </c>
      <c r="Y25" s="49"/>
      <c r="Z25" s="49"/>
      <c r="AA25" s="159">
        <f t="shared" si="10"/>
        <v>0</v>
      </c>
      <c r="AB25" s="159">
        <f t="shared" si="11"/>
        <v>0</v>
      </c>
      <c r="AC25" s="159">
        <f t="shared" si="12"/>
        <v>0</v>
      </c>
      <c r="AD25" s="162" t="str">
        <f t="shared" si="13"/>
        <v>Sin Dato</v>
      </c>
      <c r="AE25" s="117"/>
      <c r="AF25" s="155"/>
      <c r="AG25" s="291" t="s">
        <v>853</v>
      </c>
    </row>
    <row r="26" spans="1:33" ht="137.25" customHeight="1" x14ac:dyDescent="0.25">
      <c r="B26" s="258">
        <v>20</v>
      </c>
      <c r="C26" s="168" t="s">
        <v>243</v>
      </c>
      <c r="D26" s="49" t="s">
        <v>296</v>
      </c>
      <c r="E26" s="158" t="s">
        <v>341</v>
      </c>
      <c r="F26" s="158" t="s">
        <v>342</v>
      </c>
      <c r="G26" s="158" t="s">
        <v>343</v>
      </c>
      <c r="H26" s="49" t="s">
        <v>271</v>
      </c>
      <c r="I26" s="49" t="s">
        <v>263</v>
      </c>
      <c r="J26" s="159">
        <f t="shared" si="0"/>
        <v>2</v>
      </c>
      <c r="K26" s="159">
        <f t="shared" si="1"/>
        <v>4</v>
      </c>
      <c r="L26" s="159">
        <f t="shared" si="2"/>
        <v>6</v>
      </c>
      <c r="M26" s="49" t="str">
        <f t="shared" si="3"/>
        <v>Alto</v>
      </c>
      <c r="N26" s="160" t="s">
        <v>344</v>
      </c>
      <c r="O26" s="158" t="s">
        <v>230</v>
      </c>
      <c r="P26" s="158" t="s">
        <v>236</v>
      </c>
      <c r="Q26" s="158" t="s">
        <v>201</v>
      </c>
      <c r="R26" s="159">
        <f t="shared" si="4"/>
        <v>15</v>
      </c>
      <c r="S26" s="159">
        <f t="shared" si="5"/>
        <v>5</v>
      </c>
      <c r="T26" s="159">
        <f t="shared" si="6"/>
        <v>0</v>
      </c>
      <c r="U26" s="159">
        <f t="shared" si="7"/>
        <v>20</v>
      </c>
      <c r="V26" s="49" t="str">
        <f t="shared" si="8"/>
        <v>Control Adecuado</v>
      </c>
      <c r="W26" s="49" t="str">
        <f t="shared" si="9"/>
        <v>Cambie el valor de la probabilidad</v>
      </c>
      <c r="X26" s="161" t="s">
        <v>345</v>
      </c>
      <c r="Y26" s="49"/>
      <c r="Z26" s="49"/>
      <c r="AA26" s="159">
        <f t="shared" si="10"/>
        <v>0</v>
      </c>
      <c r="AB26" s="159">
        <f t="shared" si="11"/>
        <v>0</v>
      </c>
      <c r="AC26" s="159">
        <f t="shared" si="12"/>
        <v>0</v>
      </c>
      <c r="AD26" s="162" t="str">
        <f t="shared" si="13"/>
        <v>Sin Dato</v>
      </c>
      <c r="AE26" s="219" t="s">
        <v>706</v>
      </c>
      <c r="AF26" s="70" t="s">
        <v>707</v>
      </c>
      <c r="AG26" s="291" t="s">
        <v>772</v>
      </c>
    </row>
    <row r="27" spans="1:33" ht="183.75" customHeight="1" x14ac:dyDescent="0.25">
      <c r="B27" s="258">
        <v>21</v>
      </c>
      <c r="C27" s="168" t="s">
        <v>243</v>
      </c>
      <c r="D27" s="49" t="s">
        <v>296</v>
      </c>
      <c r="E27" s="158" t="s">
        <v>346</v>
      </c>
      <c r="F27" s="158" t="s">
        <v>347</v>
      </c>
      <c r="G27" s="158" t="s">
        <v>348</v>
      </c>
      <c r="H27" s="49" t="s">
        <v>240</v>
      </c>
      <c r="I27" s="49" t="s">
        <v>229</v>
      </c>
      <c r="J27" s="159">
        <f t="shared" si="0"/>
        <v>3</v>
      </c>
      <c r="K27" s="159">
        <f t="shared" si="1"/>
        <v>3</v>
      </c>
      <c r="L27" s="159">
        <f t="shared" si="2"/>
        <v>6</v>
      </c>
      <c r="M27" s="49" t="str">
        <f t="shared" si="3"/>
        <v>Alto</v>
      </c>
      <c r="N27" s="160" t="s">
        <v>349</v>
      </c>
      <c r="O27" s="158" t="s">
        <v>230</v>
      </c>
      <c r="P27" s="158" t="s">
        <v>231</v>
      </c>
      <c r="Q27" s="158" t="s">
        <v>201</v>
      </c>
      <c r="R27" s="159">
        <f t="shared" si="4"/>
        <v>15</v>
      </c>
      <c r="S27" s="159">
        <f t="shared" si="5"/>
        <v>0</v>
      </c>
      <c r="T27" s="159">
        <f t="shared" si="6"/>
        <v>0</v>
      </c>
      <c r="U27" s="159">
        <f t="shared" si="7"/>
        <v>15</v>
      </c>
      <c r="V27" s="49" t="str">
        <f t="shared" si="8"/>
        <v>Control Débil</v>
      </c>
      <c r="W27" s="49" t="str">
        <f t="shared" si="9"/>
        <v>Cambie el valor de la probabilidad</v>
      </c>
      <c r="X27" s="161" t="s">
        <v>350</v>
      </c>
      <c r="Y27" s="49"/>
      <c r="Z27" s="49"/>
      <c r="AA27" s="159">
        <f t="shared" si="10"/>
        <v>0</v>
      </c>
      <c r="AB27" s="159">
        <f t="shared" si="11"/>
        <v>0</v>
      </c>
      <c r="AC27" s="159">
        <f t="shared" si="12"/>
        <v>0</v>
      </c>
      <c r="AD27" s="162" t="str">
        <f t="shared" si="13"/>
        <v>Sin Dato</v>
      </c>
      <c r="AE27" s="219" t="s">
        <v>916</v>
      </c>
      <c r="AF27" s="70" t="s">
        <v>707</v>
      </c>
      <c r="AG27" s="291" t="s">
        <v>917</v>
      </c>
    </row>
    <row r="28" spans="1:33" ht="64.5" customHeight="1" x14ac:dyDescent="0.25">
      <c r="B28" s="258">
        <v>22</v>
      </c>
      <c r="C28" s="168" t="s">
        <v>267</v>
      </c>
      <c r="D28" s="49" t="s">
        <v>296</v>
      </c>
      <c r="E28" s="158" t="s">
        <v>351</v>
      </c>
      <c r="F28" s="158" t="s">
        <v>352</v>
      </c>
      <c r="G28" s="158" t="s">
        <v>353</v>
      </c>
      <c r="H28" s="49" t="s">
        <v>271</v>
      </c>
      <c r="I28" s="49" t="s">
        <v>354</v>
      </c>
      <c r="J28" s="159">
        <f t="shared" si="0"/>
        <v>2</v>
      </c>
      <c r="K28" s="159">
        <f t="shared" si="1"/>
        <v>5</v>
      </c>
      <c r="L28" s="159">
        <f t="shared" si="2"/>
        <v>7</v>
      </c>
      <c r="M28" s="49" t="str">
        <f t="shared" si="3"/>
        <v>Alto</v>
      </c>
      <c r="N28" s="160" t="s">
        <v>355</v>
      </c>
      <c r="O28" s="158" t="s">
        <v>230</v>
      </c>
      <c r="P28" s="158" t="s">
        <v>236</v>
      </c>
      <c r="Q28" s="158" t="s">
        <v>201</v>
      </c>
      <c r="R28" s="159">
        <f t="shared" si="4"/>
        <v>15</v>
      </c>
      <c r="S28" s="159">
        <f t="shared" si="5"/>
        <v>5</v>
      </c>
      <c r="T28" s="159">
        <f t="shared" si="6"/>
        <v>0</v>
      </c>
      <c r="U28" s="159">
        <f t="shared" si="7"/>
        <v>20</v>
      </c>
      <c r="V28" s="49" t="str">
        <f t="shared" si="8"/>
        <v>Control Adecuado</v>
      </c>
      <c r="W28" s="49" t="str">
        <f t="shared" si="9"/>
        <v>Cambie el valor de la probabilidad</v>
      </c>
      <c r="X28" s="161" t="s">
        <v>356</v>
      </c>
      <c r="Y28" s="49"/>
      <c r="Z28" s="49"/>
      <c r="AA28" s="159">
        <f t="shared" si="10"/>
        <v>0</v>
      </c>
      <c r="AB28" s="159">
        <f t="shared" si="11"/>
        <v>0</v>
      </c>
      <c r="AC28" s="159">
        <f t="shared" si="12"/>
        <v>0</v>
      </c>
      <c r="AD28" s="162" t="str">
        <f t="shared" si="13"/>
        <v>Sin Dato</v>
      </c>
      <c r="AE28" s="219" t="s">
        <v>708</v>
      </c>
      <c r="AF28" s="70" t="s">
        <v>707</v>
      </c>
      <c r="AG28" s="291" t="s">
        <v>771</v>
      </c>
    </row>
    <row r="29" spans="1:33" ht="113.25" customHeight="1" x14ac:dyDescent="0.25">
      <c r="B29" s="258">
        <v>23</v>
      </c>
      <c r="C29" s="168" t="s">
        <v>243</v>
      </c>
      <c r="D29" s="49" t="s">
        <v>296</v>
      </c>
      <c r="E29" s="158" t="s">
        <v>357</v>
      </c>
      <c r="F29" s="158" t="s">
        <v>358</v>
      </c>
      <c r="G29" s="158" t="s">
        <v>359</v>
      </c>
      <c r="H29" s="49" t="s">
        <v>240</v>
      </c>
      <c r="I29" s="49" t="s">
        <v>229</v>
      </c>
      <c r="J29" s="159">
        <f t="shared" si="0"/>
        <v>3</v>
      </c>
      <c r="K29" s="159">
        <f t="shared" si="1"/>
        <v>3</v>
      </c>
      <c r="L29" s="159">
        <f t="shared" si="2"/>
        <v>6</v>
      </c>
      <c r="M29" s="49" t="str">
        <f t="shared" si="3"/>
        <v>Alto</v>
      </c>
      <c r="N29" s="160" t="s">
        <v>360</v>
      </c>
      <c r="O29" s="158" t="s">
        <v>245</v>
      </c>
      <c r="P29" s="158" t="s">
        <v>236</v>
      </c>
      <c r="Q29" s="158" t="s">
        <v>201</v>
      </c>
      <c r="R29" s="159">
        <f t="shared" si="4"/>
        <v>20</v>
      </c>
      <c r="S29" s="159">
        <f t="shared" si="5"/>
        <v>5</v>
      </c>
      <c r="T29" s="159">
        <f t="shared" si="6"/>
        <v>0</v>
      </c>
      <c r="U29" s="159">
        <f t="shared" si="7"/>
        <v>25</v>
      </c>
      <c r="V29" s="49" t="str">
        <f t="shared" si="8"/>
        <v>Control Adecuado</v>
      </c>
      <c r="W29" s="49" t="str">
        <f t="shared" si="9"/>
        <v>Cambie el valor de la probabilidad</v>
      </c>
      <c r="X29" s="161" t="s">
        <v>361</v>
      </c>
      <c r="Y29" s="49"/>
      <c r="Z29" s="49"/>
      <c r="AA29" s="159">
        <f t="shared" si="10"/>
        <v>0</v>
      </c>
      <c r="AB29" s="159">
        <f t="shared" si="11"/>
        <v>0</v>
      </c>
      <c r="AC29" s="159">
        <f t="shared" si="12"/>
        <v>0</v>
      </c>
      <c r="AD29" s="162" t="str">
        <f t="shared" si="13"/>
        <v>Sin Dato</v>
      </c>
      <c r="AE29" s="219" t="s">
        <v>709</v>
      </c>
      <c r="AF29" s="70" t="s">
        <v>707</v>
      </c>
      <c r="AG29" s="291" t="s">
        <v>874</v>
      </c>
    </row>
    <row r="30" spans="1:33" s="52" customFormat="1" ht="154.5" customHeight="1" x14ac:dyDescent="0.25">
      <c r="A30" s="51"/>
      <c r="B30" s="446">
        <v>24</v>
      </c>
      <c r="C30" s="449" t="s">
        <v>243</v>
      </c>
      <c r="D30" s="452" t="s">
        <v>323</v>
      </c>
      <c r="E30" s="455" t="s">
        <v>362</v>
      </c>
      <c r="F30" s="216" t="s">
        <v>596</v>
      </c>
      <c r="G30" s="265" t="s">
        <v>595</v>
      </c>
      <c r="H30" s="452" t="s">
        <v>291</v>
      </c>
      <c r="I30" s="452" t="s">
        <v>229</v>
      </c>
      <c r="J30" s="452">
        <f t="shared" si="0"/>
        <v>1</v>
      </c>
      <c r="K30" s="452">
        <f t="shared" si="1"/>
        <v>3</v>
      </c>
      <c r="L30" s="452">
        <f t="shared" si="2"/>
        <v>4</v>
      </c>
      <c r="M30" s="452" t="str">
        <f t="shared" si="3"/>
        <v>Bajo</v>
      </c>
      <c r="N30" s="218" t="s">
        <v>594</v>
      </c>
      <c r="O30" s="233" t="s">
        <v>230</v>
      </c>
      <c r="P30" s="233" t="s">
        <v>236</v>
      </c>
      <c r="Q30" s="233" t="s">
        <v>257</v>
      </c>
      <c r="R30" s="163">
        <f t="shared" si="4"/>
        <v>15</v>
      </c>
      <c r="S30" s="163">
        <f t="shared" si="5"/>
        <v>5</v>
      </c>
      <c r="T30" s="163">
        <f t="shared" si="6"/>
        <v>10</v>
      </c>
      <c r="U30" s="163">
        <f t="shared" si="7"/>
        <v>30</v>
      </c>
      <c r="V30" s="163" t="str">
        <f t="shared" si="8"/>
        <v>Control Fuerte</v>
      </c>
      <c r="W30" s="163" t="str">
        <f t="shared" si="9"/>
        <v>Cambie probabilidad e impacto</v>
      </c>
      <c r="X30" s="164" t="s">
        <v>593</v>
      </c>
      <c r="Y30" s="478" t="s">
        <v>291</v>
      </c>
      <c r="Z30" s="478" t="s">
        <v>327</v>
      </c>
      <c r="AA30" s="478">
        <f t="shared" si="10"/>
        <v>1</v>
      </c>
      <c r="AB30" s="478">
        <f t="shared" si="11"/>
        <v>2</v>
      </c>
      <c r="AC30" s="478">
        <f t="shared" si="12"/>
        <v>3</v>
      </c>
      <c r="AD30" s="467" t="str">
        <f t="shared" si="13"/>
        <v>Bajo</v>
      </c>
      <c r="AE30" s="473" t="s">
        <v>597</v>
      </c>
      <c r="AF30" s="452" t="s">
        <v>710</v>
      </c>
      <c r="AG30" s="475" t="s">
        <v>873</v>
      </c>
    </row>
    <row r="31" spans="1:33" s="52" customFormat="1" ht="90" customHeight="1" x14ac:dyDescent="0.25">
      <c r="A31" s="51"/>
      <c r="B31" s="447"/>
      <c r="C31" s="450"/>
      <c r="D31" s="453"/>
      <c r="E31" s="456"/>
      <c r="F31" s="216" t="s">
        <v>592</v>
      </c>
      <c r="G31" s="265" t="s">
        <v>591</v>
      </c>
      <c r="H31" s="453"/>
      <c r="I31" s="453"/>
      <c r="J31" s="453"/>
      <c r="K31" s="453"/>
      <c r="L31" s="453"/>
      <c r="M31" s="453"/>
      <c r="N31" s="481" t="s">
        <v>590</v>
      </c>
      <c r="O31" s="233" t="s">
        <v>230</v>
      </c>
      <c r="P31" s="233" t="s">
        <v>236</v>
      </c>
      <c r="Q31" s="233" t="s">
        <v>257</v>
      </c>
      <c r="R31" s="163">
        <f t="shared" si="4"/>
        <v>15</v>
      </c>
      <c r="S31" s="163">
        <f t="shared" si="5"/>
        <v>5</v>
      </c>
      <c r="T31" s="163">
        <f t="shared" si="6"/>
        <v>10</v>
      </c>
      <c r="U31" s="163">
        <f t="shared" si="7"/>
        <v>30</v>
      </c>
      <c r="V31" s="163" t="str">
        <f t="shared" si="8"/>
        <v>Control Fuerte</v>
      </c>
      <c r="W31" s="163" t="str">
        <f t="shared" si="9"/>
        <v>Cambie probabilidad e impacto</v>
      </c>
      <c r="X31" s="464" t="s">
        <v>589</v>
      </c>
      <c r="Y31" s="479"/>
      <c r="Z31" s="479"/>
      <c r="AA31" s="479"/>
      <c r="AB31" s="479"/>
      <c r="AC31" s="479"/>
      <c r="AD31" s="468"/>
      <c r="AE31" s="474"/>
      <c r="AF31" s="453"/>
      <c r="AG31" s="476"/>
    </row>
    <row r="32" spans="1:33" s="52" customFormat="1" ht="90" customHeight="1" x14ac:dyDescent="0.25">
      <c r="A32" s="51"/>
      <c r="B32" s="447"/>
      <c r="C32" s="450"/>
      <c r="D32" s="453"/>
      <c r="E32" s="456"/>
      <c r="F32" s="216" t="s">
        <v>588</v>
      </c>
      <c r="G32" s="266" t="s">
        <v>587</v>
      </c>
      <c r="H32" s="453"/>
      <c r="I32" s="453"/>
      <c r="J32" s="453"/>
      <c r="K32" s="453"/>
      <c r="L32" s="453"/>
      <c r="M32" s="453"/>
      <c r="N32" s="481"/>
      <c r="O32" s="233" t="s">
        <v>230</v>
      </c>
      <c r="P32" s="233" t="s">
        <v>236</v>
      </c>
      <c r="Q32" s="233" t="s">
        <v>257</v>
      </c>
      <c r="R32" s="163">
        <f t="shared" si="4"/>
        <v>15</v>
      </c>
      <c r="S32" s="163">
        <f t="shared" si="5"/>
        <v>5</v>
      </c>
      <c r="T32" s="163">
        <f t="shared" si="6"/>
        <v>10</v>
      </c>
      <c r="U32" s="163">
        <f t="shared" si="7"/>
        <v>30</v>
      </c>
      <c r="V32" s="163" t="str">
        <f t="shared" si="8"/>
        <v>Control Fuerte</v>
      </c>
      <c r="W32" s="163" t="str">
        <f t="shared" si="9"/>
        <v>Cambie probabilidad e impacto</v>
      </c>
      <c r="X32" s="465"/>
      <c r="Y32" s="479"/>
      <c r="Z32" s="479"/>
      <c r="AA32" s="479"/>
      <c r="AB32" s="479"/>
      <c r="AC32" s="479"/>
      <c r="AD32" s="468"/>
      <c r="AE32" s="474"/>
      <c r="AF32" s="453"/>
      <c r="AG32" s="476"/>
    </row>
    <row r="33" spans="1:34" s="52" customFormat="1" ht="90" customHeight="1" x14ac:dyDescent="0.25">
      <c r="A33" s="51"/>
      <c r="B33" s="448"/>
      <c r="C33" s="451"/>
      <c r="D33" s="454"/>
      <c r="E33" s="457"/>
      <c r="F33" s="216" t="s">
        <v>586</v>
      </c>
      <c r="G33" s="265" t="s">
        <v>585</v>
      </c>
      <c r="H33" s="454"/>
      <c r="I33" s="454"/>
      <c r="J33" s="454"/>
      <c r="K33" s="454"/>
      <c r="L33" s="454"/>
      <c r="M33" s="454"/>
      <c r="N33" s="481"/>
      <c r="O33" s="233" t="s">
        <v>230</v>
      </c>
      <c r="P33" s="233" t="s">
        <v>236</v>
      </c>
      <c r="Q33" s="233" t="s">
        <v>257</v>
      </c>
      <c r="R33" s="163">
        <f t="shared" si="4"/>
        <v>15</v>
      </c>
      <c r="S33" s="163">
        <f t="shared" si="5"/>
        <v>5</v>
      </c>
      <c r="T33" s="163">
        <f t="shared" si="6"/>
        <v>10</v>
      </c>
      <c r="U33" s="163">
        <f t="shared" si="7"/>
        <v>30</v>
      </c>
      <c r="V33" s="163" t="str">
        <f t="shared" si="8"/>
        <v>Control Fuerte</v>
      </c>
      <c r="W33" s="163" t="str">
        <f t="shared" si="9"/>
        <v>Cambie probabilidad e impacto</v>
      </c>
      <c r="X33" s="466"/>
      <c r="Y33" s="480"/>
      <c r="Z33" s="480"/>
      <c r="AA33" s="480"/>
      <c r="AB33" s="480"/>
      <c r="AC33" s="480"/>
      <c r="AD33" s="469"/>
      <c r="AE33" s="474"/>
      <c r="AF33" s="454"/>
      <c r="AG33" s="477"/>
    </row>
    <row r="34" spans="1:34" s="52" customFormat="1" ht="197.25" customHeight="1" x14ac:dyDescent="0.25">
      <c r="A34" s="51"/>
      <c r="B34" s="446">
        <v>25</v>
      </c>
      <c r="C34" s="449" t="s">
        <v>267</v>
      </c>
      <c r="D34" s="452" t="s">
        <v>323</v>
      </c>
      <c r="E34" s="455" t="s">
        <v>363</v>
      </c>
      <c r="F34" s="216" t="s">
        <v>584</v>
      </c>
      <c r="G34" s="216" t="s">
        <v>583</v>
      </c>
      <c r="H34" s="452" t="s">
        <v>291</v>
      </c>
      <c r="I34" s="452" t="s">
        <v>354</v>
      </c>
      <c r="J34" s="452">
        <f>IF(H34="Raro",1,(IF(H34="Poco Probable",2,(IF(H34="Posible",3,(IF(H34="Probable",4,(IF(H34="Casi Seguro",5,0)))))))))</f>
        <v>1</v>
      </c>
      <c r="K34" s="452">
        <f>IF(I34="Insignificante",1,(IF(I34="Menor",2,(IF(I34="Moderado",3,(IF(I34="Mayor",4,(IF(I34="Catastrófico",5,0)))))))))</f>
        <v>5</v>
      </c>
      <c r="L34" s="452">
        <f>J34+K34</f>
        <v>6</v>
      </c>
      <c r="M34" s="452" t="str">
        <f>IF(L34=2,"Bajo",(IF(L34=3,"Bajo",(IF(L34=4,"Bajo",(IF(L34=5,"Medio",(IF(L34=6,"Alto",(IF(L34=7,"Alto",(IF(L34=8,"Extremo",(IF(L34=9,"Extremo",(IF(L34=10,"Extremo",(IF(L34&lt;=1,"Sin Dato")))))))))))))))))))</f>
        <v>Alto</v>
      </c>
      <c r="N34" s="218" t="s">
        <v>582</v>
      </c>
      <c r="O34" s="233" t="s">
        <v>230</v>
      </c>
      <c r="P34" s="233" t="s">
        <v>236</v>
      </c>
      <c r="Q34" s="233" t="s">
        <v>257</v>
      </c>
      <c r="R34" s="163">
        <f t="shared" si="4"/>
        <v>15</v>
      </c>
      <c r="S34" s="163">
        <f t="shared" si="5"/>
        <v>5</v>
      </c>
      <c r="T34" s="163">
        <f t="shared" si="6"/>
        <v>10</v>
      </c>
      <c r="U34" s="163">
        <f t="shared" si="7"/>
        <v>30</v>
      </c>
      <c r="V34" s="163" t="str">
        <f t="shared" si="8"/>
        <v>Control Fuerte</v>
      </c>
      <c r="W34" s="163" t="str">
        <f t="shared" si="9"/>
        <v>Cambie probabilidad e impacto</v>
      </c>
      <c r="X34" s="163" t="s">
        <v>581</v>
      </c>
      <c r="Y34" s="478" t="s">
        <v>291</v>
      </c>
      <c r="Z34" s="478" t="s">
        <v>580</v>
      </c>
      <c r="AA34" s="478">
        <f>IF(Y34="Raro",1,(IF(Y34="Poco Probable",2,(IF(Y34="Posible",3,(IF(Y34="Probable",4,(IF(Y34="Casi Seguro",5,0)))))))))</f>
        <v>1</v>
      </c>
      <c r="AB34" s="478">
        <v>5</v>
      </c>
      <c r="AC34" s="478">
        <f>AA34+AB34</f>
        <v>6</v>
      </c>
      <c r="AD34" s="467" t="str">
        <f>IF(AC34=2,"Bajo",(IF(AC34=3,"Bajo",(IF(AC34=4,"Bajo",(IF(AC34=5,"Medio",(IF(AC34=6,"Alto",(IF(AC34=7,"Alto",(IF(AC34=8,"Extremo",(IF(AC34=9,"Extremo",(IF(AC34=10,"Extremo",(IF(AC34&lt;=1,"Sin Dato")))))))))))))))))))</f>
        <v>Alto</v>
      </c>
      <c r="AE34" s="482" t="s">
        <v>598</v>
      </c>
      <c r="AF34" s="452" t="s">
        <v>710</v>
      </c>
      <c r="AG34" s="475" t="s">
        <v>872</v>
      </c>
    </row>
    <row r="35" spans="1:34" s="52" customFormat="1" ht="232.5" customHeight="1" x14ac:dyDescent="0.25">
      <c r="A35" s="51"/>
      <c r="B35" s="447"/>
      <c r="C35" s="450"/>
      <c r="D35" s="453"/>
      <c r="E35" s="456"/>
      <c r="F35" s="216" t="s">
        <v>579</v>
      </c>
      <c r="G35" s="216" t="s">
        <v>578</v>
      </c>
      <c r="H35" s="453"/>
      <c r="I35" s="453"/>
      <c r="J35" s="453"/>
      <c r="K35" s="453"/>
      <c r="L35" s="453"/>
      <c r="M35" s="453"/>
      <c r="N35" s="218" t="s">
        <v>577</v>
      </c>
      <c r="O35" s="233" t="s">
        <v>230</v>
      </c>
      <c r="P35" s="233" t="s">
        <v>236</v>
      </c>
      <c r="Q35" s="233" t="s">
        <v>257</v>
      </c>
      <c r="R35" s="163">
        <f t="shared" si="4"/>
        <v>15</v>
      </c>
      <c r="S35" s="163">
        <f t="shared" si="5"/>
        <v>5</v>
      </c>
      <c r="T35" s="163">
        <f t="shared" si="6"/>
        <v>10</v>
      </c>
      <c r="U35" s="163">
        <f t="shared" si="7"/>
        <v>30</v>
      </c>
      <c r="V35" s="163" t="str">
        <f t="shared" si="8"/>
        <v>Control Fuerte</v>
      </c>
      <c r="W35" s="163" t="str">
        <f t="shared" si="9"/>
        <v>Cambie probabilidad e impacto</v>
      </c>
      <c r="X35" s="163" t="s">
        <v>576</v>
      </c>
      <c r="Y35" s="479"/>
      <c r="Z35" s="479"/>
      <c r="AA35" s="479"/>
      <c r="AB35" s="479"/>
      <c r="AC35" s="479"/>
      <c r="AD35" s="468"/>
      <c r="AE35" s="482"/>
      <c r="AF35" s="453"/>
      <c r="AG35" s="476"/>
    </row>
    <row r="36" spans="1:34" s="52" customFormat="1" ht="195" customHeight="1" x14ac:dyDescent="0.25">
      <c r="A36" s="51"/>
      <c r="B36" s="447"/>
      <c r="C36" s="450"/>
      <c r="D36" s="453"/>
      <c r="E36" s="456"/>
      <c r="F36" s="216" t="s">
        <v>575</v>
      </c>
      <c r="G36" s="216" t="s">
        <v>574</v>
      </c>
      <c r="H36" s="453"/>
      <c r="I36" s="453"/>
      <c r="J36" s="453"/>
      <c r="K36" s="453"/>
      <c r="L36" s="453"/>
      <c r="M36" s="453"/>
      <c r="N36" s="218" t="s">
        <v>573</v>
      </c>
      <c r="O36" s="233" t="s">
        <v>230</v>
      </c>
      <c r="P36" s="233" t="s">
        <v>236</v>
      </c>
      <c r="Q36" s="233" t="s">
        <v>257</v>
      </c>
      <c r="R36" s="163">
        <f t="shared" si="4"/>
        <v>15</v>
      </c>
      <c r="S36" s="163">
        <f t="shared" si="5"/>
        <v>5</v>
      </c>
      <c r="T36" s="163">
        <f t="shared" si="6"/>
        <v>10</v>
      </c>
      <c r="U36" s="163">
        <f t="shared" si="7"/>
        <v>30</v>
      </c>
      <c r="V36" s="163" t="str">
        <f t="shared" si="8"/>
        <v>Control Fuerte</v>
      </c>
      <c r="W36" s="163" t="str">
        <f t="shared" si="9"/>
        <v>Cambie probabilidad e impacto</v>
      </c>
      <c r="X36" s="163" t="s">
        <v>572</v>
      </c>
      <c r="Y36" s="479"/>
      <c r="Z36" s="479"/>
      <c r="AA36" s="479"/>
      <c r="AB36" s="479"/>
      <c r="AC36" s="479"/>
      <c r="AD36" s="468"/>
      <c r="AE36" s="482"/>
      <c r="AF36" s="453"/>
      <c r="AG36" s="476"/>
    </row>
    <row r="37" spans="1:34" s="52" customFormat="1" ht="144.75" customHeight="1" x14ac:dyDescent="0.25">
      <c r="A37" s="51"/>
      <c r="B37" s="448"/>
      <c r="C37" s="451"/>
      <c r="D37" s="454"/>
      <c r="E37" s="457"/>
      <c r="F37" s="216" t="s">
        <v>571</v>
      </c>
      <c r="G37" s="216" t="s">
        <v>570</v>
      </c>
      <c r="H37" s="454"/>
      <c r="I37" s="454"/>
      <c r="J37" s="454"/>
      <c r="K37" s="454"/>
      <c r="L37" s="454"/>
      <c r="M37" s="454"/>
      <c r="N37" s="218" t="s">
        <v>569</v>
      </c>
      <c r="O37" s="233" t="s">
        <v>230</v>
      </c>
      <c r="P37" s="233" t="s">
        <v>236</v>
      </c>
      <c r="Q37" s="233" t="s">
        <v>257</v>
      </c>
      <c r="R37" s="163">
        <f t="shared" si="4"/>
        <v>15</v>
      </c>
      <c r="S37" s="163">
        <f t="shared" si="5"/>
        <v>5</v>
      </c>
      <c r="T37" s="163">
        <f t="shared" si="6"/>
        <v>10</v>
      </c>
      <c r="U37" s="163">
        <f t="shared" si="7"/>
        <v>30</v>
      </c>
      <c r="V37" s="163" t="str">
        <f t="shared" si="8"/>
        <v>Control Fuerte</v>
      </c>
      <c r="W37" s="163" t="str">
        <f t="shared" si="9"/>
        <v>Cambie probabilidad e impacto</v>
      </c>
      <c r="X37" s="163" t="s">
        <v>568</v>
      </c>
      <c r="Y37" s="480"/>
      <c r="Z37" s="480"/>
      <c r="AA37" s="480"/>
      <c r="AB37" s="480"/>
      <c r="AC37" s="480"/>
      <c r="AD37" s="469"/>
      <c r="AE37" s="482"/>
      <c r="AF37" s="454"/>
      <c r="AG37" s="477"/>
    </row>
    <row r="38" spans="1:34" s="52" customFormat="1" ht="206.25" customHeight="1" x14ac:dyDescent="0.25">
      <c r="A38" s="51"/>
      <c r="B38" s="446">
        <v>26</v>
      </c>
      <c r="C38" s="449" t="s">
        <v>233</v>
      </c>
      <c r="D38" s="452" t="s">
        <v>323</v>
      </c>
      <c r="E38" s="452" t="s">
        <v>364</v>
      </c>
      <c r="F38" s="216" t="s">
        <v>567</v>
      </c>
      <c r="G38" s="265" t="s">
        <v>566</v>
      </c>
      <c r="H38" s="452" t="s">
        <v>291</v>
      </c>
      <c r="I38" s="452" t="s">
        <v>229</v>
      </c>
      <c r="J38" s="452">
        <f>IF(H38="Raro",1,(IF(H38="Poco Probable",2,(IF(H38="Posible",3,(IF(H38="Probable",4,(IF(H38="Casi Seguro",5,0)))))))))</f>
        <v>1</v>
      </c>
      <c r="K38" s="452">
        <f>IF(I38="Insignificante",1,(IF(I38="Menor",2,(IF(I38="Moderado",3,(IF(I38="Mayor",4,(IF(I38="Catastrófico",5,0)))))))))</f>
        <v>3</v>
      </c>
      <c r="L38" s="452">
        <f>J38+K38</f>
        <v>4</v>
      </c>
      <c r="M38" s="452" t="str">
        <f>IF(L38=2,"Bajo",(IF(L38=3,"Bajo",(IF(L38=4,"Bajo",(IF(L38=5,"Medio",(IF(L38=6,"Alto",(IF(L38=7,"Alto",(IF(L38=8,"Extremo",(IF(L38=9,"Extremo",(IF(L38=10,"Extremo",(IF(L38&lt;=1,"Sin Dato")))))))))))))))))))</f>
        <v>Bajo</v>
      </c>
      <c r="N38" s="218" t="s">
        <v>565</v>
      </c>
      <c r="O38" s="233" t="s">
        <v>230</v>
      </c>
      <c r="P38" s="233" t="s">
        <v>236</v>
      </c>
      <c r="Q38" s="233" t="s">
        <v>257</v>
      </c>
      <c r="R38" s="163">
        <f t="shared" si="4"/>
        <v>15</v>
      </c>
      <c r="S38" s="163">
        <f t="shared" si="5"/>
        <v>5</v>
      </c>
      <c r="T38" s="163">
        <f t="shared" si="6"/>
        <v>10</v>
      </c>
      <c r="U38" s="163">
        <f t="shared" si="7"/>
        <v>30</v>
      </c>
      <c r="V38" s="163" t="str">
        <f t="shared" si="8"/>
        <v>Control Fuerte</v>
      </c>
      <c r="W38" s="163" t="str">
        <f t="shared" si="9"/>
        <v>Cambie probabilidad e impacto</v>
      </c>
      <c r="X38" s="168" t="s">
        <v>564</v>
      </c>
      <c r="Y38" s="478" t="s">
        <v>291</v>
      </c>
      <c r="Z38" s="478" t="s">
        <v>327</v>
      </c>
      <c r="AA38" s="478">
        <f>IF(Y38="Raro",1,(IF(Y38="Poco Probable",2,(IF(Y38="Posible",3,(IF(Y38="Probable",4,(IF(Y38="Casi Seguro",5,0)))))))))</f>
        <v>1</v>
      </c>
      <c r="AB38" s="478">
        <f>IF(Z38="Insignificante",1,(IF(Z38="Menor",2,(IF(Z38="Moderado",3,(IF(Z38="Mayor",4,(IF(Z38="Catastrófico",5,0)))))))))</f>
        <v>2</v>
      </c>
      <c r="AC38" s="478">
        <f>AA38+AB38</f>
        <v>3</v>
      </c>
      <c r="AD38" s="467" t="str">
        <f>IF(AC38=2,"Bajo",(IF(AC38=3,"Bajo",(IF(AC38=4,"Bajo",(IF(AC38=5,"Medio",(IF(AC38=6,"Alto",(IF(AC38=7,"Alto",(IF(AC38=8,"Extremo",(IF(AC38=9,"Extremo",(IF(AC38=10,"Extremo",(IF(AC38&lt;=1,"Sin Dato")))))))))))))))))))</f>
        <v>Bajo</v>
      </c>
      <c r="AE38" s="482" t="s">
        <v>599</v>
      </c>
      <c r="AF38" s="483" t="s">
        <v>710</v>
      </c>
      <c r="AG38" s="475" t="s">
        <v>918</v>
      </c>
    </row>
    <row r="39" spans="1:34" s="52" customFormat="1" ht="153.75" customHeight="1" x14ac:dyDescent="0.25">
      <c r="A39" s="51"/>
      <c r="B39" s="447"/>
      <c r="C39" s="450"/>
      <c r="D39" s="453"/>
      <c r="E39" s="453"/>
      <c r="F39" s="216" t="s">
        <v>563</v>
      </c>
      <c r="G39" s="265" t="s">
        <v>562</v>
      </c>
      <c r="H39" s="453"/>
      <c r="I39" s="453"/>
      <c r="J39" s="453"/>
      <c r="K39" s="453"/>
      <c r="L39" s="453"/>
      <c r="M39" s="453"/>
      <c r="N39" s="218" t="s">
        <v>561</v>
      </c>
      <c r="O39" s="233" t="s">
        <v>230</v>
      </c>
      <c r="P39" s="233" t="s">
        <v>236</v>
      </c>
      <c r="Q39" s="233" t="s">
        <v>257</v>
      </c>
      <c r="R39" s="163">
        <f t="shared" si="4"/>
        <v>15</v>
      </c>
      <c r="S39" s="163">
        <f t="shared" si="5"/>
        <v>5</v>
      </c>
      <c r="T39" s="163">
        <f t="shared" si="6"/>
        <v>10</v>
      </c>
      <c r="U39" s="163">
        <f t="shared" si="7"/>
        <v>30</v>
      </c>
      <c r="V39" s="163" t="str">
        <f t="shared" si="8"/>
        <v>Control Fuerte</v>
      </c>
      <c r="W39" s="163" t="str">
        <f t="shared" si="9"/>
        <v>Cambie probabilidad e impacto</v>
      </c>
      <c r="X39" s="168" t="s">
        <v>560</v>
      </c>
      <c r="Y39" s="479"/>
      <c r="Z39" s="479"/>
      <c r="AA39" s="479"/>
      <c r="AB39" s="479"/>
      <c r="AC39" s="479"/>
      <c r="AD39" s="468"/>
      <c r="AE39" s="482"/>
      <c r="AF39" s="438"/>
      <c r="AG39" s="476"/>
    </row>
    <row r="40" spans="1:34" s="52" customFormat="1" ht="255" customHeight="1" x14ac:dyDescent="0.25">
      <c r="A40" s="51"/>
      <c r="B40" s="448"/>
      <c r="C40" s="451"/>
      <c r="D40" s="454"/>
      <c r="E40" s="454"/>
      <c r="F40" s="216" t="s">
        <v>559</v>
      </c>
      <c r="G40" s="265" t="s">
        <v>558</v>
      </c>
      <c r="H40" s="454"/>
      <c r="I40" s="454"/>
      <c r="J40" s="454"/>
      <c r="K40" s="454"/>
      <c r="L40" s="454"/>
      <c r="M40" s="454"/>
      <c r="N40" s="218" t="s">
        <v>557</v>
      </c>
      <c r="O40" s="233" t="s">
        <v>230</v>
      </c>
      <c r="P40" s="233" t="s">
        <v>236</v>
      </c>
      <c r="Q40" s="233" t="s">
        <v>201</v>
      </c>
      <c r="R40" s="163">
        <f t="shared" si="4"/>
        <v>15</v>
      </c>
      <c r="S40" s="163">
        <f t="shared" si="5"/>
        <v>5</v>
      </c>
      <c r="T40" s="163">
        <f t="shared" si="6"/>
        <v>0</v>
      </c>
      <c r="U40" s="163">
        <f t="shared" si="7"/>
        <v>20</v>
      </c>
      <c r="V40" s="163" t="str">
        <f t="shared" si="8"/>
        <v>Control Adecuado</v>
      </c>
      <c r="W40" s="163" t="str">
        <f t="shared" si="9"/>
        <v>Cambie el valor de la probabilidad</v>
      </c>
      <c r="X40" s="168" t="s">
        <v>556</v>
      </c>
      <c r="Y40" s="480"/>
      <c r="Z40" s="480"/>
      <c r="AA40" s="479"/>
      <c r="AB40" s="479"/>
      <c r="AC40" s="479"/>
      <c r="AD40" s="468"/>
      <c r="AE40" s="482"/>
      <c r="AF40" s="409"/>
      <c r="AG40" s="477"/>
    </row>
    <row r="41" spans="1:34" s="52" customFormat="1" ht="62.25" customHeight="1" x14ac:dyDescent="0.25">
      <c r="A41" s="51"/>
      <c r="B41" s="446">
        <v>27</v>
      </c>
      <c r="C41" s="452" t="s">
        <v>279</v>
      </c>
      <c r="D41" s="452" t="s">
        <v>323</v>
      </c>
      <c r="E41" s="492" t="s">
        <v>365</v>
      </c>
      <c r="F41" s="216" t="s">
        <v>555</v>
      </c>
      <c r="G41" s="216" t="s">
        <v>554</v>
      </c>
      <c r="H41" s="452" t="s">
        <v>291</v>
      </c>
      <c r="I41" s="452" t="s">
        <v>229</v>
      </c>
      <c r="J41" s="452">
        <f>IF(H41="Raro",1,(IF(H41="Poco Probable",2,(IF(H41="Posible",3,(IF(H41="Probable",4,(IF(H41="Casi Seguro",5,0)))))))))</f>
        <v>1</v>
      </c>
      <c r="K41" s="452">
        <f>IF(I41="Insignificante",1,(IF(I41="Menor",2,(IF(I41="Moderado",3,(IF(I41="Mayor",4,(IF(I41="Catastrófico",5,0)))))))))</f>
        <v>3</v>
      </c>
      <c r="L41" s="452">
        <f>J41+K41</f>
        <v>4</v>
      </c>
      <c r="M41" s="452" t="str">
        <f>IF(L41=2,"Bajo",(IF(L41=3,"Bajo",(IF(L41=4,"Bajo",(IF(L41=5,"Medio",(IF(L41=6,"Alto",(IF(L41=7,"Alto",(IF(L41=8,"Extremo",(IF(L41=9,"Extremo",(IF(L41=10,"Extremo",(IF(L41&lt;=1,"Sin Dato")))))))))))))))))))</f>
        <v>Bajo</v>
      </c>
      <c r="N41" s="455" t="s">
        <v>553</v>
      </c>
      <c r="O41" s="452" t="s">
        <v>230</v>
      </c>
      <c r="P41" s="452" t="s">
        <v>236</v>
      </c>
      <c r="Q41" s="452" t="s">
        <v>201</v>
      </c>
      <c r="R41" s="452">
        <f t="shared" si="4"/>
        <v>15</v>
      </c>
      <c r="S41" s="452">
        <f t="shared" si="5"/>
        <v>5</v>
      </c>
      <c r="T41" s="452">
        <f t="shared" si="6"/>
        <v>0</v>
      </c>
      <c r="U41" s="452">
        <f t="shared" si="7"/>
        <v>20</v>
      </c>
      <c r="V41" s="452" t="str">
        <f>IF(U42=0,"Sin control",(IF(U42&lt;19,"Control Débil",(IF(((U42&gt;=20)*AND(U42&lt;29)),"Control Adecuado",IF(U42&gt;=30,"Control Fuerte","Error"))))))</f>
        <v>Sin control</v>
      </c>
      <c r="W41" s="452" t="str">
        <f t="shared" si="9"/>
        <v>Cambie el valor de la probabilidad</v>
      </c>
      <c r="X41" s="464" t="s">
        <v>552</v>
      </c>
      <c r="Y41" s="478" t="s">
        <v>291</v>
      </c>
      <c r="Z41" s="478" t="s">
        <v>327</v>
      </c>
      <c r="AA41" s="478">
        <f>IF(Y41="Raro",1,(IF(Y41="Poco Probable",2,(IF(Y41="Posible",3,(IF(Y41="Probable",4,(IF(Y41="Casi Seguro",5,0)))))))))</f>
        <v>1</v>
      </c>
      <c r="AB41" s="478">
        <f>IF(Z41="Insignificante",1,(IF(Z41="Menor",2,(IF(Z41="Moderado",3,(IF(Z41="Mayor",4,(IF(Z41="Catastrófico",5,0)))))))))</f>
        <v>2</v>
      </c>
      <c r="AC41" s="478">
        <f>AA41+AB41</f>
        <v>3</v>
      </c>
      <c r="AD41" s="467" t="str">
        <f>IF(AC41=2,"Bajo",(IF(AC41=3,"Bajo",(IF(AC41=4,"Bajo",(IF(AC41=5,"Medio",(IF(AC41=6,"Alto",(IF(AC41=7,"Alto",(IF(AC41=8,"Extremo",(IF(AC41=9,"Extremo",(IF(AC41=10,"Extremo",(IF(AC41&lt;=1,"Sin Dato")))))))))))))))))))</f>
        <v>Bajo</v>
      </c>
      <c r="AE41" s="484" t="s">
        <v>600</v>
      </c>
      <c r="AF41" s="485" t="s">
        <v>710</v>
      </c>
      <c r="AG41" s="475" t="s">
        <v>871</v>
      </c>
    </row>
    <row r="42" spans="1:34" s="52" customFormat="1" ht="90.75" customHeight="1" x14ac:dyDescent="0.25">
      <c r="A42" s="51"/>
      <c r="B42" s="448"/>
      <c r="C42" s="454"/>
      <c r="D42" s="454"/>
      <c r="E42" s="492"/>
      <c r="F42" s="216" t="s">
        <v>551</v>
      </c>
      <c r="G42" s="216" t="s">
        <v>550</v>
      </c>
      <c r="H42" s="454"/>
      <c r="I42" s="454"/>
      <c r="J42" s="454"/>
      <c r="K42" s="454"/>
      <c r="L42" s="454"/>
      <c r="M42" s="454"/>
      <c r="N42" s="457"/>
      <c r="O42" s="454"/>
      <c r="P42" s="454"/>
      <c r="Q42" s="454"/>
      <c r="R42" s="454"/>
      <c r="S42" s="454"/>
      <c r="T42" s="454"/>
      <c r="U42" s="454"/>
      <c r="V42" s="454"/>
      <c r="W42" s="454"/>
      <c r="X42" s="466"/>
      <c r="Y42" s="479"/>
      <c r="Z42" s="479"/>
      <c r="AA42" s="479"/>
      <c r="AB42" s="479"/>
      <c r="AC42" s="479"/>
      <c r="AD42" s="468"/>
      <c r="AE42" s="484"/>
      <c r="AF42" s="486"/>
      <c r="AG42" s="477"/>
    </row>
    <row r="43" spans="1:34" ht="207" customHeight="1" x14ac:dyDescent="0.25">
      <c r="B43" s="258">
        <v>28</v>
      </c>
      <c r="C43" s="168" t="s">
        <v>243</v>
      </c>
      <c r="D43" s="49" t="s">
        <v>266</v>
      </c>
      <c r="E43" s="158" t="s">
        <v>366</v>
      </c>
      <c r="F43" s="158" t="s">
        <v>367</v>
      </c>
      <c r="G43" s="158" t="s">
        <v>368</v>
      </c>
      <c r="H43" s="49" t="s">
        <v>301</v>
      </c>
      <c r="I43" s="49" t="s">
        <v>229</v>
      </c>
      <c r="J43" s="159">
        <f t="shared" ref="J43:J86" si="14">IF(H43="Raro",1,(IF(H43="Poco Probable",2,(IF(H43="Posible",3,(IF(H43="Probable",4,(IF(H43="Casi Seguro",5,0)))))))))</f>
        <v>5</v>
      </c>
      <c r="K43" s="159">
        <f t="shared" ref="K43:K86" si="15">IF(I43="Insignificante",1,(IF(I43="Menor",2,(IF(I43="Moderado",3,(IF(I43="Mayor",4,(IF(I43="Catastrófico",5,0)))))))))</f>
        <v>3</v>
      </c>
      <c r="L43" s="159">
        <f t="shared" ref="L43:L86" si="16">J43+K43</f>
        <v>8</v>
      </c>
      <c r="M43" s="49" t="str">
        <f t="shared" ref="M43:M86" si="17">IF(L43=2,"Bajo",(IF(L43=3,"Bajo",(IF(L43=4,"Bajo",(IF(L43=5,"Medio",(IF(L43=6,"Alto",(IF(L43=7,"Alto",(IF(L43=8,"Extremo",(IF(L43=9,"Extremo",(IF(L43=10,"Extremo",(IF(L43&lt;=1,"Sin Dato")))))))))))))))))))</f>
        <v>Extremo</v>
      </c>
      <c r="N43" s="160" t="s">
        <v>369</v>
      </c>
      <c r="O43" s="158" t="s">
        <v>230</v>
      </c>
      <c r="P43" s="158" t="s">
        <v>236</v>
      </c>
      <c r="Q43" s="158" t="s">
        <v>201</v>
      </c>
      <c r="R43" s="159">
        <f t="shared" ref="R43:R86" si="18">IF(O43="Correctivo",5,(IF(O43="Preventivo",15,(IF(O43="Detectivo",20,0)))))</f>
        <v>15</v>
      </c>
      <c r="S43" s="159">
        <f t="shared" ref="S43:S86" si="19">IF(P43="Manual",5,(IF(P43="Automático",10,0)))</f>
        <v>5</v>
      </c>
      <c r="T43" s="159">
        <f t="shared" ref="T43:T86" si="20">IF(Q43="Probabilidad",0,(IF(Q43="Impacto",0,(IF(Q43="Ambos",10,0)))))</f>
        <v>0</v>
      </c>
      <c r="U43" s="159">
        <f t="shared" ref="U43:U86" si="21">SUM(R43+S43+T43)</f>
        <v>20</v>
      </c>
      <c r="V43" s="49" t="str">
        <f t="shared" ref="V43:V86" si="22">IF(U43=0,"Sin control",(IF(U43&lt;19,"Control Débil",(IF(((U43&gt;=20)*AND(U43&lt;29)),"Control Adecuado",IF(U43&gt;=30,"Control Fuerte","Error"))))))</f>
        <v>Control Adecuado</v>
      </c>
      <c r="W43" s="49" t="str">
        <f t="shared" ref="W43:W86" si="23">IF(Q43="Probabilidad","Cambie el valor de la probabilidad",(IF(Q43="Impacto","Cambie el valor del impacto",(IF(Q43="Ambos","Cambie probabilidad e impacto","Sin Acción")))))</f>
        <v>Cambie el valor de la probabilidad</v>
      </c>
      <c r="X43" s="161" t="s">
        <v>370</v>
      </c>
      <c r="Y43" s="49"/>
      <c r="Z43" s="49"/>
      <c r="AA43" s="159"/>
      <c r="AB43" s="159"/>
      <c r="AC43" s="159"/>
      <c r="AD43" s="162"/>
      <c r="AE43" s="219" t="s">
        <v>919</v>
      </c>
      <c r="AF43" s="129" t="s">
        <v>711</v>
      </c>
      <c r="AG43" s="291" t="s">
        <v>937</v>
      </c>
      <c r="AH43" s="34"/>
    </row>
    <row r="44" spans="1:34" ht="222" customHeight="1" x14ac:dyDescent="0.25">
      <c r="B44" s="258">
        <v>29</v>
      </c>
      <c r="C44" s="168" t="s">
        <v>243</v>
      </c>
      <c r="D44" s="49" t="s">
        <v>266</v>
      </c>
      <c r="E44" s="158" t="s">
        <v>371</v>
      </c>
      <c r="F44" s="158" t="s">
        <v>372</v>
      </c>
      <c r="G44" s="158" t="s">
        <v>373</v>
      </c>
      <c r="H44" s="49" t="s">
        <v>228</v>
      </c>
      <c r="I44" s="49" t="s">
        <v>229</v>
      </c>
      <c r="J44" s="159">
        <f t="shared" si="14"/>
        <v>4</v>
      </c>
      <c r="K44" s="159">
        <f t="shared" si="15"/>
        <v>3</v>
      </c>
      <c r="L44" s="159">
        <f t="shared" si="16"/>
        <v>7</v>
      </c>
      <c r="M44" s="49" t="str">
        <f t="shared" si="17"/>
        <v>Alto</v>
      </c>
      <c r="N44" s="160" t="s">
        <v>374</v>
      </c>
      <c r="O44" s="158" t="s">
        <v>230</v>
      </c>
      <c r="P44" s="158" t="s">
        <v>236</v>
      </c>
      <c r="Q44" s="158" t="s">
        <v>201</v>
      </c>
      <c r="R44" s="159">
        <f t="shared" si="18"/>
        <v>15</v>
      </c>
      <c r="S44" s="159">
        <f t="shared" si="19"/>
        <v>5</v>
      </c>
      <c r="T44" s="159">
        <f t="shared" si="20"/>
        <v>0</v>
      </c>
      <c r="U44" s="159">
        <f t="shared" si="21"/>
        <v>20</v>
      </c>
      <c r="V44" s="49" t="str">
        <f t="shared" si="22"/>
        <v>Control Adecuado</v>
      </c>
      <c r="W44" s="49" t="str">
        <f t="shared" si="23"/>
        <v>Cambie el valor de la probabilidad</v>
      </c>
      <c r="X44" s="161" t="s">
        <v>375</v>
      </c>
      <c r="Y44" s="49"/>
      <c r="Z44" s="49"/>
      <c r="AA44" s="159"/>
      <c r="AB44" s="159"/>
      <c r="AC44" s="159"/>
      <c r="AD44" s="162"/>
      <c r="AE44" s="219" t="s">
        <v>888</v>
      </c>
      <c r="AF44" s="133" t="s">
        <v>712</v>
      </c>
      <c r="AG44" s="291" t="s">
        <v>936</v>
      </c>
      <c r="AH44" s="309"/>
    </row>
    <row r="45" spans="1:34" ht="99.75" customHeight="1" x14ac:dyDescent="0.25">
      <c r="B45" s="258">
        <v>30</v>
      </c>
      <c r="C45" s="168" t="s">
        <v>243</v>
      </c>
      <c r="D45" s="49" t="s">
        <v>288</v>
      </c>
      <c r="E45" s="158" t="s">
        <v>376</v>
      </c>
      <c r="F45" s="158" t="s">
        <v>377</v>
      </c>
      <c r="G45" s="158" t="s">
        <v>378</v>
      </c>
      <c r="H45" s="49" t="s">
        <v>240</v>
      </c>
      <c r="I45" s="49" t="s">
        <v>354</v>
      </c>
      <c r="J45" s="159">
        <f t="shared" si="14"/>
        <v>3</v>
      </c>
      <c r="K45" s="159">
        <f t="shared" si="15"/>
        <v>5</v>
      </c>
      <c r="L45" s="159">
        <f t="shared" si="16"/>
        <v>8</v>
      </c>
      <c r="M45" s="49" t="str">
        <f t="shared" si="17"/>
        <v>Extremo</v>
      </c>
      <c r="N45" s="160" t="s">
        <v>379</v>
      </c>
      <c r="O45" s="158" t="s">
        <v>230</v>
      </c>
      <c r="P45" s="158" t="s">
        <v>236</v>
      </c>
      <c r="Q45" s="158" t="s">
        <v>201</v>
      </c>
      <c r="R45" s="159">
        <f t="shared" si="18"/>
        <v>15</v>
      </c>
      <c r="S45" s="159">
        <f t="shared" si="19"/>
        <v>5</v>
      </c>
      <c r="T45" s="159">
        <f t="shared" si="20"/>
        <v>0</v>
      </c>
      <c r="U45" s="159">
        <f t="shared" si="21"/>
        <v>20</v>
      </c>
      <c r="V45" s="49" t="str">
        <f t="shared" si="22"/>
        <v>Control Adecuado</v>
      </c>
      <c r="W45" s="49" t="str">
        <f t="shared" si="23"/>
        <v>Cambie el valor de la probabilidad</v>
      </c>
      <c r="X45" s="161" t="s">
        <v>380</v>
      </c>
      <c r="Y45" s="49"/>
      <c r="Z45" s="49"/>
      <c r="AA45" s="159"/>
      <c r="AB45" s="159"/>
      <c r="AC45" s="159"/>
      <c r="AD45" s="162"/>
      <c r="AE45" s="219" t="s">
        <v>685</v>
      </c>
      <c r="AF45" s="70" t="s">
        <v>686</v>
      </c>
      <c r="AG45" s="291" t="s">
        <v>770</v>
      </c>
    </row>
    <row r="46" spans="1:34" ht="161.25" customHeight="1" x14ac:dyDescent="0.25">
      <c r="B46" s="258">
        <v>31</v>
      </c>
      <c r="C46" s="168" t="s">
        <v>233</v>
      </c>
      <c r="D46" s="49" t="s">
        <v>288</v>
      </c>
      <c r="E46" s="158" t="s">
        <v>381</v>
      </c>
      <c r="F46" s="158" t="s">
        <v>382</v>
      </c>
      <c r="G46" s="158" t="s">
        <v>383</v>
      </c>
      <c r="H46" s="49" t="s">
        <v>228</v>
      </c>
      <c r="I46" s="49" t="s">
        <v>229</v>
      </c>
      <c r="J46" s="159">
        <f t="shared" si="14"/>
        <v>4</v>
      </c>
      <c r="K46" s="159">
        <f t="shared" si="15"/>
        <v>3</v>
      </c>
      <c r="L46" s="159">
        <f t="shared" si="16"/>
        <v>7</v>
      </c>
      <c r="M46" s="49" t="str">
        <f t="shared" si="17"/>
        <v>Alto</v>
      </c>
      <c r="N46" s="160" t="s">
        <v>384</v>
      </c>
      <c r="O46" s="158" t="s">
        <v>230</v>
      </c>
      <c r="P46" s="158" t="s">
        <v>236</v>
      </c>
      <c r="Q46" s="158" t="s">
        <v>201</v>
      </c>
      <c r="R46" s="159">
        <f t="shared" si="18"/>
        <v>15</v>
      </c>
      <c r="S46" s="159">
        <f t="shared" si="19"/>
        <v>5</v>
      </c>
      <c r="T46" s="159">
        <f t="shared" si="20"/>
        <v>0</v>
      </c>
      <c r="U46" s="159">
        <f t="shared" si="21"/>
        <v>20</v>
      </c>
      <c r="V46" s="49" t="str">
        <f t="shared" si="22"/>
        <v>Control Adecuado</v>
      </c>
      <c r="W46" s="49" t="str">
        <f t="shared" si="23"/>
        <v>Cambie el valor de la probabilidad</v>
      </c>
      <c r="X46" s="161" t="s">
        <v>385</v>
      </c>
      <c r="Y46" s="49"/>
      <c r="Z46" s="49"/>
      <c r="AA46" s="159"/>
      <c r="AB46" s="159"/>
      <c r="AC46" s="159"/>
      <c r="AD46" s="162"/>
      <c r="AE46" s="219" t="s">
        <v>687</v>
      </c>
      <c r="AF46" s="70" t="s">
        <v>688</v>
      </c>
      <c r="AG46" s="291" t="s">
        <v>870</v>
      </c>
    </row>
    <row r="47" spans="1:34" ht="111.75" customHeight="1" x14ac:dyDescent="0.25">
      <c r="B47" s="258">
        <v>32</v>
      </c>
      <c r="C47" s="168" t="s">
        <v>267</v>
      </c>
      <c r="D47" s="49" t="s">
        <v>288</v>
      </c>
      <c r="E47" s="158" t="s">
        <v>386</v>
      </c>
      <c r="F47" s="158" t="s">
        <v>387</v>
      </c>
      <c r="G47" s="158" t="s">
        <v>388</v>
      </c>
      <c r="H47" s="49" t="s">
        <v>271</v>
      </c>
      <c r="I47" s="49" t="s">
        <v>263</v>
      </c>
      <c r="J47" s="159">
        <f t="shared" si="14"/>
        <v>2</v>
      </c>
      <c r="K47" s="159">
        <f t="shared" si="15"/>
        <v>4</v>
      </c>
      <c r="L47" s="159">
        <f t="shared" si="16"/>
        <v>6</v>
      </c>
      <c r="M47" s="49" t="str">
        <f t="shared" si="17"/>
        <v>Alto</v>
      </c>
      <c r="N47" s="160" t="s">
        <v>389</v>
      </c>
      <c r="O47" s="158" t="s">
        <v>245</v>
      </c>
      <c r="P47" s="158" t="s">
        <v>236</v>
      </c>
      <c r="Q47" s="158" t="s">
        <v>202</v>
      </c>
      <c r="R47" s="159">
        <f t="shared" si="18"/>
        <v>20</v>
      </c>
      <c r="S47" s="159">
        <f t="shared" si="19"/>
        <v>5</v>
      </c>
      <c r="T47" s="159">
        <f t="shared" si="20"/>
        <v>0</v>
      </c>
      <c r="U47" s="159">
        <f t="shared" si="21"/>
        <v>25</v>
      </c>
      <c r="V47" s="49" t="str">
        <f t="shared" si="22"/>
        <v>Control Adecuado</v>
      </c>
      <c r="W47" s="49" t="str">
        <f t="shared" si="23"/>
        <v>Cambie el valor del impacto</v>
      </c>
      <c r="X47" s="164" t="s">
        <v>390</v>
      </c>
      <c r="Y47" s="49"/>
      <c r="Z47" s="49"/>
      <c r="AA47" s="159">
        <f t="shared" ref="AA47:AA52" si="24">IF(Y47="Raro",1,(IF(Y47="Poco Probable",2,(IF(Y47="Posible",3,(IF(Y47="Probable",4,(IF(Y47="Casi Seguro",5,0)))))))))</f>
        <v>0</v>
      </c>
      <c r="AB47" s="159">
        <f t="shared" ref="AB47:AB52" si="25">IF(Z47="Insignificante",1,(IF(Z47="Menor",2,(IF(Z47="Moderado",3,(IF(Z47="Mayor",4,(IF(Z47="Catastrófico",5,0)))))))))</f>
        <v>0</v>
      </c>
      <c r="AC47" s="159">
        <f t="shared" ref="AC47:AC52" si="26">AA47+AB47</f>
        <v>0</v>
      </c>
      <c r="AD47" s="162" t="str">
        <f t="shared" ref="AD47:AD52" si="27">IF(AC47=2,"Bajo",(IF(AC47=3,"Bajo",(IF(AC47=4,"Bajo",(IF(AC47=5,"Medio",(IF(AC47=6,"Alto",(IF(AC47=7,"Alto",(IF(AC47=8,"Extremo",(IF(AC47=9,"Extremo",(IF(AC47=10,"Extremo",(IF(AC47&lt;=1,"Sin Dato")))))))))))))))))))</f>
        <v>Sin Dato</v>
      </c>
      <c r="AE47" s="219" t="s">
        <v>689</v>
      </c>
      <c r="AF47" s="70" t="s">
        <v>690</v>
      </c>
      <c r="AG47" s="291" t="s">
        <v>769</v>
      </c>
    </row>
    <row r="48" spans="1:34" ht="102.75" customHeight="1" x14ac:dyDescent="0.25">
      <c r="B48" s="258">
        <v>33</v>
      </c>
      <c r="C48" s="168" t="s">
        <v>224</v>
      </c>
      <c r="D48" s="49" t="s">
        <v>288</v>
      </c>
      <c r="E48" s="158" t="s">
        <v>391</v>
      </c>
      <c r="F48" s="158" t="s">
        <v>392</v>
      </c>
      <c r="G48" s="175" t="s">
        <v>393</v>
      </c>
      <c r="H48" s="49" t="s">
        <v>240</v>
      </c>
      <c r="I48" s="49" t="s">
        <v>327</v>
      </c>
      <c r="J48" s="159">
        <f t="shared" si="14"/>
        <v>3</v>
      </c>
      <c r="K48" s="159">
        <f t="shared" si="15"/>
        <v>2</v>
      </c>
      <c r="L48" s="159">
        <f t="shared" si="16"/>
        <v>5</v>
      </c>
      <c r="M48" s="49" t="str">
        <f t="shared" si="17"/>
        <v>Medio</v>
      </c>
      <c r="N48" s="160" t="s">
        <v>394</v>
      </c>
      <c r="O48" s="158" t="s">
        <v>245</v>
      </c>
      <c r="P48" s="158" t="s">
        <v>236</v>
      </c>
      <c r="Q48" s="158" t="s">
        <v>202</v>
      </c>
      <c r="R48" s="159">
        <f t="shared" si="18"/>
        <v>20</v>
      </c>
      <c r="S48" s="159">
        <f t="shared" si="19"/>
        <v>5</v>
      </c>
      <c r="T48" s="159">
        <f t="shared" si="20"/>
        <v>0</v>
      </c>
      <c r="U48" s="159">
        <f t="shared" si="21"/>
        <v>25</v>
      </c>
      <c r="V48" s="49" t="str">
        <f t="shared" si="22"/>
        <v>Control Adecuado</v>
      </c>
      <c r="W48" s="49" t="str">
        <f t="shared" si="23"/>
        <v>Cambie el valor del impacto</v>
      </c>
      <c r="X48" s="164" t="s">
        <v>395</v>
      </c>
      <c r="Y48" s="49"/>
      <c r="Z48" s="49"/>
      <c r="AA48" s="159">
        <f t="shared" si="24"/>
        <v>0</v>
      </c>
      <c r="AB48" s="159">
        <f t="shared" si="25"/>
        <v>0</v>
      </c>
      <c r="AC48" s="159">
        <f t="shared" si="26"/>
        <v>0</v>
      </c>
      <c r="AD48" s="162" t="str">
        <f t="shared" si="27"/>
        <v>Sin Dato</v>
      </c>
      <c r="AE48" s="219" t="s">
        <v>691</v>
      </c>
      <c r="AF48" s="70" t="s">
        <v>692</v>
      </c>
      <c r="AG48" s="291" t="s">
        <v>768</v>
      </c>
    </row>
    <row r="49" spans="2:34" ht="409.6" customHeight="1" x14ac:dyDescent="0.25">
      <c r="B49" s="258">
        <v>34</v>
      </c>
      <c r="C49" s="168" t="s">
        <v>259</v>
      </c>
      <c r="D49" s="49" t="s">
        <v>285</v>
      </c>
      <c r="E49" s="174" t="s">
        <v>396</v>
      </c>
      <c r="F49" s="174" t="s">
        <v>397</v>
      </c>
      <c r="G49" s="174" t="s">
        <v>398</v>
      </c>
      <c r="H49" s="49" t="s">
        <v>301</v>
      </c>
      <c r="I49" s="49" t="s">
        <v>229</v>
      </c>
      <c r="J49" s="159">
        <f t="shared" si="14"/>
        <v>5</v>
      </c>
      <c r="K49" s="159">
        <f t="shared" si="15"/>
        <v>3</v>
      </c>
      <c r="L49" s="159">
        <f t="shared" si="16"/>
        <v>8</v>
      </c>
      <c r="M49" s="49" t="str">
        <f t="shared" si="17"/>
        <v>Extremo</v>
      </c>
      <c r="N49" s="160" t="s">
        <v>399</v>
      </c>
      <c r="O49" s="158" t="s">
        <v>230</v>
      </c>
      <c r="P49" s="158" t="s">
        <v>236</v>
      </c>
      <c r="Q49" s="158" t="s">
        <v>201</v>
      </c>
      <c r="R49" s="159">
        <f t="shared" si="18"/>
        <v>15</v>
      </c>
      <c r="S49" s="159">
        <f t="shared" si="19"/>
        <v>5</v>
      </c>
      <c r="T49" s="159">
        <f t="shared" si="20"/>
        <v>0</v>
      </c>
      <c r="U49" s="159">
        <f t="shared" si="21"/>
        <v>20</v>
      </c>
      <c r="V49" s="49" t="str">
        <f t="shared" si="22"/>
        <v>Control Adecuado</v>
      </c>
      <c r="W49" s="49" t="str">
        <f t="shared" si="23"/>
        <v>Cambie el valor de la probabilidad</v>
      </c>
      <c r="X49" s="263" t="s">
        <v>400</v>
      </c>
      <c r="Y49" s="49"/>
      <c r="Z49" s="49"/>
      <c r="AA49" s="159">
        <f t="shared" si="24"/>
        <v>0</v>
      </c>
      <c r="AB49" s="159">
        <f t="shared" si="25"/>
        <v>0</v>
      </c>
      <c r="AC49" s="159">
        <f t="shared" si="26"/>
        <v>0</v>
      </c>
      <c r="AD49" s="162" t="str">
        <f t="shared" si="27"/>
        <v>Sin Dato</v>
      </c>
      <c r="AE49" s="219" t="s">
        <v>869</v>
      </c>
      <c r="AF49" s="219" t="s">
        <v>864</v>
      </c>
      <c r="AG49" s="291" t="s">
        <v>868</v>
      </c>
    </row>
    <row r="50" spans="2:34" ht="210" x14ac:dyDescent="0.25">
      <c r="B50" s="258">
        <v>35</v>
      </c>
      <c r="C50" s="168" t="s">
        <v>233</v>
      </c>
      <c r="D50" s="49" t="s">
        <v>285</v>
      </c>
      <c r="E50" s="174" t="s">
        <v>401</v>
      </c>
      <c r="F50" s="174" t="s">
        <v>402</v>
      </c>
      <c r="G50" s="174" t="s">
        <v>403</v>
      </c>
      <c r="H50" s="49" t="s">
        <v>271</v>
      </c>
      <c r="I50" s="49" t="s">
        <v>327</v>
      </c>
      <c r="J50" s="159">
        <f t="shared" si="14"/>
        <v>2</v>
      </c>
      <c r="K50" s="159">
        <f t="shared" si="15"/>
        <v>2</v>
      </c>
      <c r="L50" s="159">
        <f t="shared" si="16"/>
        <v>4</v>
      </c>
      <c r="M50" s="49" t="str">
        <f t="shared" si="17"/>
        <v>Bajo</v>
      </c>
      <c r="N50" s="160" t="s">
        <v>404</v>
      </c>
      <c r="O50" s="158" t="s">
        <v>230</v>
      </c>
      <c r="P50" s="158" t="s">
        <v>236</v>
      </c>
      <c r="Q50" s="158" t="s">
        <v>201</v>
      </c>
      <c r="R50" s="159">
        <f t="shared" si="18"/>
        <v>15</v>
      </c>
      <c r="S50" s="159">
        <f t="shared" si="19"/>
        <v>5</v>
      </c>
      <c r="T50" s="159">
        <f t="shared" si="20"/>
        <v>0</v>
      </c>
      <c r="U50" s="159">
        <f t="shared" si="21"/>
        <v>20</v>
      </c>
      <c r="V50" s="49" t="str">
        <f t="shared" si="22"/>
        <v>Control Adecuado</v>
      </c>
      <c r="W50" s="49" t="str">
        <f t="shared" si="23"/>
        <v>Cambie el valor de la probabilidad</v>
      </c>
      <c r="X50" s="263" t="s">
        <v>405</v>
      </c>
      <c r="Y50" s="49"/>
      <c r="Z50" s="49"/>
      <c r="AA50" s="159">
        <f t="shared" si="24"/>
        <v>0</v>
      </c>
      <c r="AB50" s="159">
        <f t="shared" si="25"/>
        <v>0</v>
      </c>
      <c r="AC50" s="159">
        <f t="shared" si="26"/>
        <v>0</v>
      </c>
      <c r="AD50" s="162" t="str">
        <f t="shared" si="27"/>
        <v>Sin Dato</v>
      </c>
      <c r="AE50" s="219" t="s">
        <v>867</v>
      </c>
      <c r="AF50" s="219" t="s">
        <v>864</v>
      </c>
      <c r="AG50" s="291" t="s">
        <v>866</v>
      </c>
    </row>
    <row r="51" spans="2:34" ht="307.5" customHeight="1" x14ac:dyDescent="0.25">
      <c r="B51" s="258">
        <v>36</v>
      </c>
      <c r="C51" s="168" t="s">
        <v>267</v>
      </c>
      <c r="D51" s="49" t="s">
        <v>285</v>
      </c>
      <c r="E51" s="174" t="s">
        <v>406</v>
      </c>
      <c r="F51" s="174" t="s">
        <v>407</v>
      </c>
      <c r="G51" s="174" t="s">
        <v>398</v>
      </c>
      <c r="H51" s="49" t="s">
        <v>291</v>
      </c>
      <c r="I51" s="49" t="s">
        <v>263</v>
      </c>
      <c r="J51" s="159">
        <f t="shared" si="14"/>
        <v>1</v>
      </c>
      <c r="K51" s="159">
        <f t="shared" si="15"/>
        <v>4</v>
      </c>
      <c r="L51" s="159">
        <f t="shared" si="16"/>
        <v>5</v>
      </c>
      <c r="M51" s="49" t="str">
        <f t="shared" si="17"/>
        <v>Medio</v>
      </c>
      <c r="N51" s="160" t="s">
        <v>408</v>
      </c>
      <c r="O51" s="158" t="s">
        <v>235</v>
      </c>
      <c r="P51" s="158" t="s">
        <v>236</v>
      </c>
      <c r="Q51" s="158" t="s">
        <v>202</v>
      </c>
      <c r="R51" s="159">
        <f t="shared" si="18"/>
        <v>5</v>
      </c>
      <c r="S51" s="159">
        <f t="shared" si="19"/>
        <v>5</v>
      </c>
      <c r="T51" s="159">
        <f t="shared" si="20"/>
        <v>0</v>
      </c>
      <c r="U51" s="159">
        <f t="shared" si="21"/>
        <v>10</v>
      </c>
      <c r="V51" s="49" t="str">
        <f t="shared" si="22"/>
        <v>Control Débil</v>
      </c>
      <c r="W51" s="49" t="str">
        <f t="shared" si="23"/>
        <v>Cambie el valor del impacto</v>
      </c>
      <c r="X51" s="263" t="s">
        <v>409</v>
      </c>
      <c r="Y51" s="49"/>
      <c r="Z51" s="49"/>
      <c r="AA51" s="159">
        <f t="shared" si="24"/>
        <v>0</v>
      </c>
      <c r="AB51" s="159">
        <f t="shared" si="25"/>
        <v>0</v>
      </c>
      <c r="AC51" s="159">
        <f t="shared" si="26"/>
        <v>0</v>
      </c>
      <c r="AD51" s="162" t="str">
        <f t="shared" si="27"/>
        <v>Sin Dato</v>
      </c>
      <c r="AE51" s="262" t="s">
        <v>865</v>
      </c>
      <c r="AF51" s="219" t="s">
        <v>864</v>
      </c>
      <c r="AG51" s="291" t="s">
        <v>863</v>
      </c>
    </row>
    <row r="52" spans="2:34" ht="277.5" customHeight="1" x14ac:dyDescent="0.25">
      <c r="B52" s="258">
        <v>37</v>
      </c>
      <c r="C52" s="168" t="s">
        <v>267</v>
      </c>
      <c r="D52" s="49" t="s">
        <v>318</v>
      </c>
      <c r="E52" s="176" t="s">
        <v>410</v>
      </c>
      <c r="F52" s="158" t="s">
        <v>411</v>
      </c>
      <c r="G52" s="158" t="s">
        <v>412</v>
      </c>
      <c r="H52" s="49" t="s">
        <v>291</v>
      </c>
      <c r="I52" s="49" t="s">
        <v>263</v>
      </c>
      <c r="J52" s="159">
        <f t="shared" si="14"/>
        <v>1</v>
      </c>
      <c r="K52" s="159">
        <f t="shared" si="15"/>
        <v>4</v>
      </c>
      <c r="L52" s="159">
        <f t="shared" si="16"/>
        <v>5</v>
      </c>
      <c r="M52" s="49" t="str">
        <f t="shared" si="17"/>
        <v>Medio</v>
      </c>
      <c r="N52" s="160" t="s">
        <v>413</v>
      </c>
      <c r="O52" s="158" t="s">
        <v>230</v>
      </c>
      <c r="P52" s="158" t="s">
        <v>236</v>
      </c>
      <c r="Q52" s="158" t="s">
        <v>201</v>
      </c>
      <c r="R52" s="159">
        <f t="shared" si="18"/>
        <v>15</v>
      </c>
      <c r="S52" s="159">
        <f t="shared" si="19"/>
        <v>5</v>
      </c>
      <c r="T52" s="159">
        <f t="shared" si="20"/>
        <v>0</v>
      </c>
      <c r="U52" s="159">
        <f t="shared" si="21"/>
        <v>20</v>
      </c>
      <c r="V52" s="49" t="str">
        <f t="shared" si="22"/>
        <v>Control Adecuado</v>
      </c>
      <c r="W52" s="49" t="str">
        <f t="shared" si="23"/>
        <v>Cambie el valor de la probabilidad</v>
      </c>
      <c r="X52" s="161" t="s">
        <v>414</v>
      </c>
      <c r="Y52" s="49"/>
      <c r="Z52" s="49"/>
      <c r="AA52" s="159">
        <f t="shared" si="24"/>
        <v>0</v>
      </c>
      <c r="AB52" s="159">
        <f t="shared" si="25"/>
        <v>0</v>
      </c>
      <c r="AC52" s="159">
        <f t="shared" si="26"/>
        <v>0</v>
      </c>
      <c r="AD52" s="162" t="str">
        <f t="shared" si="27"/>
        <v>Sin Dato</v>
      </c>
      <c r="AE52" s="219" t="s">
        <v>713</v>
      </c>
      <c r="AF52" s="70" t="s">
        <v>710</v>
      </c>
      <c r="AG52" s="291" t="s">
        <v>952</v>
      </c>
      <c r="AH52" s="52"/>
    </row>
    <row r="53" spans="2:34" ht="225" x14ac:dyDescent="0.25">
      <c r="B53" s="258">
        <v>38</v>
      </c>
      <c r="C53" s="168" t="s">
        <v>267</v>
      </c>
      <c r="D53" s="49" t="s">
        <v>318</v>
      </c>
      <c r="E53" s="176" t="s">
        <v>415</v>
      </c>
      <c r="F53" s="158" t="s">
        <v>416</v>
      </c>
      <c r="G53" s="158" t="s">
        <v>417</v>
      </c>
      <c r="H53" s="49" t="s">
        <v>291</v>
      </c>
      <c r="I53" s="49" t="s">
        <v>263</v>
      </c>
      <c r="J53" s="159">
        <f t="shared" si="14"/>
        <v>1</v>
      </c>
      <c r="K53" s="159">
        <f t="shared" si="15"/>
        <v>4</v>
      </c>
      <c r="L53" s="159">
        <f t="shared" si="16"/>
        <v>5</v>
      </c>
      <c r="M53" s="49" t="str">
        <f t="shared" si="17"/>
        <v>Medio</v>
      </c>
      <c r="N53" s="160" t="s">
        <v>418</v>
      </c>
      <c r="O53" s="158" t="s">
        <v>230</v>
      </c>
      <c r="P53" s="158" t="s">
        <v>236</v>
      </c>
      <c r="Q53" s="158" t="s">
        <v>201</v>
      </c>
      <c r="R53" s="159">
        <f t="shared" si="18"/>
        <v>15</v>
      </c>
      <c r="S53" s="159">
        <f t="shared" si="19"/>
        <v>5</v>
      </c>
      <c r="T53" s="159">
        <f t="shared" si="20"/>
        <v>0</v>
      </c>
      <c r="U53" s="159">
        <f t="shared" si="21"/>
        <v>20</v>
      </c>
      <c r="V53" s="49" t="str">
        <f t="shared" si="22"/>
        <v>Control Adecuado</v>
      </c>
      <c r="W53" s="49" t="str">
        <f t="shared" si="23"/>
        <v>Cambie el valor de la probabilidad</v>
      </c>
      <c r="X53" s="161" t="s">
        <v>414</v>
      </c>
      <c r="Y53" s="49"/>
      <c r="Z53" s="49"/>
      <c r="AA53" s="159"/>
      <c r="AB53" s="159"/>
      <c r="AC53" s="159"/>
      <c r="AD53" s="162"/>
      <c r="AE53" s="219" t="s">
        <v>714</v>
      </c>
      <c r="AF53" s="70" t="s">
        <v>710</v>
      </c>
      <c r="AG53" s="291" t="s">
        <v>952</v>
      </c>
      <c r="AH53" s="52"/>
    </row>
    <row r="54" spans="2:34" ht="225" x14ac:dyDescent="0.25">
      <c r="B54" s="258">
        <v>39</v>
      </c>
      <c r="C54" s="168" t="s">
        <v>243</v>
      </c>
      <c r="D54" s="49" t="s">
        <v>318</v>
      </c>
      <c r="E54" s="176" t="s">
        <v>419</v>
      </c>
      <c r="F54" s="158" t="s">
        <v>420</v>
      </c>
      <c r="G54" s="158" t="s">
        <v>421</v>
      </c>
      <c r="H54" s="49" t="s">
        <v>271</v>
      </c>
      <c r="I54" s="49" t="s">
        <v>422</v>
      </c>
      <c r="J54" s="159">
        <f t="shared" si="14"/>
        <v>2</v>
      </c>
      <c r="K54" s="159">
        <f t="shared" si="15"/>
        <v>1</v>
      </c>
      <c r="L54" s="159">
        <f t="shared" si="16"/>
        <v>3</v>
      </c>
      <c r="M54" s="49" t="str">
        <f t="shared" si="17"/>
        <v>Bajo</v>
      </c>
      <c r="N54" s="160" t="s">
        <v>423</v>
      </c>
      <c r="O54" s="158" t="s">
        <v>230</v>
      </c>
      <c r="P54" s="158" t="s">
        <v>236</v>
      </c>
      <c r="Q54" s="158" t="s">
        <v>201</v>
      </c>
      <c r="R54" s="159">
        <f t="shared" si="18"/>
        <v>15</v>
      </c>
      <c r="S54" s="159">
        <f t="shared" si="19"/>
        <v>5</v>
      </c>
      <c r="T54" s="159">
        <f t="shared" si="20"/>
        <v>0</v>
      </c>
      <c r="U54" s="159">
        <f t="shared" si="21"/>
        <v>20</v>
      </c>
      <c r="V54" s="49" t="str">
        <f t="shared" si="22"/>
        <v>Control Adecuado</v>
      </c>
      <c r="W54" s="49" t="str">
        <f t="shared" si="23"/>
        <v>Cambie el valor de la probabilidad</v>
      </c>
      <c r="X54" s="161" t="s">
        <v>414</v>
      </c>
      <c r="Y54" s="49"/>
      <c r="Z54" s="49"/>
      <c r="AA54" s="159"/>
      <c r="AB54" s="159"/>
      <c r="AC54" s="159"/>
      <c r="AD54" s="162"/>
      <c r="AE54" s="219" t="s">
        <v>715</v>
      </c>
      <c r="AF54" s="70" t="s">
        <v>710</v>
      </c>
      <c r="AG54" s="291" t="s">
        <v>952</v>
      </c>
      <c r="AH54" s="52"/>
    </row>
    <row r="55" spans="2:34" ht="206.25" customHeight="1" x14ac:dyDescent="0.25">
      <c r="B55" s="258">
        <v>40</v>
      </c>
      <c r="C55" s="168" t="s">
        <v>224</v>
      </c>
      <c r="D55" s="163" t="s">
        <v>297</v>
      </c>
      <c r="E55" s="160" t="s">
        <v>424</v>
      </c>
      <c r="F55" s="50" t="s">
        <v>425</v>
      </c>
      <c r="G55" s="49" t="s">
        <v>426</v>
      </c>
      <c r="H55" s="49" t="s">
        <v>228</v>
      </c>
      <c r="I55" s="49" t="s">
        <v>327</v>
      </c>
      <c r="J55" s="159">
        <f t="shared" si="14"/>
        <v>4</v>
      </c>
      <c r="K55" s="159">
        <f t="shared" si="15"/>
        <v>2</v>
      </c>
      <c r="L55" s="159">
        <f t="shared" si="16"/>
        <v>6</v>
      </c>
      <c r="M55" s="49" t="str">
        <f t="shared" si="17"/>
        <v>Alto</v>
      </c>
      <c r="N55" s="50" t="s">
        <v>427</v>
      </c>
      <c r="O55" s="158" t="s">
        <v>230</v>
      </c>
      <c r="P55" s="158" t="s">
        <v>236</v>
      </c>
      <c r="Q55" s="158" t="s">
        <v>201</v>
      </c>
      <c r="R55" s="159">
        <f t="shared" si="18"/>
        <v>15</v>
      </c>
      <c r="S55" s="159">
        <f t="shared" si="19"/>
        <v>5</v>
      </c>
      <c r="T55" s="159">
        <f t="shared" si="20"/>
        <v>0</v>
      </c>
      <c r="U55" s="159">
        <f t="shared" si="21"/>
        <v>20</v>
      </c>
      <c r="V55" s="49" t="str">
        <f t="shared" si="22"/>
        <v>Control Adecuado</v>
      </c>
      <c r="W55" s="49" t="str">
        <f t="shared" si="23"/>
        <v>Cambie el valor de la probabilidad</v>
      </c>
      <c r="X55" s="49" t="s">
        <v>428</v>
      </c>
      <c r="Y55" s="49"/>
      <c r="Z55" s="49"/>
      <c r="AA55" s="159"/>
      <c r="AB55" s="159"/>
      <c r="AC55" s="159"/>
      <c r="AD55" s="162"/>
      <c r="AE55" s="128" t="s">
        <v>862</v>
      </c>
      <c r="AF55" s="70" t="s">
        <v>861</v>
      </c>
      <c r="AG55" s="291" t="s">
        <v>920</v>
      </c>
    </row>
    <row r="56" spans="2:34" ht="187.5" customHeight="1" x14ac:dyDescent="0.25">
      <c r="B56" s="258">
        <v>41</v>
      </c>
      <c r="C56" s="168" t="s">
        <v>224</v>
      </c>
      <c r="D56" s="163" t="s">
        <v>297</v>
      </c>
      <c r="E56" s="50" t="s">
        <v>429</v>
      </c>
      <c r="F56" s="50" t="s">
        <v>430</v>
      </c>
      <c r="G56" s="49" t="s">
        <v>426</v>
      </c>
      <c r="H56" s="49" t="s">
        <v>301</v>
      </c>
      <c r="I56" s="49" t="s">
        <v>327</v>
      </c>
      <c r="J56" s="159">
        <f t="shared" si="14"/>
        <v>5</v>
      </c>
      <c r="K56" s="159">
        <f t="shared" si="15"/>
        <v>2</v>
      </c>
      <c r="L56" s="159">
        <f t="shared" si="16"/>
        <v>7</v>
      </c>
      <c r="M56" s="49" t="str">
        <f t="shared" si="17"/>
        <v>Alto</v>
      </c>
      <c r="N56" s="50" t="s">
        <v>431</v>
      </c>
      <c r="O56" s="158" t="s">
        <v>230</v>
      </c>
      <c r="P56" s="158" t="s">
        <v>236</v>
      </c>
      <c r="Q56" s="158" t="s">
        <v>201</v>
      </c>
      <c r="R56" s="159">
        <f t="shared" si="18"/>
        <v>15</v>
      </c>
      <c r="S56" s="159">
        <f t="shared" si="19"/>
        <v>5</v>
      </c>
      <c r="T56" s="159">
        <f t="shared" si="20"/>
        <v>0</v>
      </c>
      <c r="U56" s="159">
        <f t="shared" si="21"/>
        <v>20</v>
      </c>
      <c r="V56" s="49" t="str">
        <f t="shared" si="22"/>
        <v>Control Adecuado</v>
      </c>
      <c r="W56" s="49" t="str">
        <f t="shared" si="23"/>
        <v>Cambie el valor de la probabilidad</v>
      </c>
      <c r="X56" s="49" t="s">
        <v>432</v>
      </c>
      <c r="Y56" s="49"/>
      <c r="Z56" s="49"/>
      <c r="AA56" s="159"/>
      <c r="AB56" s="159"/>
      <c r="AC56" s="159"/>
      <c r="AD56" s="162"/>
      <c r="AE56" s="128" t="s">
        <v>889</v>
      </c>
      <c r="AF56" s="70" t="s">
        <v>861</v>
      </c>
      <c r="AG56" s="291" t="s">
        <v>921</v>
      </c>
      <c r="AH56" s="34"/>
    </row>
    <row r="57" spans="2:34" ht="273.75" customHeight="1" x14ac:dyDescent="0.25">
      <c r="B57" s="258">
        <v>42</v>
      </c>
      <c r="C57" s="168" t="s">
        <v>267</v>
      </c>
      <c r="D57" s="163" t="s">
        <v>297</v>
      </c>
      <c r="E57" s="50" t="s">
        <v>433</v>
      </c>
      <c r="F57" s="158" t="s">
        <v>434</v>
      </c>
      <c r="G57" s="49" t="s">
        <v>426</v>
      </c>
      <c r="H57" s="49" t="s">
        <v>291</v>
      </c>
      <c r="I57" s="49" t="s">
        <v>263</v>
      </c>
      <c r="J57" s="159">
        <f t="shared" si="14"/>
        <v>1</v>
      </c>
      <c r="K57" s="159">
        <f t="shared" si="15"/>
        <v>4</v>
      </c>
      <c r="L57" s="159">
        <f t="shared" si="16"/>
        <v>5</v>
      </c>
      <c r="M57" s="49" t="str">
        <f t="shared" si="17"/>
        <v>Medio</v>
      </c>
      <c r="N57" s="160" t="s">
        <v>435</v>
      </c>
      <c r="O57" s="158" t="s">
        <v>230</v>
      </c>
      <c r="P57" s="158" t="s">
        <v>236</v>
      </c>
      <c r="Q57" s="158" t="s">
        <v>201</v>
      </c>
      <c r="R57" s="159">
        <f t="shared" si="18"/>
        <v>15</v>
      </c>
      <c r="S57" s="159">
        <f t="shared" si="19"/>
        <v>5</v>
      </c>
      <c r="T57" s="159">
        <f t="shared" si="20"/>
        <v>0</v>
      </c>
      <c r="U57" s="159">
        <f t="shared" si="21"/>
        <v>20</v>
      </c>
      <c r="V57" s="49" t="str">
        <f t="shared" si="22"/>
        <v>Control Adecuado</v>
      </c>
      <c r="W57" s="49" t="str">
        <f t="shared" si="23"/>
        <v>Cambie el valor de la probabilidad</v>
      </c>
      <c r="X57" s="49" t="s">
        <v>436</v>
      </c>
      <c r="Y57" s="49"/>
      <c r="Z57" s="49"/>
      <c r="AA57" s="159"/>
      <c r="AB57" s="159"/>
      <c r="AC57" s="159"/>
      <c r="AD57" s="162"/>
      <c r="AE57" s="128" t="s">
        <v>890</v>
      </c>
      <c r="AF57" s="70" t="s">
        <v>861</v>
      </c>
      <c r="AG57" s="291" t="s">
        <v>921</v>
      </c>
      <c r="AH57" s="308"/>
    </row>
    <row r="58" spans="2:34" ht="150" customHeight="1" x14ac:dyDescent="0.25">
      <c r="B58" s="258">
        <v>43</v>
      </c>
      <c r="C58" s="168" t="s">
        <v>233</v>
      </c>
      <c r="D58" s="49" t="s">
        <v>244</v>
      </c>
      <c r="E58" s="50" t="s">
        <v>437</v>
      </c>
      <c r="F58" s="50" t="s">
        <v>438</v>
      </c>
      <c r="G58" s="50" t="s">
        <v>439</v>
      </c>
      <c r="H58" s="49" t="s">
        <v>240</v>
      </c>
      <c r="I58" s="49" t="s">
        <v>263</v>
      </c>
      <c r="J58" s="159">
        <f t="shared" si="14"/>
        <v>3</v>
      </c>
      <c r="K58" s="159">
        <f t="shared" si="15"/>
        <v>4</v>
      </c>
      <c r="L58" s="159">
        <f t="shared" si="16"/>
        <v>7</v>
      </c>
      <c r="M58" s="49" t="str">
        <f t="shared" si="17"/>
        <v>Alto</v>
      </c>
      <c r="N58" s="50" t="s">
        <v>440</v>
      </c>
      <c r="O58" s="158" t="s">
        <v>230</v>
      </c>
      <c r="P58" s="158" t="s">
        <v>236</v>
      </c>
      <c r="Q58" s="158" t="s">
        <v>201</v>
      </c>
      <c r="R58" s="159">
        <f t="shared" si="18"/>
        <v>15</v>
      </c>
      <c r="S58" s="159">
        <f t="shared" si="19"/>
        <v>5</v>
      </c>
      <c r="T58" s="159">
        <f t="shared" si="20"/>
        <v>0</v>
      </c>
      <c r="U58" s="159">
        <f t="shared" si="21"/>
        <v>20</v>
      </c>
      <c r="V58" s="49" t="str">
        <f t="shared" si="22"/>
        <v>Control Adecuado</v>
      </c>
      <c r="W58" s="49" t="str">
        <f t="shared" si="23"/>
        <v>Cambie el valor de la probabilidad</v>
      </c>
      <c r="X58" s="260"/>
      <c r="Y58" s="49"/>
      <c r="Z58" s="49"/>
      <c r="AA58" s="159"/>
      <c r="AB58" s="159"/>
      <c r="AC58" s="159"/>
      <c r="AD58" s="162"/>
      <c r="AE58" s="219" t="s">
        <v>860</v>
      </c>
      <c r="AF58" s="219" t="s">
        <v>859</v>
      </c>
      <c r="AG58" s="291" t="s">
        <v>935</v>
      </c>
      <c r="AH58" s="34"/>
    </row>
    <row r="59" spans="2:34" ht="152.25" customHeight="1" x14ac:dyDescent="0.25">
      <c r="B59" s="258">
        <v>44</v>
      </c>
      <c r="C59" s="168" t="s">
        <v>267</v>
      </c>
      <c r="D59" s="49" t="s">
        <v>244</v>
      </c>
      <c r="E59" s="50" t="s">
        <v>441</v>
      </c>
      <c r="F59" s="50" t="s">
        <v>442</v>
      </c>
      <c r="G59" s="50" t="s">
        <v>439</v>
      </c>
      <c r="H59" s="49" t="s">
        <v>240</v>
      </c>
      <c r="I59" s="49" t="s">
        <v>263</v>
      </c>
      <c r="J59" s="159">
        <f t="shared" si="14"/>
        <v>3</v>
      </c>
      <c r="K59" s="159">
        <f t="shared" si="15"/>
        <v>4</v>
      </c>
      <c r="L59" s="159">
        <f t="shared" si="16"/>
        <v>7</v>
      </c>
      <c r="M59" s="49" t="str">
        <f t="shared" si="17"/>
        <v>Alto</v>
      </c>
      <c r="N59" s="261"/>
      <c r="O59" s="158" t="s">
        <v>230</v>
      </c>
      <c r="P59" s="158" t="s">
        <v>236</v>
      </c>
      <c r="Q59" s="158" t="s">
        <v>201</v>
      </c>
      <c r="R59" s="159">
        <f t="shared" si="18"/>
        <v>15</v>
      </c>
      <c r="S59" s="159">
        <f t="shared" si="19"/>
        <v>5</v>
      </c>
      <c r="T59" s="159">
        <f t="shared" si="20"/>
        <v>0</v>
      </c>
      <c r="U59" s="159">
        <f t="shared" si="21"/>
        <v>20</v>
      </c>
      <c r="V59" s="49" t="str">
        <f t="shared" si="22"/>
        <v>Control Adecuado</v>
      </c>
      <c r="W59" s="49" t="str">
        <f t="shared" si="23"/>
        <v>Cambie el valor de la probabilidad</v>
      </c>
      <c r="X59" s="260"/>
      <c r="Y59" s="49"/>
      <c r="Z59" s="49"/>
      <c r="AA59" s="159">
        <f>IF(Y59="Raro",1,(IF(Y59="Poco Probable",2,(IF(Y59="Posible",3,(IF(Y59="Probable",4,(IF(Y59="Casi Seguro",5,0)))))))))</f>
        <v>0</v>
      </c>
      <c r="AB59" s="159">
        <f>IF(Z59="Insignificante",1,(IF(Z59="Menor",2,(IF(Z59="Moderado",3,(IF(Z59="Mayor",4,(IF(Z59="Catastrófico",5,0)))))))))</f>
        <v>0</v>
      </c>
      <c r="AC59" s="159">
        <f>AA59+AB59</f>
        <v>0</v>
      </c>
      <c r="AD59" s="162" t="str">
        <f>IF(AC59=2,"Bajo",(IF(AC59=3,"Bajo",(IF(AC59=4,"Bajo",(IF(AC59=5,"Medio",(IF(AC59=6,"Alto",(IF(AC59=7,"Alto",(IF(AC59=8,"Extremo",(IF(AC59=9,"Extremo",(IF(AC59=10,"Extremo",(IF(AC59&lt;=1,"Sin Dato")))))))))))))))))))</f>
        <v>Sin Dato</v>
      </c>
      <c r="AE59" s="219" t="s">
        <v>858</v>
      </c>
      <c r="AF59" s="219" t="s">
        <v>857</v>
      </c>
      <c r="AG59" s="291" t="s">
        <v>856</v>
      </c>
    </row>
    <row r="60" spans="2:34" ht="180.75" customHeight="1" x14ac:dyDescent="0.25">
      <c r="B60" s="258">
        <v>45</v>
      </c>
      <c r="C60" s="168" t="s">
        <v>233</v>
      </c>
      <c r="D60" s="49" t="s">
        <v>244</v>
      </c>
      <c r="E60" s="50" t="s">
        <v>443</v>
      </c>
      <c r="F60" s="50" t="s">
        <v>444</v>
      </c>
      <c r="G60" s="50" t="s">
        <v>445</v>
      </c>
      <c r="H60" s="49" t="s">
        <v>228</v>
      </c>
      <c r="I60" s="49" t="s">
        <v>229</v>
      </c>
      <c r="J60" s="159">
        <f t="shared" si="14"/>
        <v>4</v>
      </c>
      <c r="K60" s="159">
        <f t="shared" si="15"/>
        <v>3</v>
      </c>
      <c r="L60" s="159">
        <f t="shared" si="16"/>
        <v>7</v>
      </c>
      <c r="M60" s="49" t="str">
        <f t="shared" si="17"/>
        <v>Alto</v>
      </c>
      <c r="N60" s="50" t="s">
        <v>446</v>
      </c>
      <c r="O60" s="158" t="s">
        <v>230</v>
      </c>
      <c r="P60" s="158" t="s">
        <v>236</v>
      </c>
      <c r="Q60" s="158" t="s">
        <v>201</v>
      </c>
      <c r="R60" s="159">
        <f t="shared" si="18"/>
        <v>15</v>
      </c>
      <c r="S60" s="159">
        <f t="shared" si="19"/>
        <v>5</v>
      </c>
      <c r="T60" s="159">
        <f t="shared" si="20"/>
        <v>0</v>
      </c>
      <c r="U60" s="159">
        <f t="shared" si="21"/>
        <v>20</v>
      </c>
      <c r="V60" s="49" t="str">
        <f t="shared" si="22"/>
        <v>Control Adecuado</v>
      </c>
      <c r="W60" s="49" t="str">
        <f t="shared" si="23"/>
        <v>Cambie el valor de la probabilidad</v>
      </c>
      <c r="X60" s="260"/>
      <c r="Y60" s="49"/>
      <c r="Z60" s="49"/>
      <c r="AA60" s="159">
        <f>IF(Y60="Raro",1,(IF(Y60="Poco Probable",2,(IF(Y60="Posible",3,(IF(Y60="Probable",4,(IF(Y60="Casi Seguro",5,0)))))))))</f>
        <v>0</v>
      </c>
      <c r="AB60" s="159">
        <f>IF(Z60="Insignificante",1,(IF(Z60="Menor",2,(IF(Z60="Moderado",3,(IF(Z60="Mayor",4,(IF(Z60="Catastrófico",5,0)))))))))</f>
        <v>0</v>
      </c>
      <c r="AC60" s="159">
        <f>AA60+AB60</f>
        <v>0</v>
      </c>
      <c r="AD60" s="162" t="str">
        <f>IF(AC60=2,"Bajo",(IF(AC60=3,"Bajo",(IF(AC60=4,"Bajo",(IF(AC60=5,"Medio",(IF(AC60=6,"Alto",(IF(AC60=7,"Alto",(IF(AC60=8,"Extremo",(IF(AC60=9,"Extremo",(IF(AC60=10,"Extremo",(IF(AC60&lt;=1,"Sin Dato")))))))))))))))))))</f>
        <v>Sin Dato</v>
      </c>
      <c r="AE60" s="219" t="s">
        <v>855</v>
      </c>
      <c r="AF60" s="219" t="s">
        <v>854</v>
      </c>
      <c r="AG60" s="291" t="s">
        <v>934</v>
      </c>
      <c r="AH60" s="34"/>
    </row>
    <row r="61" spans="2:34" ht="219.75" customHeight="1" x14ac:dyDescent="0.25">
      <c r="B61" s="258">
        <v>46</v>
      </c>
      <c r="C61" s="168" t="s">
        <v>243</v>
      </c>
      <c r="D61" s="49" t="s">
        <v>274</v>
      </c>
      <c r="E61" s="158" t="s">
        <v>447</v>
      </c>
      <c r="F61" s="158" t="s">
        <v>448</v>
      </c>
      <c r="G61" s="158" t="s">
        <v>449</v>
      </c>
      <c r="H61" s="49" t="s">
        <v>228</v>
      </c>
      <c r="I61" s="49" t="s">
        <v>229</v>
      </c>
      <c r="J61" s="159">
        <f t="shared" si="14"/>
        <v>4</v>
      </c>
      <c r="K61" s="159">
        <f t="shared" si="15"/>
        <v>3</v>
      </c>
      <c r="L61" s="159">
        <f t="shared" si="16"/>
        <v>7</v>
      </c>
      <c r="M61" s="49" t="str">
        <f t="shared" si="17"/>
        <v>Alto</v>
      </c>
      <c r="N61" s="173" t="s">
        <v>450</v>
      </c>
      <c r="O61" s="158" t="s">
        <v>230</v>
      </c>
      <c r="P61" s="158" t="s">
        <v>236</v>
      </c>
      <c r="Q61" s="158" t="s">
        <v>201</v>
      </c>
      <c r="R61" s="159">
        <f t="shared" si="18"/>
        <v>15</v>
      </c>
      <c r="S61" s="159">
        <f t="shared" si="19"/>
        <v>5</v>
      </c>
      <c r="T61" s="159">
        <f t="shared" si="20"/>
        <v>0</v>
      </c>
      <c r="U61" s="159">
        <f t="shared" si="21"/>
        <v>20</v>
      </c>
      <c r="V61" s="49" t="str">
        <f t="shared" si="22"/>
        <v>Control Adecuado</v>
      </c>
      <c r="W61" s="49" t="str">
        <f t="shared" si="23"/>
        <v>Cambie el valor de la probabilidad</v>
      </c>
      <c r="X61" s="164" t="s">
        <v>375</v>
      </c>
      <c r="Y61" s="49"/>
      <c r="Z61" s="49"/>
      <c r="AA61" s="159"/>
      <c r="AB61" s="159"/>
      <c r="AC61" s="159"/>
      <c r="AD61" s="162"/>
      <c r="AE61" s="219" t="s">
        <v>891</v>
      </c>
      <c r="AF61" s="129" t="s">
        <v>716</v>
      </c>
      <c r="AG61" s="291" t="s">
        <v>933</v>
      </c>
      <c r="AH61" s="308"/>
    </row>
    <row r="62" spans="2:34" ht="186.75" customHeight="1" x14ac:dyDescent="0.25">
      <c r="B62" s="258">
        <v>47</v>
      </c>
      <c r="C62" s="168" t="s">
        <v>243</v>
      </c>
      <c r="D62" s="49" t="s">
        <v>274</v>
      </c>
      <c r="E62" s="49" t="s">
        <v>366</v>
      </c>
      <c r="F62" s="158" t="s">
        <v>451</v>
      </c>
      <c r="G62" s="158" t="s">
        <v>368</v>
      </c>
      <c r="H62" s="49" t="s">
        <v>301</v>
      </c>
      <c r="I62" s="49" t="s">
        <v>229</v>
      </c>
      <c r="J62" s="159">
        <f t="shared" si="14"/>
        <v>5</v>
      </c>
      <c r="K62" s="159">
        <f t="shared" si="15"/>
        <v>3</v>
      </c>
      <c r="L62" s="159">
        <f t="shared" si="16"/>
        <v>8</v>
      </c>
      <c r="M62" s="49" t="str">
        <f t="shared" si="17"/>
        <v>Extremo</v>
      </c>
      <c r="N62" s="160" t="s">
        <v>369</v>
      </c>
      <c r="O62" s="158" t="s">
        <v>230</v>
      </c>
      <c r="P62" s="158" t="s">
        <v>236</v>
      </c>
      <c r="Q62" s="158" t="s">
        <v>201</v>
      </c>
      <c r="R62" s="159">
        <f t="shared" si="18"/>
        <v>15</v>
      </c>
      <c r="S62" s="159">
        <f t="shared" si="19"/>
        <v>5</v>
      </c>
      <c r="T62" s="159">
        <f t="shared" si="20"/>
        <v>0</v>
      </c>
      <c r="U62" s="159">
        <f t="shared" si="21"/>
        <v>20</v>
      </c>
      <c r="V62" s="49" t="str">
        <f t="shared" si="22"/>
        <v>Control Adecuado</v>
      </c>
      <c r="W62" s="49" t="str">
        <f t="shared" si="23"/>
        <v>Cambie el valor de la probabilidad</v>
      </c>
      <c r="X62" s="161" t="s">
        <v>370</v>
      </c>
      <c r="Y62" s="49"/>
      <c r="Z62" s="49"/>
      <c r="AA62" s="159"/>
      <c r="AB62" s="159"/>
      <c r="AC62" s="159"/>
      <c r="AD62" s="162"/>
      <c r="AE62" s="219" t="s">
        <v>892</v>
      </c>
      <c r="AF62" s="129" t="s">
        <v>711</v>
      </c>
      <c r="AG62" s="291" t="s">
        <v>922</v>
      </c>
      <c r="AH62" s="308"/>
    </row>
    <row r="63" spans="2:34" ht="216.75" customHeight="1" x14ac:dyDescent="0.25">
      <c r="B63" s="258">
        <v>48</v>
      </c>
      <c r="C63" s="168" t="s">
        <v>243</v>
      </c>
      <c r="D63" s="49" t="s">
        <v>274</v>
      </c>
      <c r="E63" s="49" t="s">
        <v>371</v>
      </c>
      <c r="F63" s="158" t="s">
        <v>372</v>
      </c>
      <c r="G63" s="158" t="s">
        <v>373</v>
      </c>
      <c r="H63" s="49" t="s">
        <v>228</v>
      </c>
      <c r="I63" s="49" t="s">
        <v>229</v>
      </c>
      <c r="J63" s="159">
        <f t="shared" si="14"/>
        <v>4</v>
      </c>
      <c r="K63" s="159">
        <f t="shared" si="15"/>
        <v>3</v>
      </c>
      <c r="L63" s="159">
        <f t="shared" si="16"/>
        <v>7</v>
      </c>
      <c r="M63" s="49" t="str">
        <f t="shared" si="17"/>
        <v>Alto</v>
      </c>
      <c r="N63" s="160" t="s">
        <v>725</v>
      </c>
      <c r="O63" s="158" t="s">
        <v>230</v>
      </c>
      <c r="P63" s="158" t="s">
        <v>236</v>
      </c>
      <c r="Q63" s="158" t="s">
        <v>201</v>
      </c>
      <c r="R63" s="159">
        <f t="shared" si="18"/>
        <v>15</v>
      </c>
      <c r="S63" s="159">
        <f t="shared" si="19"/>
        <v>5</v>
      </c>
      <c r="T63" s="159">
        <f t="shared" si="20"/>
        <v>0</v>
      </c>
      <c r="U63" s="159">
        <f t="shared" si="21"/>
        <v>20</v>
      </c>
      <c r="V63" s="49" t="str">
        <f t="shared" si="22"/>
        <v>Control Adecuado</v>
      </c>
      <c r="W63" s="49" t="str">
        <f t="shared" si="23"/>
        <v>Cambie el valor de la probabilidad</v>
      </c>
      <c r="X63" s="161" t="s">
        <v>375</v>
      </c>
      <c r="Y63" s="49"/>
      <c r="Z63" s="49"/>
      <c r="AA63" s="159"/>
      <c r="AB63" s="159"/>
      <c r="AC63" s="159"/>
      <c r="AD63" s="162"/>
      <c r="AE63" s="219" t="s">
        <v>893</v>
      </c>
      <c r="AF63" s="70" t="s">
        <v>717</v>
      </c>
      <c r="AG63" s="291" t="s">
        <v>767</v>
      </c>
    </row>
    <row r="64" spans="2:34" ht="209.25" customHeight="1" x14ac:dyDescent="0.25">
      <c r="B64" s="258">
        <v>49</v>
      </c>
      <c r="C64" s="168" t="s">
        <v>243</v>
      </c>
      <c r="D64" s="49" t="s">
        <v>274</v>
      </c>
      <c r="E64" s="49" t="s">
        <v>452</v>
      </c>
      <c r="F64" s="158" t="s">
        <v>453</v>
      </c>
      <c r="G64" s="158" t="s">
        <v>454</v>
      </c>
      <c r="H64" s="49" t="s">
        <v>228</v>
      </c>
      <c r="I64" s="49" t="s">
        <v>229</v>
      </c>
      <c r="J64" s="159">
        <f t="shared" si="14"/>
        <v>4</v>
      </c>
      <c r="K64" s="159">
        <f t="shared" si="15"/>
        <v>3</v>
      </c>
      <c r="L64" s="159">
        <f t="shared" si="16"/>
        <v>7</v>
      </c>
      <c r="M64" s="49" t="str">
        <f t="shared" si="17"/>
        <v>Alto</v>
      </c>
      <c r="N64" s="160" t="s">
        <v>455</v>
      </c>
      <c r="O64" s="158" t="s">
        <v>230</v>
      </c>
      <c r="P64" s="158" t="s">
        <v>236</v>
      </c>
      <c r="Q64" s="158" t="s">
        <v>201</v>
      </c>
      <c r="R64" s="159">
        <f t="shared" si="18"/>
        <v>15</v>
      </c>
      <c r="S64" s="159">
        <f t="shared" si="19"/>
        <v>5</v>
      </c>
      <c r="T64" s="159">
        <f t="shared" si="20"/>
        <v>0</v>
      </c>
      <c r="U64" s="159">
        <f t="shared" si="21"/>
        <v>20</v>
      </c>
      <c r="V64" s="49" t="str">
        <f t="shared" si="22"/>
        <v>Control Adecuado</v>
      </c>
      <c r="W64" s="49" t="str">
        <f t="shared" si="23"/>
        <v>Cambie el valor de la probabilidad</v>
      </c>
      <c r="X64" s="161" t="s">
        <v>456</v>
      </c>
      <c r="Y64" s="49"/>
      <c r="Z64" s="49"/>
      <c r="AA64" s="159"/>
      <c r="AB64" s="159"/>
      <c r="AC64" s="159"/>
      <c r="AD64" s="162"/>
      <c r="AE64" s="117"/>
      <c r="AF64" s="155"/>
      <c r="AG64" s="291" t="s">
        <v>853</v>
      </c>
    </row>
    <row r="65" spans="2:33" ht="171" customHeight="1" x14ac:dyDescent="0.25">
      <c r="B65" s="258">
        <v>50</v>
      </c>
      <c r="C65" s="168" t="s">
        <v>243</v>
      </c>
      <c r="D65" s="49" t="s">
        <v>280</v>
      </c>
      <c r="E65" s="49" t="s">
        <v>457</v>
      </c>
      <c r="F65" s="158" t="s">
        <v>458</v>
      </c>
      <c r="G65" s="158" t="s">
        <v>459</v>
      </c>
      <c r="H65" s="49" t="s">
        <v>301</v>
      </c>
      <c r="I65" s="49" t="s">
        <v>229</v>
      </c>
      <c r="J65" s="159">
        <f t="shared" si="14"/>
        <v>5</v>
      </c>
      <c r="K65" s="159">
        <f t="shared" si="15"/>
        <v>3</v>
      </c>
      <c r="L65" s="159">
        <f t="shared" si="16"/>
        <v>8</v>
      </c>
      <c r="M65" s="49" t="str">
        <f t="shared" si="17"/>
        <v>Extremo</v>
      </c>
      <c r="N65" s="160" t="s">
        <v>852</v>
      </c>
      <c r="O65" s="158" t="s">
        <v>230</v>
      </c>
      <c r="P65" s="158" t="s">
        <v>236</v>
      </c>
      <c r="Q65" s="158" t="s">
        <v>202</v>
      </c>
      <c r="R65" s="159">
        <f t="shared" si="18"/>
        <v>15</v>
      </c>
      <c r="S65" s="159">
        <f t="shared" si="19"/>
        <v>5</v>
      </c>
      <c r="T65" s="159">
        <f t="shared" si="20"/>
        <v>0</v>
      </c>
      <c r="U65" s="159">
        <f t="shared" si="21"/>
        <v>20</v>
      </c>
      <c r="V65" s="49" t="str">
        <f t="shared" si="22"/>
        <v>Control Adecuado</v>
      </c>
      <c r="W65" s="49" t="str">
        <f t="shared" si="23"/>
        <v>Cambie el valor del impacto</v>
      </c>
      <c r="X65" s="161" t="s">
        <v>460</v>
      </c>
      <c r="Y65" s="49"/>
      <c r="Z65" s="49"/>
      <c r="AA65" s="159"/>
      <c r="AB65" s="159"/>
      <c r="AC65" s="159"/>
      <c r="AD65" s="162"/>
      <c r="AE65" s="70" t="s">
        <v>851</v>
      </c>
      <c r="AF65" s="70" t="s">
        <v>844</v>
      </c>
      <c r="AG65" s="291" t="s">
        <v>850</v>
      </c>
    </row>
    <row r="66" spans="2:33" ht="135" x14ac:dyDescent="0.25">
      <c r="B66" s="258">
        <v>51</v>
      </c>
      <c r="C66" s="168" t="s">
        <v>267</v>
      </c>
      <c r="D66" s="49" t="s">
        <v>280</v>
      </c>
      <c r="E66" s="49" t="s">
        <v>461</v>
      </c>
      <c r="F66" s="158" t="s">
        <v>462</v>
      </c>
      <c r="G66" s="158" t="s">
        <v>463</v>
      </c>
      <c r="H66" s="49" t="s">
        <v>228</v>
      </c>
      <c r="I66" s="49" t="s">
        <v>229</v>
      </c>
      <c r="J66" s="159">
        <f t="shared" si="14"/>
        <v>4</v>
      </c>
      <c r="K66" s="159">
        <f t="shared" si="15"/>
        <v>3</v>
      </c>
      <c r="L66" s="159">
        <f t="shared" si="16"/>
        <v>7</v>
      </c>
      <c r="M66" s="49" t="str">
        <f t="shared" si="17"/>
        <v>Alto</v>
      </c>
      <c r="N66" s="160" t="s">
        <v>464</v>
      </c>
      <c r="O66" s="158" t="s">
        <v>230</v>
      </c>
      <c r="P66" s="158" t="s">
        <v>236</v>
      </c>
      <c r="Q66" s="158" t="s">
        <v>202</v>
      </c>
      <c r="R66" s="159">
        <f t="shared" si="18"/>
        <v>15</v>
      </c>
      <c r="S66" s="159">
        <f t="shared" si="19"/>
        <v>5</v>
      </c>
      <c r="T66" s="159">
        <f t="shared" si="20"/>
        <v>0</v>
      </c>
      <c r="U66" s="159">
        <f t="shared" si="21"/>
        <v>20</v>
      </c>
      <c r="V66" s="49" t="str">
        <f t="shared" si="22"/>
        <v>Control Adecuado</v>
      </c>
      <c r="W66" s="49" t="str">
        <f t="shared" si="23"/>
        <v>Cambie el valor del impacto</v>
      </c>
      <c r="X66" s="161" t="s">
        <v>465</v>
      </c>
      <c r="Y66" s="49"/>
      <c r="Z66" s="49"/>
      <c r="AA66" s="159"/>
      <c r="AB66" s="159"/>
      <c r="AC66" s="159"/>
      <c r="AD66" s="162"/>
      <c r="AE66" s="70" t="s">
        <v>849</v>
      </c>
      <c r="AF66" s="70" t="s">
        <v>844</v>
      </c>
      <c r="AG66" s="291" t="s">
        <v>848</v>
      </c>
    </row>
    <row r="67" spans="2:33" ht="120.75" customHeight="1" x14ac:dyDescent="0.25">
      <c r="B67" s="258">
        <v>52</v>
      </c>
      <c r="C67" s="168" t="s">
        <v>243</v>
      </c>
      <c r="D67" s="49" t="s">
        <v>280</v>
      </c>
      <c r="E67" s="49" t="s">
        <v>466</v>
      </c>
      <c r="F67" s="158" t="s">
        <v>467</v>
      </c>
      <c r="G67" s="158" t="s">
        <v>459</v>
      </c>
      <c r="H67" s="49" t="s">
        <v>271</v>
      </c>
      <c r="I67" s="49" t="s">
        <v>422</v>
      </c>
      <c r="J67" s="159">
        <f t="shared" si="14"/>
        <v>2</v>
      </c>
      <c r="K67" s="159">
        <f t="shared" si="15"/>
        <v>1</v>
      </c>
      <c r="L67" s="159">
        <f t="shared" si="16"/>
        <v>3</v>
      </c>
      <c r="M67" s="49" t="str">
        <f t="shared" si="17"/>
        <v>Bajo</v>
      </c>
      <c r="N67" s="160" t="s">
        <v>468</v>
      </c>
      <c r="O67" s="158" t="s">
        <v>230</v>
      </c>
      <c r="P67" s="158" t="s">
        <v>236</v>
      </c>
      <c r="Q67" s="158" t="s">
        <v>202</v>
      </c>
      <c r="R67" s="159">
        <f t="shared" si="18"/>
        <v>15</v>
      </c>
      <c r="S67" s="159">
        <f t="shared" si="19"/>
        <v>5</v>
      </c>
      <c r="T67" s="159">
        <f t="shared" si="20"/>
        <v>0</v>
      </c>
      <c r="U67" s="159">
        <f t="shared" si="21"/>
        <v>20</v>
      </c>
      <c r="V67" s="49" t="str">
        <f t="shared" si="22"/>
        <v>Control Adecuado</v>
      </c>
      <c r="W67" s="49" t="str">
        <f t="shared" si="23"/>
        <v>Cambie el valor del impacto</v>
      </c>
      <c r="X67" s="161" t="s">
        <v>469</v>
      </c>
      <c r="Y67" s="49"/>
      <c r="Z67" s="49"/>
      <c r="AA67" s="159"/>
      <c r="AB67" s="159"/>
      <c r="AC67" s="159"/>
      <c r="AD67" s="162"/>
      <c r="AE67" s="70" t="s">
        <v>847</v>
      </c>
      <c r="AF67" s="70" t="s">
        <v>844</v>
      </c>
      <c r="AG67" s="291" t="s">
        <v>846</v>
      </c>
    </row>
    <row r="68" spans="2:33" ht="137.25" customHeight="1" x14ac:dyDescent="0.25">
      <c r="B68" s="258">
        <v>53</v>
      </c>
      <c r="C68" s="168" t="s">
        <v>267</v>
      </c>
      <c r="D68" s="49" t="s">
        <v>280</v>
      </c>
      <c r="E68" s="49" t="s">
        <v>470</v>
      </c>
      <c r="F68" s="158" t="s">
        <v>471</v>
      </c>
      <c r="G68" s="158" t="s">
        <v>472</v>
      </c>
      <c r="H68" s="49" t="s">
        <v>228</v>
      </c>
      <c r="I68" s="49" t="s">
        <v>354</v>
      </c>
      <c r="J68" s="159">
        <f t="shared" si="14"/>
        <v>4</v>
      </c>
      <c r="K68" s="159">
        <f t="shared" si="15"/>
        <v>5</v>
      </c>
      <c r="L68" s="159">
        <f t="shared" si="16"/>
        <v>9</v>
      </c>
      <c r="M68" s="49" t="str">
        <f t="shared" si="17"/>
        <v>Extremo</v>
      </c>
      <c r="N68" s="160" t="s">
        <v>473</v>
      </c>
      <c r="O68" s="158" t="s">
        <v>230</v>
      </c>
      <c r="P68" s="158" t="s">
        <v>236</v>
      </c>
      <c r="Q68" s="158" t="s">
        <v>202</v>
      </c>
      <c r="R68" s="159">
        <f t="shared" si="18"/>
        <v>15</v>
      </c>
      <c r="S68" s="159">
        <f t="shared" si="19"/>
        <v>5</v>
      </c>
      <c r="T68" s="159">
        <f t="shared" si="20"/>
        <v>0</v>
      </c>
      <c r="U68" s="159">
        <f t="shared" si="21"/>
        <v>20</v>
      </c>
      <c r="V68" s="49" t="str">
        <f t="shared" si="22"/>
        <v>Control Adecuado</v>
      </c>
      <c r="W68" s="49" t="str">
        <f t="shared" si="23"/>
        <v>Cambie el valor del impacto</v>
      </c>
      <c r="X68" s="161" t="s">
        <v>474</v>
      </c>
      <c r="Y68" s="49"/>
      <c r="Z68" s="49"/>
      <c r="AA68" s="159"/>
      <c r="AB68" s="159"/>
      <c r="AC68" s="159"/>
      <c r="AD68" s="162"/>
      <c r="AE68" s="70" t="s">
        <v>845</v>
      </c>
      <c r="AF68" s="70" t="s">
        <v>844</v>
      </c>
      <c r="AG68" s="291" t="s">
        <v>843</v>
      </c>
    </row>
    <row r="69" spans="2:33" ht="255" x14ac:dyDescent="0.25">
      <c r="B69" s="258">
        <v>54</v>
      </c>
      <c r="C69" s="168" t="s">
        <v>233</v>
      </c>
      <c r="D69" s="49" t="s">
        <v>330</v>
      </c>
      <c r="E69" s="49" t="s">
        <v>475</v>
      </c>
      <c r="F69" s="158" t="s">
        <v>476</v>
      </c>
      <c r="G69" s="158" t="s">
        <v>477</v>
      </c>
      <c r="H69" s="49" t="s">
        <v>228</v>
      </c>
      <c r="I69" s="49" t="s">
        <v>229</v>
      </c>
      <c r="J69" s="159">
        <f t="shared" si="14"/>
        <v>4</v>
      </c>
      <c r="K69" s="159">
        <f t="shared" si="15"/>
        <v>3</v>
      </c>
      <c r="L69" s="159">
        <f t="shared" si="16"/>
        <v>7</v>
      </c>
      <c r="M69" s="49" t="str">
        <f t="shared" si="17"/>
        <v>Alto</v>
      </c>
      <c r="N69" s="160" t="s">
        <v>478</v>
      </c>
      <c r="O69" s="158" t="s">
        <v>230</v>
      </c>
      <c r="P69" s="158" t="s">
        <v>236</v>
      </c>
      <c r="Q69" s="158" t="s">
        <v>201</v>
      </c>
      <c r="R69" s="159">
        <f t="shared" si="18"/>
        <v>15</v>
      </c>
      <c r="S69" s="159">
        <f t="shared" si="19"/>
        <v>5</v>
      </c>
      <c r="T69" s="159">
        <f t="shared" si="20"/>
        <v>0</v>
      </c>
      <c r="U69" s="159">
        <f t="shared" si="21"/>
        <v>20</v>
      </c>
      <c r="V69" s="49" t="str">
        <f t="shared" si="22"/>
        <v>Control Adecuado</v>
      </c>
      <c r="W69" s="49" t="str">
        <f t="shared" si="23"/>
        <v>Cambie el valor de la probabilidad</v>
      </c>
      <c r="X69" s="161" t="s">
        <v>479</v>
      </c>
      <c r="Y69" s="49"/>
      <c r="Z69" s="49"/>
      <c r="AA69" s="159"/>
      <c r="AB69" s="159"/>
      <c r="AC69" s="159"/>
      <c r="AD69" s="162"/>
      <c r="AE69" s="219" t="s">
        <v>718</v>
      </c>
      <c r="AF69" s="70" t="s">
        <v>719</v>
      </c>
      <c r="AG69" s="291" t="s">
        <v>923</v>
      </c>
    </row>
    <row r="70" spans="2:33" ht="160.5" customHeight="1" x14ac:dyDescent="0.25">
      <c r="B70" s="259">
        <v>55</v>
      </c>
      <c r="C70" s="168" t="s">
        <v>243</v>
      </c>
      <c r="D70" s="49" t="s">
        <v>330</v>
      </c>
      <c r="E70" s="49" t="s">
        <v>480</v>
      </c>
      <c r="F70" s="158" t="s">
        <v>481</v>
      </c>
      <c r="G70" s="158" t="s">
        <v>482</v>
      </c>
      <c r="H70" s="49" t="s">
        <v>228</v>
      </c>
      <c r="I70" s="49" t="s">
        <v>263</v>
      </c>
      <c r="J70" s="159">
        <f t="shared" si="14"/>
        <v>4</v>
      </c>
      <c r="K70" s="159">
        <f t="shared" si="15"/>
        <v>4</v>
      </c>
      <c r="L70" s="159">
        <f t="shared" si="16"/>
        <v>8</v>
      </c>
      <c r="M70" s="49" t="str">
        <f t="shared" si="17"/>
        <v>Extremo</v>
      </c>
      <c r="N70" s="160" t="s">
        <v>483</v>
      </c>
      <c r="O70" s="158" t="s">
        <v>230</v>
      </c>
      <c r="P70" s="158" t="s">
        <v>236</v>
      </c>
      <c r="Q70" s="158" t="s">
        <v>257</v>
      </c>
      <c r="R70" s="159">
        <f t="shared" si="18"/>
        <v>15</v>
      </c>
      <c r="S70" s="159">
        <f t="shared" si="19"/>
        <v>5</v>
      </c>
      <c r="T70" s="159">
        <f t="shared" si="20"/>
        <v>10</v>
      </c>
      <c r="U70" s="159">
        <f t="shared" si="21"/>
        <v>30</v>
      </c>
      <c r="V70" s="49" t="str">
        <f t="shared" si="22"/>
        <v>Control Fuerte</v>
      </c>
      <c r="W70" s="49" t="str">
        <f t="shared" si="23"/>
        <v>Cambie probabilidad e impacto</v>
      </c>
      <c r="X70" s="161" t="s">
        <v>484</v>
      </c>
      <c r="Y70" s="49"/>
      <c r="Z70" s="49"/>
      <c r="AA70" s="159"/>
      <c r="AB70" s="159"/>
      <c r="AC70" s="159"/>
      <c r="AD70" s="162"/>
      <c r="AE70" s="219" t="s">
        <v>720</v>
      </c>
      <c r="AF70" s="70" t="s">
        <v>719</v>
      </c>
      <c r="AG70" s="291" t="s">
        <v>924</v>
      </c>
    </row>
    <row r="71" spans="2:33" ht="132.75" customHeight="1" x14ac:dyDescent="0.25">
      <c r="B71" s="259">
        <v>56</v>
      </c>
      <c r="C71" s="168" t="s">
        <v>243</v>
      </c>
      <c r="D71" s="49" t="s">
        <v>330</v>
      </c>
      <c r="E71" s="49" t="s">
        <v>485</v>
      </c>
      <c r="F71" s="158" t="s">
        <v>486</v>
      </c>
      <c r="G71" s="158" t="s">
        <v>487</v>
      </c>
      <c r="H71" s="49" t="s">
        <v>228</v>
      </c>
      <c r="I71" s="49" t="s">
        <v>327</v>
      </c>
      <c r="J71" s="159">
        <f t="shared" si="14"/>
        <v>4</v>
      </c>
      <c r="K71" s="159">
        <f t="shared" si="15"/>
        <v>2</v>
      </c>
      <c r="L71" s="159">
        <f t="shared" si="16"/>
        <v>6</v>
      </c>
      <c r="M71" s="49" t="str">
        <f t="shared" si="17"/>
        <v>Alto</v>
      </c>
      <c r="N71" s="160" t="s">
        <v>488</v>
      </c>
      <c r="O71" s="158" t="s">
        <v>245</v>
      </c>
      <c r="P71" s="158" t="s">
        <v>236</v>
      </c>
      <c r="Q71" s="158" t="s">
        <v>201</v>
      </c>
      <c r="R71" s="159">
        <f t="shared" si="18"/>
        <v>20</v>
      </c>
      <c r="S71" s="159">
        <f t="shared" si="19"/>
        <v>5</v>
      </c>
      <c r="T71" s="159">
        <f t="shared" si="20"/>
        <v>0</v>
      </c>
      <c r="U71" s="159">
        <f t="shared" si="21"/>
        <v>25</v>
      </c>
      <c r="V71" s="49" t="str">
        <f t="shared" si="22"/>
        <v>Control Adecuado</v>
      </c>
      <c r="W71" s="49" t="str">
        <f t="shared" si="23"/>
        <v>Cambie el valor de la probabilidad</v>
      </c>
      <c r="X71" s="161" t="s">
        <v>489</v>
      </c>
      <c r="Y71" s="49"/>
      <c r="Z71" s="49"/>
      <c r="AA71" s="159"/>
      <c r="AB71" s="159"/>
      <c r="AC71" s="159"/>
      <c r="AD71" s="162"/>
      <c r="AE71" s="219" t="s">
        <v>721</v>
      </c>
      <c r="AF71" s="70" t="s">
        <v>719</v>
      </c>
      <c r="AG71" s="291" t="s">
        <v>766</v>
      </c>
    </row>
    <row r="72" spans="2:33" ht="138.75" customHeight="1" x14ac:dyDescent="0.25">
      <c r="B72" s="258">
        <v>57</v>
      </c>
      <c r="C72" s="168" t="s">
        <v>233</v>
      </c>
      <c r="D72" s="49" t="s">
        <v>234</v>
      </c>
      <c r="E72" s="158" t="s">
        <v>490</v>
      </c>
      <c r="F72" s="50" t="s">
        <v>491</v>
      </c>
      <c r="G72" s="50" t="s">
        <v>492</v>
      </c>
      <c r="H72" s="49" t="s">
        <v>291</v>
      </c>
      <c r="I72" s="49" t="s">
        <v>229</v>
      </c>
      <c r="J72" s="159">
        <f t="shared" si="14"/>
        <v>1</v>
      </c>
      <c r="K72" s="159">
        <f t="shared" si="15"/>
        <v>3</v>
      </c>
      <c r="L72" s="159">
        <f t="shared" si="16"/>
        <v>4</v>
      </c>
      <c r="M72" s="49" t="str">
        <f t="shared" si="17"/>
        <v>Bajo</v>
      </c>
      <c r="N72" s="50" t="s">
        <v>493</v>
      </c>
      <c r="O72" s="158" t="s">
        <v>230</v>
      </c>
      <c r="P72" s="158" t="s">
        <v>236</v>
      </c>
      <c r="Q72" s="158" t="s">
        <v>257</v>
      </c>
      <c r="R72" s="159">
        <f t="shared" si="18"/>
        <v>15</v>
      </c>
      <c r="S72" s="159">
        <f t="shared" si="19"/>
        <v>5</v>
      </c>
      <c r="T72" s="159">
        <f t="shared" si="20"/>
        <v>10</v>
      </c>
      <c r="U72" s="159">
        <f t="shared" si="21"/>
        <v>30</v>
      </c>
      <c r="V72" s="49" t="str">
        <f t="shared" si="22"/>
        <v>Control Fuerte</v>
      </c>
      <c r="W72" s="49" t="str">
        <f t="shared" si="23"/>
        <v>Cambie probabilidad e impacto</v>
      </c>
      <c r="X72" s="161" t="s">
        <v>494</v>
      </c>
      <c r="Y72" s="49"/>
      <c r="Z72" s="49"/>
      <c r="AA72" s="159"/>
      <c r="AB72" s="159"/>
      <c r="AC72" s="159"/>
      <c r="AD72" s="162"/>
      <c r="AE72" s="219" t="s">
        <v>722</v>
      </c>
      <c r="AF72" s="70" t="s">
        <v>719</v>
      </c>
      <c r="AG72" s="291" t="s">
        <v>765</v>
      </c>
    </row>
    <row r="73" spans="2:33" ht="164.25" customHeight="1" x14ac:dyDescent="0.25">
      <c r="B73" s="258">
        <v>58</v>
      </c>
      <c r="C73" s="168" t="s">
        <v>243</v>
      </c>
      <c r="D73" s="49" t="s">
        <v>234</v>
      </c>
      <c r="E73" s="158" t="s">
        <v>495</v>
      </c>
      <c r="F73" s="158" t="s">
        <v>496</v>
      </c>
      <c r="G73" s="158" t="s">
        <v>497</v>
      </c>
      <c r="H73" s="49" t="s">
        <v>228</v>
      </c>
      <c r="I73" s="49" t="s">
        <v>263</v>
      </c>
      <c r="J73" s="159">
        <f t="shared" si="14"/>
        <v>4</v>
      </c>
      <c r="K73" s="159">
        <f t="shared" si="15"/>
        <v>4</v>
      </c>
      <c r="L73" s="159">
        <f t="shared" si="16"/>
        <v>8</v>
      </c>
      <c r="M73" s="49" t="str">
        <f t="shared" si="17"/>
        <v>Extremo</v>
      </c>
      <c r="N73" s="160" t="s">
        <v>498</v>
      </c>
      <c r="O73" s="158" t="s">
        <v>230</v>
      </c>
      <c r="P73" s="158" t="s">
        <v>236</v>
      </c>
      <c r="Q73" s="158" t="s">
        <v>201</v>
      </c>
      <c r="R73" s="159">
        <f t="shared" si="18"/>
        <v>15</v>
      </c>
      <c r="S73" s="159">
        <f t="shared" si="19"/>
        <v>5</v>
      </c>
      <c r="T73" s="159">
        <f t="shared" si="20"/>
        <v>0</v>
      </c>
      <c r="U73" s="159">
        <f t="shared" si="21"/>
        <v>20</v>
      </c>
      <c r="V73" s="49" t="str">
        <f t="shared" si="22"/>
        <v>Control Adecuado</v>
      </c>
      <c r="W73" s="49" t="str">
        <f t="shared" si="23"/>
        <v>Cambie el valor de la probabilidad</v>
      </c>
      <c r="X73" s="161" t="s">
        <v>498</v>
      </c>
      <c r="Y73" s="49"/>
      <c r="Z73" s="49"/>
      <c r="AA73" s="159"/>
      <c r="AB73" s="159"/>
      <c r="AC73" s="159"/>
      <c r="AD73" s="162"/>
      <c r="AE73" s="219" t="s">
        <v>723</v>
      </c>
      <c r="AF73" s="70" t="s">
        <v>719</v>
      </c>
      <c r="AG73" s="291" t="s">
        <v>765</v>
      </c>
    </row>
    <row r="74" spans="2:33" ht="120" x14ac:dyDescent="0.25">
      <c r="B74" s="258">
        <v>59</v>
      </c>
      <c r="C74" s="168" t="s">
        <v>267</v>
      </c>
      <c r="D74" s="49" t="s">
        <v>234</v>
      </c>
      <c r="E74" s="158" t="s">
        <v>499</v>
      </c>
      <c r="F74" s="158" t="s">
        <v>500</v>
      </c>
      <c r="G74" s="158" t="s">
        <v>501</v>
      </c>
      <c r="H74" s="49" t="s">
        <v>291</v>
      </c>
      <c r="I74" s="49" t="s">
        <v>422</v>
      </c>
      <c r="J74" s="159">
        <f t="shared" si="14"/>
        <v>1</v>
      </c>
      <c r="K74" s="159">
        <f t="shared" si="15"/>
        <v>1</v>
      </c>
      <c r="L74" s="159">
        <f t="shared" si="16"/>
        <v>2</v>
      </c>
      <c r="M74" s="49" t="str">
        <f t="shared" si="17"/>
        <v>Bajo</v>
      </c>
      <c r="N74" s="160" t="s">
        <v>502</v>
      </c>
      <c r="O74" s="158" t="s">
        <v>230</v>
      </c>
      <c r="P74" s="158" t="s">
        <v>236</v>
      </c>
      <c r="Q74" s="158" t="s">
        <v>257</v>
      </c>
      <c r="R74" s="159">
        <f t="shared" si="18"/>
        <v>15</v>
      </c>
      <c r="S74" s="159">
        <f t="shared" si="19"/>
        <v>5</v>
      </c>
      <c r="T74" s="159">
        <f t="shared" si="20"/>
        <v>10</v>
      </c>
      <c r="U74" s="159">
        <f t="shared" si="21"/>
        <v>30</v>
      </c>
      <c r="V74" s="49" t="str">
        <f t="shared" si="22"/>
        <v>Control Fuerte</v>
      </c>
      <c r="W74" s="49" t="str">
        <f t="shared" si="23"/>
        <v>Cambie probabilidad e impacto</v>
      </c>
      <c r="X74" s="161" t="s">
        <v>503</v>
      </c>
      <c r="Y74" s="49"/>
      <c r="Z74" s="49"/>
      <c r="AA74" s="159"/>
      <c r="AB74" s="159"/>
      <c r="AC74" s="159"/>
      <c r="AD74" s="162"/>
      <c r="AE74" s="219" t="s">
        <v>724</v>
      </c>
      <c r="AF74" s="70" t="s">
        <v>719</v>
      </c>
      <c r="AG74" s="291" t="s">
        <v>765</v>
      </c>
    </row>
    <row r="75" spans="2:33" ht="180" x14ac:dyDescent="0.25">
      <c r="B75" s="258">
        <v>60</v>
      </c>
      <c r="C75" s="168" t="s">
        <v>243</v>
      </c>
      <c r="D75" s="49" t="s">
        <v>280</v>
      </c>
      <c r="E75" s="158" t="s">
        <v>504</v>
      </c>
      <c r="F75" s="158" t="s">
        <v>505</v>
      </c>
      <c r="G75" s="158" t="s">
        <v>506</v>
      </c>
      <c r="H75" s="49" t="s">
        <v>240</v>
      </c>
      <c r="I75" s="49" t="s">
        <v>327</v>
      </c>
      <c r="J75" s="159">
        <f t="shared" si="14"/>
        <v>3</v>
      </c>
      <c r="K75" s="159">
        <f t="shared" si="15"/>
        <v>2</v>
      </c>
      <c r="L75" s="159">
        <f t="shared" si="16"/>
        <v>5</v>
      </c>
      <c r="M75" s="49" t="str">
        <f t="shared" si="17"/>
        <v>Medio</v>
      </c>
      <c r="N75" s="165" t="s">
        <v>507</v>
      </c>
      <c r="O75" s="158" t="s">
        <v>230</v>
      </c>
      <c r="P75" s="158" t="s">
        <v>236</v>
      </c>
      <c r="Q75" s="158" t="s">
        <v>201</v>
      </c>
      <c r="R75" s="159">
        <f t="shared" si="18"/>
        <v>15</v>
      </c>
      <c r="S75" s="159">
        <f t="shared" si="19"/>
        <v>5</v>
      </c>
      <c r="T75" s="159">
        <f t="shared" si="20"/>
        <v>0</v>
      </c>
      <c r="U75" s="159">
        <f t="shared" si="21"/>
        <v>20</v>
      </c>
      <c r="V75" s="49" t="str">
        <f t="shared" si="22"/>
        <v>Control Adecuado</v>
      </c>
      <c r="W75" s="49" t="str">
        <f t="shared" si="23"/>
        <v>Cambie el valor de la probabilidad</v>
      </c>
      <c r="X75" s="161" t="s">
        <v>508</v>
      </c>
      <c r="Y75" s="49" t="s">
        <v>271</v>
      </c>
      <c r="Z75" s="49" t="s">
        <v>327</v>
      </c>
      <c r="AA75" s="159">
        <v>2</v>
      </c>
      <c r="AB75" s="159">
        <v>2</v>
      </c>
      <c r="AC75" s="159">
        <v>4</v>
      </c>
      <c r="AD75" s="162"/>
      <c r="AE75" s="219" t="s">
        <v>842</v>
      </c>
      <c r="AF75" s="70" t="s">
        <v>839</v>
      </c>
      <c r="AG75" s="291" t="s">
        <v>841</v>
      </c>
    </row>
    <row r="76" spans="2:33" ht="114.75" customHeight="1" x14ac:dyDescent="0.25">
      <c r="B76" s="258">
        <v>61</v>
      </c>
      <c r="C76" s="168" t="s">
        <v>267</v>
      </c>
      <c r="D76" s="49" t="s">
        <v>280</v>
      </c>
      <c r="E76" s="158" t="s">
        <v>509</v>
      </c>
      <c r="F76" s="158" t="s">
        <v>510</v>
      </c>
      <c r="G76" s="158" t="s">
        <v>511</v>
      </c>
      <c r="H76" s="49" t="s">
        <v>228</v>
      </c>
      <c r="I76" s="49" t="s">
        <v>229</v>
      </c>
      <c r="J76" s="159">
        <f t="shared" si="14"/>
        <v>4</v>
      </c>
      <c r="K76" s="159">
        <f t="shared" si="15"/>
        <v>3</v>
      </c>
      <c r="L76" s="159">
        <f t="shared" si="16"/>
        <v>7</v>
      </c>
      <c r="M76" s="49" t="str">
        <f t="shared" si="17"/>
        <v>Alto</v>
      </c>
      <c r="N76" s="165" t="s">
        <v>512</v>
      </c>
      <c r="O76" s="158" t="s">
        <v>230</v>
      </c>
      <c r="P76" s="158" t="s">
        <v>236</v>
      </c>
      <c r="Q76" s="158" t="s">
        <v>202</v>
      </c>
      <c r="R76" s="159">
        <f t="shared" si="18"/>
        <v>15</v>
      </c>
      <c r="S76" s="159">
        <f t="shared" si="19"/>
        <v>5</v>
      </c>
      <c r="T76" s="159">
        <f t="shared" si="20"/>
        <v>0</v>
      </c>
      <c r="U76" s="159">
        <f t="shared" si="21"/>
        <v>20</v>
      </c>
      <c r="V76" s="49" t="str">
        <f t="shared" si="22"/>
        <v>Control Adecuado</v>
      </c>
      <c r="W76" s="49" t="str">
        <f t="shared" si="23"/>
        <v>Cambie el valor del impacto</v>
      </c>
      <c r="X76" s="164" t="s">
        <v>513</v>
      </c>
      <c r="Y76" s="49" t="s">
        <v>240</v>
      </c>
      <c r="Z76" s="49" t="s">
        <v>327</v>
      </c>
      <c r="AA76" s="159">
        <v>3</v>
      </c>
      <c r="AB76" s="159">
        <v>2</v>
      </c>
      <c r="AC76" s="159">
        <v>5</v>
      </c>
      <c r="AD76" s="162"/>
      <c r="AE76" s="219" t="s">
        <v>840</v>
      </c>
      <c r="AF76" s="70" t="s">
        <v>839</v>
      </c>
      <c r="AG76" s="291" t="s">
        <v>838</v>
      </c>
    </row>
    <row r="77" spans="2:33" ht="210" x14ac:dyDescent="0.25">
      <c r="B77" s="258">
        <v>62</v>
      </c>
      <c r="C77" s="168" t="s">
        <v>514</v>
      </c>
      <c r="D77" s="49" t="s">
        <v>252</v>
      </c>
      <c r="E77" s="50" t="s">
        <v>515</v>
      </c>
      <c r="F77" s="49" t="s">
        <v>516</v>
      </c>
      <c r="G77" s="49" t="s">
        <v>517</v>
      </c>
      <c r="H77" s="49" t="s">
        <v>228</v>
      </c>
      <c r="I77" s="49" t="s">
        <v>229</v>
      </c>
      <c r="J77" s="159">
        <f t="shared" si="14"/>
        <v>4</v>
      </c>
      <c r="K77" s="159">
        <f t="shared" si="15"/>
        <v>3</v>
      </c>
      <c r="L77" s="159">
        <f t="shared" si="16"/>
        <v>7</v>
      </c>
      <c r="M77" s="49" t="str">
        <f t="shared" si="17"/>
        <v>Alto</v>
      </c>
      <c r="N77" s="161" t="s">
        <v>518</v>
      </c>
      <c r="O77" s="49" t="s">
        <v>235</v>
      </c>
      <c r="P77" s="49" t="s">
        <v>236</v>
      </c>
      <c r="Q77" s="49" t="s">
        <v>201</v>
      </c>
      <c r="R77" s="159">
        <f t="shared" si="18"/>
        <v>5</v>
      </c>
      <c r="S77" s="159">
        <f t="shared" si="19"/>
        <v>5</v>
      </c>
      <c r="T77" s="159">
        <f t="shared" si="20"/>
        <v>0</v>
      </c>
      <c r="U77" s="159">
        <f t="shared" si="21"/>
        <v>10</v>
      </c>
      <c r="V77" s="49" t="str">
        <f t="shared" si="22"/>
        <v>Control Débil</v>
      </c>
      <c r="W77" s="49" t="str">
        <f t="shared" si="23"/>
        <v>Cambie el valor de la probabilidad</v>
      </c>
      <c r="X77" s="164" t="s">
        <v>519</v>
      </c>
      <c r="Y77" s="49"/>
      <c r="Z77" s="49"/>
      <c r="AA77" s="159">
        <f t="shared" ref="AA77:AA86" si="28">IF(Y77="Raro",1,(IF(Y77="Poco Probable",2,(IF(Y77="Posible",3,(IF(Y77="Probable",4,(IF(Y77="Casi Seguro",5,0)))))))))</f>
        <v>0</v>
      </c>
      <c r="AB77" s="159">
        <f t="shared" ref="AB77:AB86" si="29">IF(Z77="Insignificante",1,(IF(Z77="Menor",2,(IF(Z77="Moderado",3,(IF(Z77="Mayor",4,(IF(Z77="Catastrófico",5,0)))))))))</f>
        <v>0</v>
      </c>
      <c r="AC77" s="159">
        <f t="shared" ref="AC77:AC86" si="30">AA77+AB77</f>
        <v>0</v>
      </c>
      <c r="AD77" s="162" t="str">
        <f t="shared" ref="AD77:AD86" si="31">IF(AC77=2,"Bajo",(IF(AC77=3,"Bajo",(IF(AC77=4,"Bajo",(IF(AC77=5,"Medio",(IF(AC77=6,"Alto",(IF(AC77=7,"Alto",(IF(AC77=8,"Extremo",(IF(AC77=9,"Extremo",(IF(AC77=10,"Extremo",(IF(AC77&lt;=1,"Sin Dato")))))))))))))))))))</f>
        <v>Sin Dato</v>
      </c>
      <c r="AE77" s="197" t="s">
        <v>837</v>
      </c>
      <c r="AF77" s="257" t="s">
        <v>830</v>
      </c>
      <c r="AG77" s="291" t="s">
        <v>836</v>
      </c>
    </row>
    <row r="78" spans="2:33" ht="180" x14ac:dyDescent="0.25">
      <c r="B78" s="258">
        <v>63</v>
      </c>
      <c r="C78" s="168" t="s">
        <v>514</v>
      </c>
      <c r="D78" s="49" t="s">
        <v>252</v>
      </c>
      <c r="E78" s="49" t="s">
        <v>520</v>
      </c>
      <c r="F78" s="49" t="s">
        <v>521</v>
      </c>
      <c r="G78" s="49" t="s">
        <v>522</v>
      </c>
      <c r="H78" s="49" t="s">
        <v>228</v>
      </c>
      <c r="I78" s="49" t="s">
        <v>263</v>
      </c>
      <c r="J78" s="159">
        <f t="shared" si="14"/>
        <v>4</v>
      </c>
      <c r="K78" s="159">
        <f t="shared" si="15"/>
        <v>4</v>
      </c>
      <c r="L78" s="159">
        <f t="shared" si="16"/>
        <v>8</v>
      </c>
      <c r="M78" s="49" t="str">
        <f t="shared" si="17"/>
        <v>Extremo</v>
      </c>
      <c r="N78" s="161" t="s">
        <v>523</v>
      </c>
      <c r="O78" s="49" t="s">
        <v>235</v>
      </c>
      <c r="P78" s="49" t="s">
        <v>236</v>
      </c>
      <c r="Q78" s="49" t="s">
        <v>202</v>
      </c>
      <c r="R78" s="159">
        <f t="shared" si="18"/>
        <v>5</v>
      </c>
      <c r="S78" s="159">
        <f t="shared" si="19"/>
        <v>5</v>
      </c>
      <c r="T78" s="159">
        <f t="shared" si="20"/>
        <v>0</v>
      </c>
      <c r="U78" s="159">
        <f t="shared" si="21"/>
        <v>10</v>
      </c>
      <c r="V78" s="49" t="str">
        <f t="shared" si="22"/>
        <v>Control Débil</v>
      </c>
      <c r="W78" s="49" t="str">
        <f t="shared" si="23"/>
        <v>Cambie el valor del impacto</v>
      </c>
      <c r="X78" s="161" t="s">
        <v>524</v>
      </c>
      <c r="Y78" s="49"/>
      <c r="Z78" s="49"/>
      <c r="AA78" s="159">
        <f t="shared" si="28"/>
        <v>0</v>
      </c>
      <c r="AB78" s="159">
        <f t="shared" si="29"/>
        <v>0</v>
      </c>
      <c r="AC78" s="159">
        <f t="shared" si="30"/>
        <v>0</v>
      </c>
      <c r="AD78" s="162" t="str">
        <f t="shared" si="31"/>
        <v>Sin Dato</v>
      </c>
      <c r="AE78" s="70" t="s">
        <v>835</v>
      </c>
      <c r="AF78" s="257" t="s">
        <v>830</v>
      </c>
      <c r="AG78" s="291" t="s">
        <v>834</v>
      </c>
    </row>
    <row r="79" spans="2:33" ht="225" x14ac:dyDescent="0.25">
      <c r="B79" s="258">
        <v>64</v>
      </c>
      <c r="C79" s="163" t="s">
        <v>525</v>
      </c>
      <c r="D79" s="49" t="s">
        <v>252</v>
      </c>
      <c r="E79" s="49" t="s">
        <v>526</v>
      </c>
      <c r="F79" s="49" t="s">
        <v>527</v>
      </c>
      <c r="G79" s="49" t="s">
        <v>528</v>
      </c>
      <c r="H79" s="49" t="s">
        <v>240</v>
      </c>
      <c r="I79" s="49" t="s">
        <v>229</v>
      </c>
      <c r="J79" s="159">
        <f t="shared" si="14"/>
        <v>3</v>
      </c>
      <c r="K79" s="159">
        <f t="shared" si="15"/>
        <v>3</v>
      </c>
      <c r="L79" s="159">
        <f t="shared" si="16"/>
        <v>6</v>
      </c>
      <c r="M79" s="49" t="str">
        <f t="shared" si="17"/>
        <v>Alto</v>
      </c>
      <c r="N79" s="161" t="s">
        <v>529</v>
      </c>
      <c r="O79" s="49" t="s">
        <v>235</v>
      </c>
      <c r="P79" s="49" t="s">
        <v>236</v>
      </c>
      <c r="Q79" s="49" t="s">
        <v>202</v>
      </c>
      <c r="R79" s="159">
        <f t="shared" si="18"/>
        <v>5</v>
      </c>
      <c r="S79" s="159">
        <f t="shared" si="19"/>
        <v>5</v>
      </c>
      <c r="T79" s="159">
        <f t="shared" si="20"/>
        <v>0</v>
      </c>
      <c r="U79" s="159">
        <f t="shared" si="21"/>
        <v>10</v>
      </c>
      <c r="V79" s="49" t="str">
        <f t="shared" si="22"/>
        <v>Control Débil</v>
      </c>
      <c r="W79" s="163" t="str">
        <f t="shared" si="23"/>
        <v>Cambie el valor del impacto</v>
      </c>
      <c r="X79" s="161" t="s">
        <v>530</v>
      </c>
      <c r="Y79" s="49"/>
      <c r="Z79" s="49"/>
      <c r="AA79" s="159">
        <f t="shared" si="28"/>
        <v>0</v>
      </c>
      <c r="AB79" s="159">
        <f t="shared" si="29"/>
        <v>0</v>
      </c>
      <c r="AC79" s="159">
        <f t="shared" si="30"/>
        <v>0</v>
      </c>
      <c r="AD79" s="162" t="str">
        <f t="shared" si="31"/>
        <v>Sin Dato</v>
      </c>
      <c r="AE79" s="70" t="s">
        <v>833</v>
      </c>
      <c r="AF79" s="257" t="s">
        <v>830</v>
      </c>
      <c r="AG79" s="291" t="s">
        <v>832</v>
      </c>
    </row>
    <row r="80" spans="2:33" ht="285" x14ac:dyDescent="0.25">
      <c r="B80" s="258">
        <v>65</v>
      </c>
      <c r="C80" s="163" t="s">
        <v>525</v>
      </c>
      <c r="D80" s="49" t="s">
        <v>252</v>
      </c>
      <c r="E80" s="49" t="s">
        <v>531</v>
      </c>
      <c r="F80" s="49" t="s">
        <v>532</v>
      </c>
      <c r="G80" s="49" t="s">
        <v>533</v>
      </c>
      <c r="H80" s="49" t="s">
        <v>228</v>
      </c>
      <c r="I80" s="49" t="s">
        <v>263</v>
      </c>
      <c r="J80" s="159">
        <f t="shared" si="14"/>
        <v>4</v>
      </c>
      <c r="K80" s="159">
        <f t="shared" si="15"/>
        <v>4</v>
      </c>
      <c r="L80" s="159">
        <f t="shared" si="16"/>
        <v>8</v>
      </c>
      <c r="M80" s="49" t="str">
        <f t="shared" si="17"/>
        <v>Extremo</v>
      </c>
      <c r="N80" s="161" t="s">
        <v>534</v>
      </c>
      <c r="O80" s="49" t="s">
        <v>230</v>
      </c>
      <c r="P80" s="49" t="s">
        <v>236</v>
      </c>
      <c r="Q80" s="49" t="s">
        <v>201</v>
      </c>
      <c r="R80" s="159">
        <f t="shared" si="18"/>
        <v>15</v>
      </c>
      <c r="S80" s="159">
        <f t="shared" si="19"/>
        <v>5</v>
      </c>
      <c r="T80" s="159">
        <f t="shared" si="20"/>
        <v>0</v>
      </c>
      <c r="U80" s="159">
        <f t="shared" si="21"/>
        <v>20</v>
      </c>
      <c r="V80" s="49" t="str">
        <f t="shared" si="22"/>
        <v>Control Adecuado</v>
      </c>
      <c r="W80" s="49" t="str">
        <f t="shared" si="23"/>
        <v>Cambie el valor de la probabilidad</v>
      </c>
      <c r="X80" s="161" t="s">
        <v>530</v>
      </c>
      <c r="Y80" s="49"/>
      <c r="Z80" s="49"/>
      <c r="AA80" s="159">
        <f t="shared" si="28"/>
        <v>0</v>
      </c>
      <c r="AB80" s="159">
        <f t="shared" si="29"/>
        <v>0</v>
      </c>
      <c r="AC80" s="159">
        <f t="shared" si="30"/>
        <v>0</v>
      </c>
      <c r="AD80" s="162" t="str">
        <f t="shared" si="31"/>
        <v>Sin Dato</v>
      </c>
      <c r="AE80" s="70" t="s">
        <v>831</v>
      </c>
      <c r="AF80" s="257" t="s">
        <v>830</v>
      </c>
      <c r="AG80" s="291" t="s">
        <v>829</v>
      </c>
    </row>
    <row r="81" spans="1:33" ht="270" x14ac:dyDescent="0.25">
      <c r="B81" s="258">
        <v>66</v>
      </c>
      <c r="C81" s="163" t="s">
        <v>525</v>
      </c>
      <c r="D81" s="49" t="s">
        <v>252</v>
      </c>
      <c r="E81" s="49" t="s">
        <v>535</v>
      </c>
      <c r="F81" s="177" t="s">
        <v>536</v>
      </c>
      <c r="G81" s="177" t="s">
        <v>537</v>
      </c>
      <c r="H81" s="49" t="s">
        <v>228</v>
      </c>
      <c r="I81" s="49" t="s">
        <v>229</v>
      </c>
      <c r="J81" s="159">
        <f t="shared" si="14"/>
        <v>4</v>
      </c>
      <c r="K81" s="159">
        <f t="shared" si="15"/>
        <v>3</v>
      </c>
      <c r="L81" s="159">
        <f t="shared" si="16"/>
        <v>7</v>
      </c>
      <c r="M81" s="49" t="str">
        <f t="shared" si="17"/>
        <v>Alto</v>
      </c>
      <c r="N81" s="161" t="s">
        <v>538</v>
      </c>
      <c r="O81" s="49" t="s">
        <v>230</v>
      </c>
      <c r="P81" s="49" t="s">
        <v>236</v>
      </c>
      <c r="Q81" s="49" t="s">
        <v>201</v>
      </c>
      <c r="R81" s="159">
        <f t="shared" si="18"/>
        <v>15</v>
      </c>
      <c r="S81" s="159">
        <f t="shared" si="19"/>
        <v>5</v>
      </c>
      <c r="T81" s="159">
        <f t="shared" si="20"/>
        <v>0</v>
      </c>
      <c r="U81" s="159">
        <f t="shared" si="21"/>
        <v>20</v>
      </c>
      <c r="V81" s="49" t="str">
        <f t="shared" si="22"/>
        <v>Control Adecuado</v>
      </c>
      <c r="W81" s="49" t="str">
        <f t="shared" si="23"/>
        <v>Cambie el valor de la probabilidad</v>
      </c>
      <c r="X81" s="161" t="s">
        <v>530</v>
      </c>
      <c r="Y81" s="49"/>
      <c r="Z81" s="49"/>
      <c r="AA81" s="159">
        <f t="shared" si="28"/>
        <v>0</v>
      </c>
      <c r="AB81" s="159">
        <f t="shared" si="29"/>
        <v>0</v>
      </c>
      <c r="AC81" s="159">
        <f t="shared" si="30"/>
        <v>0</v>
      </c>
      <c r="AD81" s="162" t="str">
        <f t="shared" si="31"/>
        <v>Sin Dato</v>
      </c>
      <c r="AE81" s="70" t="s">
        <v>828</v>
      </c>
      <c r="AF81" s="257" t="s">
        <v>825</v>
      </c>
      <c r="AG81" s="291" t="s">
        <v>827</v>
      </c>
    </row>
    <row r="82" spans="1:33" ht="270" x14ac:dyDescent="0.25">
      <c r="B82" s="258">
        <v>67</v>
      </c>
      <c r="C82" s="163" t="s">
        <v>525</v>
      </c>
      <c r="D82" s="49" t="s">
        <v>252</v>
      </c>
      <c r="E82" s="49" t="s">
        <v>539</v>
      </c>
      <c r="F82" s="177" t="s">
        <v>540</v>
      </c>
      <c r="G82" s="177" t="s">
        <v>541</v>
      </c>
      <c r="H82" s="49" t="s">
        <v>228</v>
      </c>
      <c r="I82" s="49" t="s">
        <v>263</v>
      </c>
      <c r="J82" s="159">
        <f t="shared" si="14"/>
        <v>4</v>
      </c>
      <c r="K82" s="159">
        <f t="shared" si="15"/>
        <v>4</v>
      </c>
      <c r="L82" s="159">
        <f t="shared" si="16"/>
        <v>8</v>
      </c>
      <c r="M82" s="49" t="str">
        <f t="shared" si="17"/>
        <v>Extremo</v>
      </c>
      <c r="N82" s="161" t="s">
        <v>742</v>
      </c>
      <c r="O82" s="49" t="s">
        <v>235</v>
      </c>
      <c r="P82" s="49" t="s">
        <v>236</v>
      </c>
      <c r="Q82" s="49" t="s">
        <v>201</v>
      </c>
      <c r="R82" s="159">
        <f t="shared" si="18"/>
        <v>5</v>
      </c>
      <c r="S82" s="159">
        <f t="shared" si="19"/>
        <v>5</v>
      </c>
      <c r="T82" s="159">
        <f t="shared" si="20"/>
        <v>0</v>
      </c>
      <c r="U82" s="159">
        <f t="shared" si="21"/>
        <v>10</v>
      </c>
      <c r="V82" s="49" t="str">
        <f t="shared" si="22"/>
        <v>Control Débil</v>
      </c>
      <c r="W82" s="49" t="str">
        <f t="shared" si="23"/>
        <v>Cambie el valor de la probabilidad</v>
      </c>
      <c r="X82" s="164" t="s">
        <v>542</v>
      </c>
      <c r="Y82" s="49"/>
      <c r="Z82" s="49"/>
      <c r="AA82" s="159">
        <f t="shared" si="28"/>
        <v>0</v>
      </c>
      <c r="AB82" s="159">
        <f t="shared" si="29"/>
        <v>0</v>
      </c>
      <c r="AC82" s="159">
        <f t="shared" si="30"/>
        <v>0</v>
      </c>
      <c r="AD82" s="162" t="str">
        <f t="shared" si="31"/>
        <v>Sin Dato</v>
      </c>
      <c r="AE82" s="70" t="s">
        <v>826</v>
      </c>
      <c r="AF82" s="257" t="s">
        <v>825</v>
      </c>
      <c r="AG82" s="291" t="s">
        <v>824</v>
      </c>
    </row>
    <row r="83" spans="1:33" ht="217.5" customHeight="1" x14ac:dyDescent="0.25">
      <c r="B83" s="258">
        <v>68</v>
      </c>
      <c r="C83" s="163" t="s">
        <v>525</v>
      </c>
      <c r="D83" s="49" t="s">
        <v>252</v>
      </c>
      <c r="E83" s="49" t="s">
        <v>543</v>
      </c>
      <c r="F83" s="177" t="s">
        <v>544</v>
      </c>
      <c r="G83" s="177" t="s">
        <v>545</v>
      </c>
      <c r="H83" s="49" t="s">
        <v>271</v>
      </c>
      <c r="I83" s="49" t="s">
        <v>263</v>
      </c>
      <c r="J83" s="159">
        <f t="shared" si="14"/>
        <v>2</v>
      </c>
      <c r="K83" s="159">
        <f t="shared" si="15"/>
        <v>4</v>
      </c>
      <c r="L83" s="159">
        <f t="shared" si="16"/>
        <v>6</v>
      </c>
      <c r="M83" s="49" t="str">
        <f t="shared" si="17"/>
        <v>Alto</v>
      </c>
      <c r="N83" s="161" t="s">
        <v>546</v>
      </c>
      <c r="O83" s="49" t="s">
        <v>230</v>
      </c>
      <c r="P83" s="49" t="s">
        <v>236</v>
      </c>
      <c r="Q83" s="49" t="s">
        <v>202</v>
      </c>
      <c r="R83" s="159">
        <f t="shared" si="18"/>
        <v>15</v>
      </c>
      <c r="S83" s="159">
        <f t="shared" si="19"/>
        <v>5</v>
      </c>
      <c r="T83" s="159">
        <f t="shared" si="20"/>
        <v>0</v>
      </c>
      <c r="U83" s="159">
        <f t="shared" si="21"/>
        <v>20</v>
      </c>
      <c r="V83" s="49" t="str">
        <f t="shared" si="22"/>
        <v>Control Adecuado</v>
      </c>
      <c r="W83" s="49" t="str">
        <f t="shared" si="23"/>
        <v>Cambie el valor del impacto</v>
      </c>
      <c r="X83" s="161" t="s">
        <v>547</v>
      </c>
      <c r="Y83" s="49"/>
      <c r="Z83" s="49"/>
      <c r="AA83" s="159">
        <f t="shared" si="28"/>
        <v>0</v>
      </c>
      <c r="AB83" s="159">
        <f t="shared" si="29"/>
        <v>0</v>
      </c>
      <c r="AC83" s="159">
        <f t="shared" si="30"/>
        <v>0</v>
      </c>
      <c r="AD83" s="162" t="str">
        <f t="shared" si="31"/>
        <v>Sin Dato</v>
      </c>
      <c r="AE83" s="70" t="s">
        <v>823</v>
      </c>
      <c r="AF83" s="257" t="s">
        <v>822</v>
      </c>
      <c r="AG83" s="291" t="s">
        <v>821</v>
      </c>
    </row>
    <row r="84" spans="1:33" ht="189.75" customHeight="1" x14ac:dyDescent="0.25">
      <c r="B84" s="70">
        <v>69</v>
      </c>
      <c r="C84" s="168" t="s">
        <v>224</v>
      </c>
      <c r="D84" s="70" t="s">
        <v>297</v>
      </c>
      <c r="E84" s="129" t="s">
        <v>820</v>
      </c>
      <c r="F84" s="256" t="s">
        <v>819</v>
      </c>
      <c r="G84" s="256" t="s">
        <v>818</v>
      </c>
      <c r="H84" s="70" t="s">
        <v>240</v>
      </c>
      <c r="I84" s="70" t="s">
        <v>327</v>
      </c>
      <c r="J84" s="254">
        <f t="shared" si="14"/>
        <v>3</v>
      </c>
      <c r="K84" s="254">
        <f t="shared" si="15"/>
        <v>2</v>
      </c>
      <c r="L84" s="254">
        <f t="shared" si="16"/>
        <v>5</v>
      </c>
      <c r="M84" s="70" t="str">
        <f t="shared" si="17"/>
        <v>Medio</v>
      </c>
      <c r="N84" s="129" t="s">
        <v>817</v>
      </c>
      <c r="O84" s="219" t="s">
        <v>235</v>
      </c>
      <c r="P84" s="219" t="s">
        <v>236</v>
      </c>
      <c r="Q84" s="219" t="s">
        <v>257</v>
      </c>
      <c r="R84" s="254">
        <f t="shared" si="18"/>
        <v>5</v>
      </c>
      <c r="S84" s="254">
        <f t="shared" si="19"/>
        <v>5</v>
      </c>
      <c r="T84" s="254">
        <f t="shared" si="20"/>
        <v>10</v>
      </c>
      <c r="U84" s="254">
        <f t="shared" si="21"/>
        <v>20</v>
      </c>
      <c r="V84" s="70" t="str">
        <f t="shared" si="22"/>
        <v>Control Adecuado</v>
      </c>
      <c r="W84" s="70" t="str">
        <f t="shared" si="23"/>
        <v>Cambie probabilidad e impacto</v>
      </c>
      <c r="X84" s="255" t="s">
        <v>816</v>
      </c>
      <c r="Y84" s="70"/>
      <c r="Z84" s="70"/>
      <c r="AA84" s="254">
        <f t="shared" si="28"/>
        <v>0</v>
      </c>
      <c r="AB84" s="254">
        <f t="shared" si="29"/>
        <v>0</v>
      </c>
      <c r="AC84" s="254">
        <f t="shared" si="30"/>
        <v>0</v>
      </c>
      <c r="AD84" s="70" t="str">
        <f t="shared" si="31"/>
        <v>Sin Dato</v>
      </c>
      <c r="AE84" s="70" t="s">
        <v>815</v>
      </c>
      <c r="AF84" s="70" t="s">
        <v>814</v>
      </c>
      <c r="AG84" s="291" t="s">
        <v>914</v>
      </c>
    </row>
    <row r="85" spans="1:33" ht="88.5" customHeight="1" x14ac:dyDescent="0.25">
      <c r="B85" s="70">
        <v>70</v>
      </c>
      <c r="C85" s="168" t="s">
        <v>224</v>
      </c>
      <c r="D85" s="70" t="s">
        <v>297</v>
      </c>
      <c r="E85" s="129" t="s">
        <v>813</v>
      </c>
      <c r="F85" s="256" t="s">
        <v>812</v>
      </c>
      <c r="G85" s="129" t="s">
        <v>811</v>
      </c>
      <c r="H85" s="70" t="s">
        <v>228</v>
      </c>
      <c r="I85" s="70" t="s">
        <v>327</v>
      </c>
      <c r="J85" s="254">
        <f t="shared" si="14"/>
        <v>4</v>
      </c>
      <c r="K85" s="254">
        <f t="shared" si="15"/>
        <v>2</v>
      </c>
      <c r="L85" s="254">
        <f t="shared" si="16"/>
        <v>6</v>
      </c>
      <c r="M85" s="70" t="str">
        <f t="shared" si="17"/>
        <v>Alto</v>
      </c>
      <c r="N85" s="129" t="s">
        <v>810</v>
      </c>
      <c r="O85" s="219" t="s">
        <v>230</v>
      </c>
      <c r="P85" s="219" t="s">
        <v>236</v>
      </c>
      <c r="Q85" s="219" t="s">
        <v>201</v>
      </c>
      <c r="R85" s="254">
        <f t="shared" si="18"/>
        <v>15</v>
      </c>
      <c r="S85" s="254">
        <f t="shared" si="19"/>
        <v>5</v>
      </c>
      <c r="T85" s="254">
        <f t="shared" si="20"/>
        <v>0</v>
      </c>
      <c r="U85" s="254">
        <f t="shared" si="21"/>
        <v>20</v>
      </c>
      <c r="V85" s="70" t="str">
        <f t="shared" si="22"/>
        <v>Control Adecuado</v>
      </c>
      <c r="W85" s="70" t="str">
        <f t="shared" si="23"/>
        <v>Cambie el valor de la probabilidad</v>
      </c>
      <c r="X85" s="255" t="s">
        <v>809</v>
      </c>
      <c r="Y85" s="70" t="s">
        <v>291</v>
      </c>
      <c r="Z85" s="70" t="s">
        <v>422</v>
      </c>
      <c r="AA85" s="254">
        <f t="shared" si="28"/>
        <v>1</v>
      </c>
      <c r="AB85" s="254">
        <f t="shared" si="29"/>
        <v>1</v>
      </c>
      <c r="AC85" s="254">
        <f t="shared" si="30"/>
        <v>2</v>
      </c>
      <c r="AD85" s="70" t="str">
        <f t="shared" si="31"/>
        <v>Bajo</v>
      </c>
      <c r="AE85" s="70" t="s">
        <v>808</v>
      </c>
      <c r="AF85" s="70" t="s">
        <v>807</v>
      </c>
      <c r="AG85" s="287" t="s">
        <v>806</v>
      </c>
    </row>
    <row r="86" spans="1:33" ht="180" x14ac:dyDescent="0.25">
      <c r="A86" s="48"/>
      <c r="B86" s="70">
        <v>71</v>
      </c>
      <c r="C86" s="168" t="s">
        <v>224</v>
      </c>
      <c r="D86" s="70" t="s">
        <v>297</v>
      </c>
      <c r="E86" s="129" t="s">
        <v>805</v>
      </c>
      <c r="F86" s="256" t="s">
        <v>804</v>
      </c>
      <c r="G86" s="256" t="s">
        <v>803</v>
      </c>
      <c r="H86" s="70" t="s">
        <v>228</v>
      </c>
      <c r="I86" s="70" t="s">
        <v>327</v>
      </c>
      <c r="J86" s="254">
        <f t="shared" si="14"/>
        <v>4</v>
      </c>
      <c r="K86" s="254">
        <f t="shared" si="15"/>
        <v>2</v>
      </c>
      <c r="L86" s="254">
        <f t="shared" si="16"/>
        <v>6</v>
      </c>
      <c r="M86" s="70" t="str">
        <f t="shared" si="17"/>
        <v>Alto</v>
      </c>
      <c r="N86" s="129" t="s">
        <v>802</v>
      </c>
      <c r="O86" s="219" t="s">
        <v>245</v>
      </c>
      <c r="P86" s="219" t="s">
        <v>236</v>
      </c>
      <c r="Q86" s="219" t="s">
        <v>201</v>
      </c>
      <c r="R86" s="254">
        <f t="shared" si="18"/>
        <v>20</v>
      </c>
      <c r="S86" s="254">
        <f t="shared" si="19"/>
        <v>5</v>
      </c>
      <c r="T86" s="254">
        <f t="shared" si="20"/>
        <v>0</v>
      </c>
      <c r="U86" s="254">
        <f t="shared" si="21"/>
        <v>25</v>
      </c>
      <c r="V86" s="70" t="str">
        <f t="shared" si="22"/>
        <v>Control Adecuado</v>
      </c>
      <c r="W86" s="70" t="str">
        <f t="shared" si="23"/>
        <v>Cambie el valor de la probabilidad</v>
      </c>
      <c r="X86" s="255" t="s">
        <v>801</v>
      </c>
      <c r="Y86" s="70" t="s">
        <v>291</v>
      </c>
      <c r="Z86" s="70" t="s">
        <v>327</v>
      </c>
      <c r="AA86" s="254">
        <f t="shared" si="28"/>
        <v>1</v>
      </c>
      <c r="AB86" s="254">
        <f t="shared" si="29"/>
        <v>2</v>
      </c>
      <c r="AC86" s="254">
        <f t="shared" si="30"/>
        <v>3</v>
      </c>
      <c r="AD86" s="70" t="str">
        <f t="shared" si="31"/>
        <v>Bajo</v>
      </c>
      <c r="AE86" s="70" t="s">
        <v>800</v>
      </c>
      <c r="AF86" s="70" t="s">
        <v>925</v>
      </c>
      <c r="AG86" s="287" t="s">
        <v>926</v>
      </c>
    </row>
    <row r="87" spans="1:33" x14ac:dyDescent="0.25">
      <c r="A87" s="48"/>
      <c r="B87" s="190" t="s">
        <v>886</v>
      </c>
      <c r="C87" s="271"/>
      <c r="D87" s="271"/>
      <c r="E87" s="180"/>
      <c r="F87" s="181"/>
      <c r="G87" s="181"/>
      <c r="H87" s="179"/>
      <c r="I87" s="179"/>
      <c r="J87" s="245"/>
      <c r="K87" s="245"/>
      <c r="L87" s="245"/>
      <c r="M87" s="179"/>
      <c r="N87" s="183"/>
      <c r="O87" s="184"/>
      <c r="P87" s="184"/>
      <c r="Q87" s="184"/>
      <c r="R87" s="245"/>
      <c r="S87" s="245"/>
      <c r="T87" s="245"/>
      <c r="U87" s="245"/>
      <c r="V87" s="179"/>
      <c r="W87" s="179"/>
      <c r="X87" s="180"/>
      <c r="Y87" s="179"/>
      <c r="Z87" s="179"/>
      <c r="AA87" s="182"/>
      <c r="AB87" s="182"/>
      <c r="AC87" s="182"/>
      <c r="AD87" s="179"/>
    </row>
    <row r="88" spans="1:33" x14ac:dyDescent="0.25">
      <c r="A88" s="48"/>
      <c r="B88" s="194" t="s">
        <v>744</v>
      </c>
      <c r="C88" s="270"/>
      <c r="D88" s="270"/>
      <c r="E88" s="180"/>
      <c r="F88" s="181"/>
      <c r="G88" s="181"/>
      <c r="H88" s="179"/>
      <c r="I88" s="179"/>
      <c r="J88" s="245"/>
      <c r="K88" s="245"/>
      <c r="L88" s="245"/>
      <c r="M88" s="179"/>
      <c r="N88" s="183"/>
      <c r="O88" s="184"/>
      <c r="P88" s="184"/>
      <c r="Q88" s="184"/>
      <c r="R88" s="245"/>
      <c r="S88" s="245"/>
      <c r="T88" s="245"/>
      <c r="U88" s="245"/>
      <c r="V88" s="179"/>
      <c r="W88" s="179"/>
      <c r="X88" s="180"/>
      <c r="Y88" s="179"/>
      <c r="Z88" s="179"/>
      <c r="AA88" s="182"/>
      <c r="AB88" s="182"/>
      <c r="AC88" s="182"/>
      <c r="AD88" s="179"/>
    </row>
    <row r="89" spans="1:33" x14ac:dyDescent="0.25">
      <c r="A89" s="48"/>
      <c r="B89" s="194" t="s">
        <v>746</v>
      </c>
      <c r="C89" s="270"/>
      <c r="D89" s="270"/>
      <c r="E89" s="180"/>
      <c r="F89" s="181"/>
      <c r="G89" s="181"/>
      <c r="H89" s="179"/>
      <c r="I89" s="179"/>
      <c r="J89" s="245"/>
      <c r="K89" s="245"/>
      <c r="L89" s="245"/>
      <c r="M89" s="179"/>
      <c r="N89" s="183"/>
      <c r="O89" s="184"/>
      <c r="P89" s="184"/>
      <c r="Q89" s="184"/>
      <c r="R89" s="245"/>
      <c r="S89" s="245"/>
      <c r="T89" s="245"/>
      <c r="U89" s="245"/>
      <c r="V89" s="179"/>
      <c r="W89" s="179"/>
      <c r="X89" s="180"/>
      <c r="Y89" s="179"/>
      <c r="Z89" s="179"/>
      <c r="AA89" s="182"/>
      <c r="AB89" s="182"/>
      <c r="AC89" s="182"/>
      <c r="AD89" s="179"/>
    </row>
    <row r="90" spans="1:33" x14ac:dyDescent="0.25">
      <c r="A90" s="48"/>
      <c r="B90" s="194" t="s">
        <v>747</v>
      </c>
      <c r="C90" s="270"/>
      <c r="D90" s="270"/>
      <c r="E90" s="180"/>
      <c r="F90" s="181"/>
      <c r="G90" s="181"/>
      <c r="H90" s="179"/>
      <c r="I90" s="179"/>
      <c r="J90" s="245"/>
      <c r="K90" s="245"/>
      <c r="L90" s="245"/>
      <c r="M90" s="179"/>
      <c r="N90" s="183"/>
      <c r="O90" s="184"/>
      <c r="P90" s="184"/>
      <c r="Q90" s="184"/>
      <c r="R90" s="245"/>
      <c r="S90" s="245"/>
      <c r="T90" s="245"/>
      <c r="U90" s="245"/>
      <c r="V90" s="179"/>
      <c r="W90" s="179"/>
      <c r="X90" s="180"/>
      <c r="Y90" s="179"/>
      <c r="Z90" s="179"/>
      <c r="AA90" s="182"/>
      <c r="AB90" s="182"/>
      <c r="AC90" s="182"/>
      <c r="AD90" s="179"/>
    </row>
    <row r="91" spans="1:33" x14ac:dyDescent="0.25">
      <c r="A91" s="48"/>
      <c r="B91" s="491" t="s">
        <v>901</v>
      </c>
      <c r="C91" s="491"/>
      <c r="D91" s="491"/>
      <c r="E91" s="491"/>
      <c r="F91" s="181"/>
      <c r="G91" s="181"/>
      <c r="H91" s="179"/>
      <c r="I91" s="179"/>
      <c r="J91" s="245"/>
      <c r="K91" s="245"/>
      <c r="L91" s="245"/>
      <c r="M91" s="179"/>
      <c r="N91" s="183"/>
      <c r="O91" s="184"/>
      <c r="P91" s="184"/>
      <c r="Q91" s="184"/>
      <c r="R91" s="245"/>
      <c r="S91" s="245"/>
      <c r="T91" s="245"/>
      <c r="U91" s="245"/>
      <c r="V91" s="179"/>
      <c r="W91" s="179"/>
      <c r="X91" s="180"/>
      <c r="Y91" s="179"/>
      <c r="Z91" s="179"/>
      <c r="AA91" s="182"/>
      <c r="AB91" s="182"/>
      <c r="AC91" s="182"/>
      <c r="AD91" s="179"/>
    </row>
    <row r="92" spans="1:33" x14ac:dyDescent="0.25">
      <c r="A92" s="48"/>
      <c r="B92" s="190"/>
      <c r="C92" s="178"/>
      <c r="D92" s="179"/>
      <c r="E92" s="180"/>
      <c r="F92" s="181"/>
      <c r="G92" s="181"/>
      <c r="H92" s="179"/>
      <c r="I92" s="179"/>
      <c r="J92" s="245"/>
      <c r="K92" s="245"/>
      <c r="L92" s="245"/>
      <c r="M92" s="179"/>
      <c r="N92" s="183"/>
      <c r="O92" s="184"/>
      <c r="P92" s="184"/>
      <c r="Q92" s="184"/>
      <c r="R92" s="245"/>
      <c r="S92" s="245"/>
      <c r="T92" s="245"/>
      <c r="U92" s="245"/>
      <c r="V92" s="179"/>
      <c r="W92" s="179"/>
      <c r="X92" s="180"/>
      <c r="Y92" s="179"/>
      <c r="Z92" s="179"/>
      <c r="AA92" s="182"/>
      <c r="AB92" s="182"/>
      <c r="AC92" s="182"/>
      <c r="AD92" s="179"/>
    </row>
    <row r="93" spans="1:33" x14ac:dyDescent="0.25">
      <c r="B93" s="194"/>
      <c r="C93" s="42"/>
      <c r="D93" s="43"/>
      <c r="E93" s="522" t="s">
        <v>549</v>
      </c>
      <c r="F93" s="522"/>
      <c r="G93" s="522"/>
      <c r="H93" s="522"/>
      <c r="I93" s="522"/>
      <c r="J93" s="220"/>
      <c r="K93" s="220"/>
      <c r="L93" s="220"/>
      <c r="M93" s="40"/>
      <c r="Y93" s="34"/>
    </row>
    <row r="94" spans="1:33" ht="15.75" thickBot="1" x14ac:dyDescent="0.3">
      <c r="B94" s="194"/>
      <c r="C94" s="47"/>
      <c r="D94" s="43"/>
      <c r="E94" s="522"/>
      <c r="F94" s="522"/>
      <c r="G94" s="522"/>
      <c r="H94" s="522"/>
      <c r="I94" s="522"/>
      <c r="J94" s="220"/>
      <c r="K94" s="220"/>
      <c r="L94" s="220"/>
      <c r="M94" s="40"/>
      <c r="Y94" s="33"/>
      <c r="Z94" s="33"/>
      <c r="AA94" s="33"/>
      <c r="AB94" s="33"/>
      <c r="AC94" s="33"/>
      <c r="AD94" s="33"/>
    </row>
    <row r="95" spans="1:33" ht="15.75" thickBot="1" x14ac:dyDescent="0.3">
      <c r="B95" s="194"/>
      <c r="C95" s="42"/>
      <c r="D95" s="43"/>
      <c r="E95" s="253">
        <v>1</v>
      </c>
      <c r="F95" s="252">
        <v>2</v>
      </c>
      <c r="G95" s="252">
        <v>3</v>
      </c>
      <c r="H95" s="252">
        <v>4</v>
      </c>
      <c r="I95" s="251">
        <v>5</v>
      </c>
      <c r="J95" s="220"/>
      <c r="K95" s="220"/>
      <c r="L95" s="220"/>
      <c r="M95" s="40"/>
      <c r="Y95" s="33"/>
      <c r="Z95" s="33"/>
      <c r="AA95" s="33"/>
      <c r="AB95" s="33"/>
      <c r="AC95" s="33"/>
      <c r="AD95" s="33"/>
    </row>
    <row r="96" spans="1:33" ht="15.75" thickBot="1" x14ac:dyDescent="0.3">
      <c r="B96" s="249"/>
      <c r="C96" s="42"/>
      <c r="D96" s="43"/>
      <c r="E96" s="46" t="s">
        <v>422</v>
      </c>
      <c r="F96" s="45" t="s">
        <v>327</v>
      </c>
      <c r="G96" s="45" t="s">
        <v>229</v>
      </c>
      <c r="H96" s="45" t="s">
        <v>263</v>
      </c>
      <c r="I96" s="44" t="s">
        <v>354</v>
      </c>
      <c r="J96" s="41"/>
      <c r="K96" s="41"/>
      <c r="L96" s="41"/>
      <c r="M96" s="40"/>
      <c r="Y96" s="33"/>
      <c r="Z96" s="33"/>
      <c r="AA96" s="33"/>
      <c r="AB96" s="33"/>
      <c r="AC96" s="33"/>
      <c r="AD96" s="33"/>
    </row>
    <row r="97" spans="2:30" x14ac:dyDescent="0.25">
      <c r="B97" s="523" t="s">
        <v>201</v>
      </c>
      <c r="C97" s="497">
        <v>1</v>
      </c>
      <c r="D97" s="524" t="s">
        <v>291</v>
      </c>
      <c r="E97" s="487">
        <v>2</v>
      </c>
      <c r="F97" s="489">
        <v>3</v>
      </c>
      <c r="G97" s="518">
        <v>4</v>
      </c>
      <c r="H97" s="503">
        <v>5</v>
      </c>
      <c r="I97" s="519">
        <v>6</v>
      </c>
      <c r="J97" s="250"/>
      <c r="K97" s="250"/>
      <c r="L97" s="250"/>
      <c r="M97" s="40"/>
      <c r="Y97" s="33"/>
      <c r="Z97" s="33"/>
      <c r="AA97" s="33"/>
      <c r="AB97" s="33"/>
      <c r="AC97" s="33"/>
      <c r="AD97" s="33"/>
    </row>
    <row r="98" spans="2:30" x14ac:dyDescent="0.25">
      <c r="B98" s="523"/>
      <c r="C98" s="498"/>
      <c r="D98" s="500"/>
      <c r="E98" s="488"/>
      <c r="F98" s="490"/>
      <c r="G98" s="516"/>
      <c r="H98" s="505"/>
      <c r="I98" s="520"/>
      <c r="J98" s="250"/>
      <c r="K98" s="250"/>
      <c r="L98" s="250"/>
      <c r="M98" s="40"/>
      <c r="Y98" s="33"/>
      <c r="Z98" s="33"/>
      <c r="AA98" s="33"/>
      <c r="AB98" s="33"/>
      <c r="AC98" s="33"/>
      <c r="AD98" s="33"/>
    </row>
    <row r="99" spans="2:30" x14ac:dyDescent="0.25">
      <c r="B99" s="523"/>
      <c r="C99" s="497">
        <v>2</v>
      </c>
      <c r="D99" s="512" t="s">
        <v>548</v>
      </c>
      <c r="E99" s="514">
        <v>3</v>
      </c>
      <c r="F99" s="521">
        <v>4</v>
      </c>
      <c r="G99" s="515">
        <v>5</v>
      </c>
      <c r="H99" s="503">
        <v>6</v>
      </c>
      <c r="I99" s="495">
        <v>7</v>
      </c>
      <c r="J99" s="250"/>
      <c r="K99" s="250"/>
      <c r="L99" s="250"/>
      <c r="M99" s="40"/>
      <c r="Y99" s="33"/>
      <c r="Z99" s="33"/>
      <c r="AA99" s="33"/>
      <c r="AB99" s="33"/>
      <c r="AC99" s="33"/>
      <c r="AD99" s="33"/>
    </row>
    <row r="100" spans="2:30" x14ac:dyDescent="0.25">
      <c r="B100" s="523"/>
      <c r="C100" s="498"/>
      <c r="D100" s="513"/>
      <c r="E100" s="488"/>
      <c r="F100" s="490"/>
      <c r="G100" s="516"/>
      <c r="H100" s="505"/>
      <c r="I100" s="496"/>
      <c r="J100" s="250"/>
      <c r="K100" s="250"/>
      <c r="L100" s="250"/>
      <c r="M100" s="40"/>
      <c r="Y100" s="33"/>
      <c r="Z100" s="33"/>
      <c r="AA100" s="33"/>
      <c r="AB100" s="33"/>
      <c r="AC100" s="33"/>
      <c r="AD100" s="33"/>
    </row>
    <row r="101" spans="2:30" x14ac:dyDescent="0.25">
      <c r="B101" s="523"/>
      <c r="C101" s="497">
        <v>3</v>
      </c>
      <c r="D101" s="499" t="s">
        <v>240</v>
      </c>
      <c r="E101" s="514">
        <v>4</v>
      </c>
      <c r="F101" s="515">
        <v>5</v>
      </c>
      <c r="G101" s="503">
        <v>6</v>
      </c>
      <c r="H101" s="493">
        <v>7</v>
      </c>
      <c r="I101" s="495">
        <v>8</v>
      </c>
      <c r="J101" s="250"/>
      <c r="K101" s="250"/>
      <c r="L101" s="250"/>
      <c r="M101" s="40"/>
      <c r="Y101" s="33"/>
      <c r="Z101" s="33"/>
      <c r="AA101" s="33"/>
      <c r="AB101" s="33"/>
      <c r="AC101" s="33"/>
      <c r="AD101" s="33"/>
    </row>
    <row r="102" spans="2:30" x14ac:dyDescent="0.25">
      <c r="B102" s="523"/>
      <c r="C102" s="498"/>
      <c r="D102" s="500"/>
      <c r="E102" s="488"/>
      <c r="F102" s="516"/>
      <c r="G102" s="505"/>
      <c r="H102" s="517"/>
      <c r="I102" s="496"/>
      <c r="J102" s="250"/>
      <c r="K102" s="250"/>
      <c r="L102" s="250"/>
      <c r="M102" s="40"/>
      <c r="Y102" s="33"/>
      <c r="Z102" s="33"/>
      <c r="AA102" s="33"/>
      <c r="AB102" s="33"/>
      <c r="AC102" s="33"/>
      <c r="AD102" s="33"/>
    </row>
    <row r="103" spans="2:30" x14ac:dyDescent="0.25">
      <c r="B103" s="523"/>
      <c r="C103" s="497">
        <v>4</v>
      </c>
      <c r="D103" s="499" t="s">
        <v>228</v>
      </c>
      <c r="E103" s="501">
        <v>5</v>
      </c>
      <c r="F103" s="503">
        <v>6</v>
      </c>
      <c r="G103" s="503">
        <v>7</v>
      </c>
      <c r="H103" s="493">
        <v>8</v>
      </c>
      <c r="I103" s="495">
        <v>9</v>
      </c>
      <c r="J103" s="250"/>
      <c r="K103" s="250"/>
      <c r="L103" s="250"/>
      <c r="M103" s="40"/>
      <c r="Y103" s="33"/>
      <c r="Z103" s="33"/>
      <c r="AA103" s="33"/>
      <c r="AB103" s="33"/>
      <c r="AC103" s="33"/>
      <c r="AD103" s="33"/>
    </row>
    <row r="104" spans="2:30" x14ac:dyDescent="0.25">
      <c r="B104" s="523"/>
      <c r="C104" s="498"/>
      <c r="D104" s="500"/>
      <c r="E104" s="502"/>
      <c r="F104" s="504"/>
      <c r="G104" s="505"/>
      <c r="H104" s="506"/>
      <c r="I104" s="496"/>
      <c r="J104" s="250"/>
      <c r="K104" s="250"/>
      <c r="L104" s="250"/>
      <c r="M104" s="40"/>
      <c r="Y104" s="33"/>
      <c r="Z104" s="33"/>
      <c r="AA104" s="33"/>
      <c r="AB104" s="33"/>
      <c r="AC104" s="33"/>
      <c r="AD104" s="33"/>
    </row>
    <row r="105" spans="2:30" x14ac:dyDescent="0.25">
      <c r="B105" s="523"/>
      <c r="C105" s="497">
        <v>5</v>
      </c>
      <c r="D105" s="499" t="s">
        <v>301</v>
      </c>
      <c r="E105" s="509">
        <v>6</v>
      </c>
      <c r="F105" s="503">
        <v>7</v>
      </c>
      <c r="G105" s="493">
        <v>8</v>
      </c>
      <c r="H105" s="493">
        <v>9</v>
      </c>
      <c r="I105" s="495">
        <v>10</v>
      </c>
      <c r="J105" s="250"/>
      <c r="K105" s="250"/>
      <c r="L105" s="250"/>
      <c r="M105" s="40"/>
      <c r="Y105" s="33"/>
      <c r="Z105" s="33"/>
      <c r="AA105" s="33"/>
      <c r="AB105" s="33"/>
      <c r="AC105" s="33"/>
      <c r="AD105" s="33"/>
    </row>
    <row r="106" spans="2:30" ht="15.75" thickBot="1" x14ac:dyDescent="0.3">
      <c r="B106" s="523"/>
      <c r="C106" s="498"/>
      <c r="D106" s="508"/>
      <c r="E106" s="510"/>
      <c r="F106" s="511"/>
      <c r="G106" s="494"/>
      <c r="H106" s="494"/>
      <c r="I106" s="507"/>
      <c r="J106" s="250"/>
      <c r="K106" s="250"/>
      <c r="L106" s="250"/>
      <c r="M106" s="40"/>
      <c r="Y106" s="33"/>
      <c r="Z106" s="33"/>
      <c r="AA106" s="33"/>
      <c r="AB106" s="33"/>
      <c r="AC106" s="33"/>
      <c r="AD106" s="33"/>
    </row>
    <row r="107" spans="2:30" x14ac:dyDescent="0.25">
      <c r="B107" s="249"/>
      <c r="C107" s="41"/>
      <c r="D107" s="43"/>
      <c r="E107" s="42"/>
      <c r="F107" s="42"/>
      <c r="G107" s="42"/>
      <c r="H107" s="42"/>
      <c r="I107" s="42"/>
      <c r="J107" s="41"/>
      <c r="K107" s="41"/>
      <c r="L107" s="41"/>
      <c r="M107" s="40"/>
      <c r="Y107" s="33"/>
      <c r="Z107" s="33"/>
      <c r="AA107" s="33"/>
      <c r="AB107" s="33"/>
      <c r="AC107" s="33"/>
      <c r="AD107" s="33"/>
    </row>
    <row r="108" spans="2:30" ht="15.75" thickBot="1" x14ac:dyDescent="0.3">
      <c r="B108" s="248"/>
      <c r="C108" s="37"/>
      <c r="D108" s="39"/>
      <c r="E108" s="38"/>
      <c r="F108" s="38"/>
      <c r="G108" s="38"/>
      <c r="H108" s="38"/>
      <c r="I108" s="37"/>
      <c r="J108" s="36"/>
      <c r="K108" s="36"/>
      <c r="L108" s="36"/>
      <c r="M108" s="35"/>
      <c r="Y108" s="33"/>
      <c r="Z108" s="33"/>
      <c r="AA108" s="33"/>
      <c r="AB108" s="33"/>
      <c r="AC108" s="33"/>
      <c r="AD108" s="33"/>
    </row>
    <row r="109" spans="2:30" x14ac:dyDescent="0.25">
      <c r="C109" s="34"/>
      <c r="Y109" s="33"/>
      <c r="Z109" s="33"/>
      <c r="AA109" s="33"/>
      <c r="AB109" s="33"/>
      <c r="AC109" s="33"/>
      <c r="AD109" s="33"/>
    </row>
    <row r="110" spans="2:30" x14ac:dyDescent="0.25">
      <c r="Y110" s="33"/>
      <c r="Z110" s="33"/>
      <c r="AA110" s="33"/>
      <c r="AB110" s="33"/>
      <c r="AC110" s="33"/>
      <c r="AD110" s="33"/>
    </row>
    <row r="111" spans="2:30" x14ac:dyDescent="0.25">
      <c r="Y111" s="33"/>
      <c r="Z111" s="33"/>
      <c r="AA111" s="33"/>
      <c r="AB111" s="33"/>
      <c r="AC111" s="33"/>
      <c r="AD111" s="33"/>
    </row>
  </sheetData>
  <mergeCells count="148">
    <mergeCell ref="D99:D100"/>
    <mergeCell ref="E99:E100"/>
    <mergeCell ref="A1:AG1"/>
    <mergeCell ref="A2:AG2"/>
    <mergeCell ref="A3:AG3"/>
    <mergeCell ref="A4:AG4"/>
    <mergeCell ref="C101:C102"/>
    <mergeCell ref="D101:D102"/>
    <mergeCell ref="E101:E102"/>
    <mergeCell ref="F101:F102"/>
    <mergeCell ref="G101:G102"/>
    <mergeCell ref="H101:H102"/>
    <mergeCell ref="G97:G98"/>
    <mergeCell ref="H97:H98"/>
    <mergeCell ref="I97:I98"/>
    <mergeCell ref="C99:C100"/>
    <mergeCell ref="F99:F100"/>
    <mergeCell ref="G99:G100"/>
    <mergeCell ref="H99:H100"/>
    <mergeCell ref="I99:I100"/>
    <mergeCell ref="E93:I94"/>
    <mergeCell ref="B97:B106"/>
    <mergeCell ref="C97:C98"/>
    <mergeCell ref="D97:D98"/>
    <mergeCell ref="G105:G106"/>
    <mergeCell ref="H105:H106"/>
    <mergeCell ref="I101:I102"/>
    <mergeCell ref="C103:C104"/>
    <mergeCell ref="D103:D104"/>
    <mergeCell ref="E103:E104"/>
    <mergeCell ref="F103:F104"/>
    <mergeCell ref="G103:G104"/>
    <mergeCell ref="H103:H104"/>
    <mergeCell ref="I103:I104"/>
    <mergeCell ref="I105:I106"/>
    <mergeCell ref="C105:C106"/>
    <mergeCell ref="D105:D106"/>
    <mergeCell ref="E105:E106"/>
    <mergeCell ref="F105:F106"/>
    <mergeCell ref="E97:E98"/>
    <mergeCell ref="F97:F98"/>
    <mergeCell ref="V41:V42"/>
    <mergeCell ref="W41:W42"/>
    <mergeCell ref="X41:X42"/>
    <mergeCell ref="Y41:Y42"/>
    <mergeCell ref="Z41:Z42"/>
    <mergeCell ref="AA41:AA42"/>
    <mergeCell ref="AB41:AB42"/>
    <mergeCell ref="B91:E91"/>
    <mergeCell ref="B41:B42"/>
    <mergeCell ref="C41:C42"/>
    <mergeCell ref="D41:D42"/>
    <mergeCell ref="E41:E42"/>
    <mergeCell ref="H41:H42"/>
    <mergeCell ref="I41:I42"/>
    <mergeCell ref="AE41:AE42"/>
    <mergeCell ref="AF41:AF42"/>
    <mergeCell ref="AG41:AG42"/>
    <mergeCell ref="J41:J42"/>
    <mergeCell ref="K41:K42"/>
    <mergeCell ref="L41:L42"/>
    <mergeCell ref="M41:M42"/>
    <mergeCell ref="N41:N42"/>
    <mergeCell ref="O41:O42"/>
    <mergeCell ref="P41:P42"/>
    <mergeCell ref="Q41:Q42"/>
    <mergeCell ref="R41:R42"/>
    <mergeCell ref="S41:S42"/>
    <mergeCell ref="T41:T42"/>
    <mergeCell ref="U41:U42"/>
    <mergeCell ref="B34:B37"/>
    <mergeCell ref="C34:C37"/>
    <mergeCell ref="AD38:AD40"/>
    <mergeCell ref="J34:J37"/>
    <mergeCell ref="K34:K37"/>
    <mergeCell ref="L34:L37"/>
    <mergeCell ref="K38:K40"/>
    <mergeCell ref="L38:L40"/>
    <mergeCell ref="AC41:AC42"/>
    <mergeCell ref="AD41:AD42"/>
    <mergeCell ref="AA30:AA33"/>
    <mergeCell ref="N31:N33"/>
    <mergeCell ref="AE38:AE40"/>
    <mergeCell ref="AF38:AF40"/>
    <mergeCell ref="AG38:AG40"/>
    <mergeCell ref="M38:M40"/>
    <mergeCell ref="Y38:Y40"/>
    <mergeCell ref="Z38:Z40"/>
    <mergeCell ref="AA38:AA40"/>
    <mergeCell ref="AE34:AE37"/>
    <mergeCell ref="AF34:AF37"/>
    <mergeCell ref="M34:M37"/>
    <mergeCell ref="Y34:Y37"/>
    <mergeCell ref="Z34:Z37"/>
    <mergeCell ref="AA34:AA37"/>
    <mergeCell ref="AB34:AB37"/>
    <mergeCell ref="AC34:AC37"/>
    <mergeCell ref="AD34:AD37"/>
    <mergeCell ref="AB38:AB40"/>
    <mergeCell ref="AC38:AC40"/>
    <mergeCell ref="X5:X6"/>
    <mergeCell ref="Y5:AD5"/>
    <mergeCell ref="AE30:AE33"/>
    <mergeCell ref="AF30:AF33"/>
    <mergeCell ref="AG34:AG37"/>
    <mergeCell ref="B38:B40"/>
    <mergeCell ref="C38:C40"/>
    <mergeCell ref="D38:D40"/>
    <mergeCell ref="E38:E40"/>
    <mergeCell ref="H38:H40"/>
    <mergeCell ref="I38:I40"/>
    <mergeCell ref="J38:J40"/>
    <mergeCell ref="D34:D37"/>
    <mergeCell ref="E34:E37"/>
    <mergeCell ref="H34:H37"/>
    <mergeCell ref="I34:I37"/>
    <mergeCell ref="AB30:AB33"/>
    <mergeCell ref="AC30:AC33"/>
    <mergeCell ref="AG30:AG33"/>
    <mergeCell ref="K30:K33"/>
    <mergeCell ref="L30:L33"/>
    <mergeCell ref="M30:M33"/>
    <mergeCell ref="Y30:Y33"/>
    <mergeCell ref="Z30:Z33"/>
    <mergeCell ref="AE5:AG5"/>
    <mergeCell ref="E18:E19"/>
    <mergeCell ref="B30:B33"/>
    <mergeCell ref="C30:C33"/>
    <mergeCell ref="D30:D33"/>
    <mergeCell ref="E30:E33"/>
    <mergeCell ref="H30:H33"/>
    <mergeCell ref="I30:I33"/>
    <mergeCell ref="J30:J33"/>
    <mergeCell ref="B5:B6"/>
    <mergeCell ref="C5:C6"/>
    <mergeCell ref="D5:D6"/>
    <mergeCell ref="E5:E6"/>
    <mergeCell ref="F5:F6"/>
    <mergeCell ref="G5:G6"/>
    <mergeCell ref="H5:H6"/>
    <mergeCell ref="I5:I6"/>
    <mergeCell ref="X31:X33"/>
    <mergeCell ref="AD30:AD33"/>
    <mergeCell ref="J5:J6"/>
    <mergeCell ref="K5:K6"/>
    <mergeCell ref="L5:L6"/>
    <mergeCell ref="M5:M6"/>
    <mergeCell ref="N5:W5"/>
  </mergeCells>
  <conditionalFormatting sqref="AD7:AD9 AD60:AD76 M14:M30 M34 M38 M41 AD43:AD46 M43:M76 M87:M92 AD87:AD92">
    <cfRule type="cellIs" dxfId="647" priority="641" operator="between">
      <formula>8</formula>
      <formula>10</formula>
    </cfRule>
    <cfRule type="cellIs" dxfId="646" priority="642" operator="between">
      <formula>6</formula>
      <formula>7</formula>
    </cfRule>
    <cfRule type="cellIs" dxfId="645" priority="643" operator="equal">
      <formula>5</formula>
    </cfRule>
    <cfRule type="cellIs" dxfId="644" priority="644" operator="between">
      <formula>2</formula>
      <formula>4</formula>
    </cfRule>
    <cfRule type="cellIs" dxfId="643" priority="645" operator="equal">
      <formula>"Extremo"</formula>
    </cfRule>
    <cfRule type="cellIs" dxfId="642" priority="646" operator="equal">
      <formula>"Alto"</formula>
    </cfRule>
    <cfRule type="cellIs" dxfId="641" priority="647" operator="equal">
      <formula>"Medio"</formula>
    </cfRule>
    <cfRule type="cellIs" dxfId="640" priority="648" operator="equal">
      <formula>"Bajo"</formula>
    </cfRule>
  </conditionalFormatting>
  <conditionalFormatting sqref="AD14">
    <cfRule type="cellIs" dxfId="639" priority="633" operator="between">
      <formula>8</formula>
      <formula>10</formula>
    </cfRule>
    <cfRule type="cellIs" dxfId="638" priority="634" operator="between">
      <formula>6</formula>
      <formula>7</formula>
    </cfRule>
    <cfRule type="cellIs" dxfId="637" priority="635" operator="equal">
      <formula>5</formula>
    </cfRule>
    <cfRule type="cellIs" dxfId="636" priority="636" operator="between">
      <formula>2</formula>
      <formula>4</formula>
    </cfRule>
    <cfRule type="cellIs" dxfId="635" priority="637" operator="equal">
      <formula>"Extremo"</formula>
    </cfRule>
    <cfRule type="cellIs" dxfId="634" priority="638" operator="equal">
      <formula>"Alto"</formula>
    </cfRule>
    <cfRule type="cellIs" dxfId="633" priority="639" operator="equal">
      <formula>"Medio"</formula>
    </cfRule>
    <cfRule type="cellIs" dxfId="632" priority="640" operator="equal">
      <formula>"Bajo"</formula>
    </cfRule>
  </conditionalFormatting>
  <conditionalFormatting sqref="AD47">
    <cfRule type="cellIs" dxfId="631" priority="625" operator="between">
      <formula>8</formula>
      <formula>10</formula>
    </cfRule>
    <cfRule type="cellIs" dxfId="630" priority="626" operator="between">
      <formula>6</formula>
      <formula>7</formula>
    </cfRule>
    <cfRule type="cellIs" dxfId="629" priority="627" operator="equal">
      <formula>5</formula>
    </cfRule>
    <cfRule type="cellIs" dxfId="628" priority="628" operator="between">
      <formula>2</formula>
      <formula>4</formula>
    </cfRule>
    <cfRule type="cellIs" dxfId="627" priority="629" operator="equal">
      <formula>"Extremo"</formula>
    </cfRule>
    <cfRule type="cellIs" dxfId="626" priority="630" operator="equal">
      <formula>"Alto"</formula>
    </cfRule>
    <cfRule type="cellIs" dxfId="625" priority="631" operator="equal">
      <formula>"Medio"</formula>
    </cfRule>
    <cfRule type="cellIs" dxfId="624" priority="632" operator="equal">
      <formula>"Bajo"</formula>
    </cfRule>
  </conditionalFormatting>
  <conditionalFormatting sqref="M7">
    <cfRule type="cellIs" dxfId="623" priority="617" operator="between">
      <formula>8</formula>
      <formula>10</formula>
    </cfRule>
    <cfRule type="cellIs" dxfId="622" priority="618" operator="between">
      <formula>6</formula>
      <formula>7</formula>
    </cfRule>
    <cfRule type="cellIs" dxfId="621" priority="619" operator="equal">
      <formula>5</formula>
    </cfRule>
    <cfRule type="cellIs" dxfId="620" priority="620" operator="between">
      <formula>2</formula>
      <formula>4</formula>
    </cfRule>
    <cfRule type="cellIs" dxfId="619" priority="621" operator="equal">
      <formula>"Extremo"</formula>
    </cfRule>
    <cfRule type="cellIs" dxfId="618" priority="622" operator="equal">
      <formula>"Alto"</formula>
    </cfRule>
    <cfRule type="cellIs" dxfId="617" priority="623" operator="equal">
      <formula>"Medio"</formula>
    </cfRule>
    <cfRule type="cellIs" dxfId="616" priority="624" operator="equal">
      <formula>"Bajo"</formula>
    </cfRule>
  </conditionalFormatting>
  <conditionalFormatting sqref="M8">
    <cfRule type="cellIs" dxfId="615" priority="609" operator="between">
      <formula>8</formula>
      <formula>10</formula>
    </cfRule>
    <cfRule type="cellIs" dxfId="614" priority="610" operator="between">
      <formula>6</formula>
      <formula>7</formula>
    </cfRule>
    <cfRule type="cellIs" dxfId="613" priority="611" operator="equal">
      <formula>5</formula>
    </cfRule>
    <cfRule type="cellIs" dxfId="612" priority="612" operator="between">
      <formula>2</formula>
      <formula>4</formula>
    </cfRule>
    <cfRule type="cellIs" dxfId="611" priority="613" operator="equal">
      <formula>"Extremo"</formula>
    </cfRule>
    <cfRule type="cellIs" dxfId="610" priority="614" operator="equal">
      <formula>"Alto"</formula>
    </cfRule>
    <cfRule type="cellIs" dxfId="609" priority="615" operator="equal">
      <formula>"Medio"</formula>
    </cfRule>
    <cfRule type="cellIs" dxfId="608" priority="616" operator="equal">
      <formula>"Bajo"</formula>
    </cfRule>
  </conditionalFormatting>
  <conditionalFormatting sqref="M9">
    <cfRule type="cellIs" dxfId="607" priority="601" operator="between">
      <formula>8</formula>
      <formula>10</formula>
    </cfRule>
    <cfRule type="cellIs" dxfId="606" priority="602" operator="between">
      <formula>6</formula>
      <formula>7</formula>
    </cfRule>
    <cfRule type="cellIs" dxfId="605" priority="603" operator="equal">
      <formula>5</formula>
    </cfRule>
    <cfRule type="cellIs" dxfId="604" priority="604" operator="between">
      <formula>2</formula>
      <formula>4</formula>
    </cfRule>
    <cfRule type="cellIs" dxfId="603" priority="605" operator="equal">
      <formula>"Extremo"</formula>
    </cfRule>
    <cfRule type="cellIs" dxfId="602" priority="606" operator="equal">
      <formula>"Alto"</formula>
    </cfRule>
    <cfRule type="cellIs" dxfId="601" priority="607" operator="equal">
      <formula>"Medio"</formula>
    </cfRule>
    <cfRule type="cellIs" dxfId="600" priority="608" operator="equal">
      <formula>"Bajo"</formula>
    </cfRule>
  </conditionalFormatting>
  <conditionalFormatting sqref="AD15:AD30 AD34 AD38 AD41">
    <cfRule type="cellIs" dxfId="599" priority="593" operator="between">
      <formula>8</formula>
      <formula>10</formula>
    </cfRule>
    <cfRule type="cellIs" dxfId="598" priority="594" operator="between">
      <formula>6</formula>
      <formula>7</formula>
    </cfRule>
    <cfRule type="cellIs" dxfId="597" priority="595" operator="equal">
      <formula>5</formula>
    </cfRule>
    <cfRule type="cellIs" dxfId="596" priority="596" operator="between">
      <formula>2</formula>
      <formula>4</formula>
    </cfRule>
    <cfRule type="cellIs" dxfId="595" priority="597" operator="equal">
      <formula>"Extremo"</formula>
    </cfRule>
    <cfRule type="cellIs" dxfId="594" priority="598" operator="equal">
      <formula>"Alto"</formula>
    </cfRule>
    <cfRule type="cellIs" dxfId="593" priority="599" operator="equal">
      <formula>"Medio"</formula>
    </cfRule>
    <cfRule type="cellIs" dxfId="592" priority="600" operator="equal">
      <formula>"Bajo"</formula>
    </cfRule>
  </conditionalFormatting>
  <conditionalFormatting sqref="AD51">
    <cfRule type="cellIs" dxfId="591" priority="577" operator="between">
      <formula>8</formula>
      <formula>10</formula>
    </cfRule>
    <cfRule type="cellIs" dxfId="590" priority="578" operator="between">
      <formula>6</formula>
      <formula>7</formula>
    </cfRule>
    <cfRule type="cellIs" dxfId="589" priority="579" operator="equal">
      <formula>5</formula>
    </cfRule>
    <cfRule type="cellIs" dxfId="588" priority="580" operator="between">
      <formula>2</formula>
      <formula>4</formula>
    </cfRule>
    <cfRule type="cellIs" dxfId="587" priority="581" operator="equal">
      <formula>"Extremo"</formula>
    </cfRule>
    <cfRule type="cellIs" dxfId="586" priority="582" operator="equal">
      <formula>"Alto"</formula>
    </cfRule>
    <cfRule type="cellIs" dxfId="585" priority="583" operator="equal">
      <formula>"Medio"</formula>
    </cfRule>
    <cfRule type="cellIs" dxfId="584" priority="584" operator="equal">
      <formula>"Bajo"</formula>
    </cfRule>
  </conditionalFormatting>
  <conditionalFormatting sqref="AD52:AD58">
    <cfRule type="cellIs" dxfId="583" priority="585" operator="between">
      <formula>8</formula>
      <formula>10</formula>
    </cfRule>
    <cfRule type="cellIs" dxfId="582" priority="586" operator="between">
      <formula>6</formula>
      <formula>7</formula>
    </cfRule>
    <cfRule type="cellIs" dxfId="581" priority="587" operator="equal">
      <formula>5</formula>
    </cfRule>
    <cfRule type="cellIs" dxfId="580" priority="588" operator="between">
      <formula>2</formula>
      <formula>4</formula>
    </cfRule>
    <cfRule type="cellIs" dxfId="579" priority="589" operator="equal">
      <formula>"Extremo"</formula>
    </cfRule>
    <cfRule type="cellIs" dxfId="578" priority="590" operator="equal">
      <formula>"Alto"</formula>
    </cfRule>
    <cfRule type="cellIs" dxfId="577" priority="591" operator="equal">
      <formula>"Medio"</formula>
    </cfRule>
    <cfRule type="cellIs" dxfId="576" priority="592" operator="equal">
      <formula>"Bajo"</formula>
    </cfRule>
  </conditionalFormatting>
  <conditionalFormatting sqref="AD50">
    <cfRule type="cellIs" dxfId="575" priority="569" operator="between">
      <formula>8</formula>
      <formula>10</formula>
    </cfRule>
    <cfRule type="cellIs" dxfId="574" priority="570" operator="between">
      <formula>6</formula>
      <formula>7</formula>
    </cfRule>
    <cfRule type="cellIs" dxfId="573" priority="571" operator="equal">
      <formula>5</formula>
    </cfRule>
    <cfRule type="cellIs" dxfId="572" priority="572" operator="between">
      <formula>2</formula>
      <formula>4</formula>
    </cfRule>
    <cfRule type="cellIs" dxfId="571" priority="573" operator="equal">
      <formula>"Extremo"</formula>
    </cfRule>
    <cfRule type="cellIs" dxfId="570" priority="574" operator="equal">
      <formula>"Alto"</formula>
    </cfRule>
    <cfRule type="cellIs" dxfId="569" priority="575" operator="equal">
      <formula>"Medio"</formula>
    </cfRule>
    <cfRule type="cellIs" dxfId="568" priority="576" operator="equal">
      <formula>"Bajo"</formula>
    </cfRule>
  </conditionalFormatting>
  <conditionalFormatting sqref="AD49">
    <cfRule type="cellIs" dxfId="567" priority="561" operator="between">
      <formula>8</formula>
      <formula>10</formula>
    </cfRule>
    <cfRule type="cellIs" dxfId="566" priority="562" operator="between">
      <formula>6</formula>
      <formula>7</formula>
    </cfRule>
    <cfRule type="cellIs" dxfId="565" priority="563" operator="equal">
      <formula>5</formula>
    </cfRule>
    <cfRule type="cellIs" dxfId="564" priority="564" operator="between">
      <formula>2</formula>
      <formula>4</formula>
    </cfRule>
    <cfRule type="cellIs" dxfId="563" priority="565" operator="equal">
      <formula>"Extremo"</formula>
    </cfRule>
    <cfRule type="cellIs" dxfId="562" priority="566" operator="equal">
      <formula>"Alto"</formula>
    </cfRule>
    <cfRule type="cellIs" dxfId="561" priority="567" operator="equal">
      <formula>"Medio"</formula>
    </cfRule>
    <cfRule type="cellIs" dxfId="560" priority="568" operator="equal">
      <formula>"Bajo"</formula>
    </cfRule>
  </conditionalFormatting>
  <conditionalFormatting sqref="AD48">
    <cfRule type="cellIs" dxfId="559" priority="553" operator="between">
      <formula>8</formula>
      <formula>10</formula>
    </cfRule>
    <cfRule type="cellIs" dxfId="558" priority="554" operator="between">
      <formula>6</formula>
      <formula>7</formula>
    </cfRule>
    <cfRule type="cellIs" dxfId="557" priority="555" operator="equal">
      <formula>5</formula>
    </cfRule>
    <cfRule type="cellIs" dxfId="556" priority="556" operator="between">
      <formula>2</formula>
      <formula>4</formula>
    </cfRule>
    <cfRule type="cellIs" dxfId="555" priority="557" operator="equal">
      <formula>"Extremo"</formula>
    </cfRule>
    <cfRule type="cellIs" dxfId="554" priority="558" operator="equal">
      <formula>"Alto"</formula>
    </cfRule>
    <cfRule type="cellIs" dxfId="553" priority="559" operator="equal">
      <formula>"Medio"</formula>
    </cfRule>
    <cfRule type="cellIs" dxfId="552" priority="560" operator="equal">
      <formula>"Bajo"</formula>
    </cfRule>
  </conditionalFormatting>
  <conditionalFormatting sqref="AD59">
    <cfRule type="cellIs" dxfId="551" priority="545" operator="between">
      <formula>8</formula>
      <formula>10</formula>
    </cfRule>
    <cfRule type="cellIs" dxfId="550" priority="546" operator="between">
      <formula>6</formula>
      <formula>7</formula>
    </cfRule>
    <cfRule type="cellIs" dxfId="549" priority="547" operator="equal">
      <formula>5</formula>
    </cfRule>
    <cfRule type="cellIs" dxfId="548" priority="548" operator="between">
      <formula>2</formula>
      <formula>4</formula>
    </cfRule>
    <cfRule type="cellIs" dxfId="547" priority="549" operator="equal">
      <formula>"Extremo"</formula>
    </cfRule>
    <cfRule type="cellIs" dxfId="546" priority="550" operator="equal">
      <formula>"Alto"</formula>
    </cfRule>
    <cfRule type="cellIs" dxfId="545" priority="551" operator="equal">
      <formula>"Medio"</formula>
    </cfRule>
    <cfRule type="cellIs" dxfId="544" priority="552" operator="equal">
      <formula>"Bajo"</formula>
    </cfRule>
  </conditionalFormatting>
  <conditionalFormatting sqref="M10:M13 AD11:AD13">
    <cfRule type="cellIs" dxfId="543" priority="537" operator="between">
      <formula>8</formula>
      <formula>10</formula>
    </cfRule>
    <cfRule type="cellIs" dxfId="542" priority="538" operator="between">
      <formula>6</formula>
      <formula>7</formula>
    </cfRule>
    <cfRule type="cellIs" dxfId="541" priority="539" operator="equal">
      <formula>5</formula>
    </cfRule>
    <cfRule type="cellIs" dxfId="540" priority="540" operator="between">
      <formula>2</formula>
      <formula>4</formula>
    </cfRule>
    <cfRule type="cellIs" dxfId="539" priority="541" operator="equal">
      <formula>"Extremo"</formula>
    </cfRule>
    <cfRule type="cellIs" dxfId="538" priority="542" operator="equal">
      <formula>"Alto"</formula>
    </cfRule>
    <cfRule type="cellIs" dxfId="537" priority="543" operator="equal">
      <formula>"Medio"</formula>
    </cfRule>
    <cfRule type="cellIs" dxfId="536" priority="544" operator="equal">
      <formula>"Bajo"</formula>
    </cfRule>
  </conditionalFormatting>
  <conditionalFormatting sqref="AD10">
    <cfRule type="cellIs" dxfId="535" priority="529" operator="between">
      <formula>8</formula>
      <formula>10</formula>
    </cfRule>
    <cfRule type="cellIs" dxfId="534" priority="530" operator="between">
      <formula>6</formula>
      <formula>7</formula>
    </cfRule>
    <cfRule type="cellIs" dxfId="533" priority="531" operator="equal">
      <formula>5</formula>
    </cfRule>
    <cfRule type="cellIs" dxfId="532" priority="532" operator="between">
      <formula>2</formula>
      <formula>4</formula>
    </cfRule>
    <cfRule type="cellIs" dxfId="531" priority="533" operator="equal">
      <formula>"Extremo"</formula>
    </cfRule>
    <cfRule type="cellIs" dxfId="530" priority="534" operator="equal">
      <formula>"Alto"</formula>
    </cfRule>
    <cfRule type="cellIs" dxfId="529" priority="535" operator="equal">
      <formula>"Medio"</formula>
    </cfRule>
    <cfRule type="cellIs" dxfId="528" priority="536" operator="equal">
      <formula>"Bajo"</formula>
    </cfRule>
  </conditionalFormatting>
  <conditionalFormatting sqref="AD77:AD80">
    <cfRule type="cellIs" dxfId="527" priority="521" operator="between">
      <formula>8</formula>
      <formula>10</formula>
    </cfRule>
    <cfRule type="cellIs" dxfId="526" priority="522" operator="between">
      <formula>6</formula>
      <formula>7</formula>
    </cfRule>
    <cfRule type="cellIs" dxfId="525" priority="523" operator="equal">
      <formula>5</formula>
    </cfRule>
    <cfRule type="cellIs" dxfId="524" priority="524" operator="between">
      <formula>2</formula>
      <formula>4</formula>
    </cfRule>
    <cfRule type="cellIs" dxfId="523" priority="525" operator="equal">
      <formula>"Extremo"</formula>
    </cfRule>
    <cfRule type="cellIs" dxfId="522" priority="526" operator="equal">
      <formula>"Alto"</formula>
    </cfRule>
    <cfRule type="cellIs" dxfId="521" priority="527" operator="equal">
      <formula>"Medio"</formula>
    </cfRule>
    <cfRule type="cellIs" dxfId="520" priority="528" operator="equal">
      <formula>"Bajo"</formula>
    </cfRule>
  </conditionalFormatting>
  <conditionalFormatting sqref="M77">
    <cfRule type="cellIs" dxfId="519" priority="513" operator="between">
      <formula>8</formula>
      <formula>10</formula>
    </cfRule>
    <cfRule type="cellIs" dxfId="518" priority="514" operator="between">
      <formula>6</formula>
      <formula>7</formula>
    </cfRule>
    <cfRule type="cellIs" dxfId="517" priority="515" operator="equal">
      <formula>5</formula>
    </cfRule>
    <cfRule type="cellIs" dxfId="516" priority="516" operator="between">
      <formula>2</formula>
      <formula>4</formula>
    </cfRule>
    <cfRule type="cellIs" dxfId="515" priority="517" operator="equal">
      <formula>"Extremo"</formula>
    </cfRule>
    <cfRule type="cellIs" dxfId="514" priority="518" operator="equal">
      <formula>"Alto"</formula>
    </cfRule>
    <cfRule type="cellIs" dxfId="513" priority="519" operator="equal">
      <formula>"Medio"</formula>
    </cfRule>
    <cfRule type="cellIs" dxfId="512" priority="520" operator="equal">
      <formula>"Bajo"</formula>
    </cfRule>
  </conditionalFormatting>
  <conditionalFormatting sqref="M78">
    <cfRule type="cellIs" dxfId="511" priority="505" operator="between">
      <formula>8</formula>
      <formula>10</formula>
    </cfRule>
    <cfRule type="cellIs" dxfId="510" priority="506" operator="between">
      <formula>6</formula>
      <formula>7</formula>
    </cfRule>
    <cfRule type="cellIs" dxfId="509" priority="507" operator="equal">
      <formula>5</formula>
    </cfRule>
    <cfRule type="cellIs" dxfId="508" priority="508" operator="between">
      <formula>2</formula>
      <formula>4</formula>
    </cfRule>
    <cfRule type="cellIs" dxfId="507" priority="509" operator="equal">
      <formula>"Extremo"</formula>
    </cfRule>
    <cfRule type="cellIs" dxfId="506" priority="510" operator="equal">
      <formula>"Alto"</formula>
    </cfRule>
    <cfRule type="cellIs" dxfId="505" priority="511" operator="equal">
      <formula>"Medio"</formula>
    </cfRule>
    <cfRule type="cellIs" dxfId="504" priority="512" operator="equal">
      <formula>"Bajo"</formula>
    </cfRule>
  </conditionalFormatting>
  <conditionalFormatting sqref="M79">
    <cfRule type="cellIs" dxfId="503" priority="497" operator="between">
      <formula>8</formula>
      <formula>10</formula>
    </cfRule>
    <cfRule type="cellIs" dxfId="502" priority="498" operator="between">
      <formula>6</formula>
      <formula>7</formula>
    </cfRule>
    <cfRule type="cellIs" dxfId="501" priority="499" operator="equal">
      <formula>5</formula>
    </cfRule>
    <cfRule type="cellIs" dxfId="500" priority="500" operator="between">
      <formula>2</formula>
      <formula>4</formula>
    </cfRule>
    <cfRule type="cellIs" dxfId="499" priority="501" operator="equal">
      <formula>"Extremo"</formula>
    </cfRule>
    <cfRule type="cellIs" dxfId="498" priority="502" operator="equal">
      <formula>"Alto"</formula>
    </cfRule>
    <cfRule type="cellIs" dxfId="497" priority="503" operator="equal">
      <formula>"Medio"</formula>
    </cfRule>
    <cfRule type="cellIs" dxfId="496" priority="504" operator="equal">
      <formula>"Bajo"</formula>
    </cfRule>
  </conditionalFormatting>
  <conditionalFormatting sqref="M80">
    <cfRule type="cellIs" dxfId="495" priority="489" operator="between">
      <formula>8</formula>
      <formula>10</formula>
    </cfRule>
    <cfRule type="cellIs" dxfId="494" priority="490" operator="between">
      <formula>6</formula>
      <formula>7</formula>
    </cfRule>
    <cfRule type="cellIs" dxfId="493" priority="491" operator="equal">
      <formula>5</formula>
    </cfRule>
    <cfRule type="cellIs" dxfId="492" priority="492" operator="between">
      <formula>2</formula>
      <formula>4</formula>
    </cfRule>
    <cfRule type="cellIs" dxfId="491" priority="493" operator="equal">
      <formula>"Extremo"</formula>
    </cfRule>
    <cfRule type="cellIs" dxfId="490" priority="494" operator="equal">
      <formula>"Alto"</formula>
    </cfRule>
    <cfRule type="cellIs" dxfId="489" priority="495" operator="equal">
      <formula>"Medio"</formula>
    </cfRule>
    <cfRule type="cellIs" dxfId="488" priority="496" operator="equal">
      <formula>"Bajo"</formula>
    </cfRule>
  </conditionalFormatting>
  <conditionalFormatting sqref="M81:M83 AD82:AD83">
    <cfRule type="cellIs" dxfId="487" priority="481" operator="between">
      <formula>8</formula>
      <formula>10</formula>
    </cfRule>
    <cfRule type="cellIs" dxfId="486" priority="482" operator="between">
      <formula>6</formula>
      <formula>7</formula>
    </cfRule>
    <cfRule type="cellIs" dxfId="485" priority="483" operator="equal">
      <formula>5</formula>
    </cfRule>
    <cfRule type="cellIs" dxfId="484" priority="484" operator="between">
      <formula>2</formula>
      <formula>4</formula>
    </cfRule>
    <cfRule type="cellIs" dxfId="483" priority="485" operator="equal">
      <formula>"Extremo"</formula>
    </cfRule>
    <cfRule type="cellIs" dxfId="482" priority="486" operator="equal">
      <formula>"Alto"</formula>
    </cfRule>
    <cfRule type="cellIs" dxfId="481" priority="487" operator="equal">
      <formula>"Medio"</formula>
    </cfRule>
    <cfRule type="cellIs" dxfId="480" priority="488" operator="equal">
      <formula>"Bajo"</formula>
    </cfRule>
  </conditionalFormatting>
  <conditionalFormatting sqref="AD81">
    <cfRule type="cellIs" dxfId="479" priority="473" operator="between">
      <formula>8</formula>
      <formula>10</formula>
    </cfRule>
    <cfRule type="cellIs" dxfId="478" priority="474" operator="between">
      <formula>6</formula>
      <formula>7</formula>
    </cfRule>
    <cfRule type="cellIs" dxfId="477" priority="475" operator="equal">
      <formula>5</formula>
    </cfRule>
    <cfRule type="cellIs" dxfId="476" priority="476" operator="between">
      <formula>2</formula>
      <formula>4</formula>
    </cfRule>
    <cfRule type="cellIs" dxfId="475" priority="477" operator="equal">
      <formula>"Extremo"</formula>
    </cfRule>
    <cfRule type="cellIs" dxfId="474" priority="478" operator="equal">
      <formula>"Alto"</formula>
    </cfRule>
    <cfRule type="cellIs" dxfId="473" priority="479" operator="equal">
      <formula>"Medio"</formula>
    </cfRule>
    <cfRule type="cellIs" dxfId="472" priority="480" operator="equal">
      <formula>"Bajo"</formula>
    </cfRule>
  </conditionalFormatting>
  <conditionalFormatting sqref="AE7">
    <cfRule type="cellIs" dxfId="471" priority="465" operator="between">
      <formula>8</formula>
      <formula>10</formula>
    </cfRule>
    <cfRule type="cellIs" dxfId="470" priority="466" operator="between">
      <formula>6</formula>
      <formula>7</formula>
    </cfRule>
    <cfRule type="cellIs" dxfId="469" priority="467" operator="equal">
      <formula>5</formula>
    </cfRule>
    <cfRule type="cellIs" dxfId="468" priority="468" operator="between">
      <formula>2</formula>
      <formula>4</formula>
    </cfRule>
    <cfRule type="cellIs" dxfId="467" priority="469" operator="equal">
      <formula>"Extremo"</formula>
    </cfRule>
    <cfRule type="cellIs" dxfId="466" priority="470" operator="equal">
      <formula>"Alto"</formula>
    </cfRule>
    <cfRule type="cellIs" dxfId="465" priority="471" operator="equal">
      <formula>"Medio"</formula>
    </cfRule>
    <cfRule type="cellIs" dxfId="464" priority="472" operator="equal">
      <formula>"Bajo"</formula>
    </cfRule>
  </conditionalFormatting>
  <conditionalFormatting sqref="AE8:AF8">
    <cfRule type="cellIs" dxfId="463" priority="457" operator="between">
      <formula>8</formula>
      <formula>10</formula>
    </cfRule>
    <cfRule type="cellIs" dxfId="462" priority="458" operator="between">
      <formula>6</formula>
      <formula>7</formula>
    </cfRule>
    <cfRule type="cellIs" dxfId="461" priority="459" operator="equal">
      <formula>5</formula>
    </cfRule>
    <cfRule type="cellIs" dxfId="460" priority="460" operator="between">
      <formula>2</formula>
      <formula>4</formula>
    </cfRule>
    <cfRule type="cellIs" dxfId="459" priority="461" operator="equal">
      <formula>"Extremo"</formula>
    </cfRule>
    <cfRule type="cellIs" dxfId="458" priority="462" operator="equal">
      <formula>"Alto"</formula>
    </cfRule>
    <cfRule type="cellIs" dxfId="457" priority="463" operator="equal">
      <formula>"Medio"</formula>
    </cfRule>
    <cfRule type="cellIs" dxfId="456" priority="464" operator="equal">
      <formula>"Bajo"</formula>
    </cfRule>
  </conditionalFormatting>
  <conditionalFormatting sqref="AE18:AF19">
    <cfRule type="cellIs" dxfId="455" priority="449" operator="between">
      <formula>8</formula>
      <formula>10</formula>
    </cfRule>
    <cfRule type="cellIs" dxfId="454" priority="450" operator="between">
      <formula>6</formula>
      <formula>7</formula>
    </cfRule>
    <cfRule type="cellIs" dxfId="453" priority="451" operator="equal">
      <formula>5</formula>
    </cfRule>
    <cfRule type="cellIs" dxfId="452" priority="452" operator="between">
      <formula>2</formula>
      <formula>4</formula>
    </cfRule>
    <cfRule type="cellIs" dxfId="451" priority="453" operator="equal">
      <formula>"Extremo"</formula>
    </cfRule>
    <cfRule type="cellIs" dxfId="450" priority="454" operator="equal">
      <formula>"Alto"</formula>
    </cfRule>
    <cfRule type="cellIs" dxfId="449" priority="455" operator="equal">
      <formula>"Medio"</formula>
    </cfRule>
    <cfRule type="cellIs" dxfId="448" priority="456" operator="equal">
      <formula>"Bajo"</formula>
    </cfRule>
  </conditionalFormatting>
  <conditionalFormatting sqref="AE20:AF20">
    <cfRule type="cellIs" dxfId="447" priority="441" operator="between">
      <formula>8</formula>
      <formula>10</formula>
    </cfRule>
    <cfRule type="cellIs" dxfId="446" priority="442" operator="between">
      <formula>6</formula>
      <formula>7</formula>
    </cfRule>
    <cfRule type="cellIs" dxfId="445" priority="443" operator="equal">
      <formula>5</formula>
    </cfRule>
    <cfRule type="cellIs" dxfId="444" priority="444" operator="between">
      <formula>2</formula>
      <formula>4</formula>
    </cfRule>
    <cfRule type="cellIs" dxfId="443" priority="445" operator="equal">
      <formula>"Extremo"</formula>
    </cfRule>
    <cfRule type="cellIs" dxfId="442" priority="446" operator="equal">
      <formula>"Alto"</formula>
    </cfRule>
    <cfRule type="cellIs" dxfId="441" priority="447" operator="equal">
      <formula>"Medio"</formula>
    </cfRule>
    <cfRule type="cellIs" dxfId="440" priority="448" operator="equal">
      <formula>"Bajo"</formula>
    </cfRule>
  </conditionalFormatting>
  <conditionalFormatting sqref="AE21:AF21">
    <cfRule type="cellIs" dxfId="439" priority="433" operator="between">
      <formula>8</formula>
      <formula>10</formula>
    </cfRule>
    <cfRule type="cellIs" dxfId="438" priority="434" operator="between">
      <formula>6</formula>
      <formula>7</formula>
    </cfRule>
    <cfRule type="cellIs" dxfId="437" priority="435" operator="equal">
      <formula>5</formula>
    </cfRule>
    <cfRule type="cellIs" dxfId="436" priority="436" operator="between">
      <formula>2</formula>
      <formula>4</formula>
    </cfRule>
    <cfRule type="cellIs" dxfId="435" priority="437" operator="equal">
      <formula>"Extremo"</formula>
    </cfRule>
    <cfRule type="cellIs" dxfId="434" priority="438" operator="equal">
      <formula>"Alto"</formula>
    </cfRule>
    <cfRule type="cellIs" dxfId="433" priority="439" operator="equal">
      <formula>"Medio"</formula>
    </cfRule>
    <cfRule type="cellIs" dxfId="432" priority="440" operator="equal">
      <formula>"Bajo"</formula>
    </cfRule>
  </conditionalFormatting>
  <conditionalFormatting sqref="AE22:AF22">
    <cfRule type="cellIs" dxfId="431" priority="425" operator="between">
      <formula>8</formula>
      <formula>10</formula>
    </cfRule>
    <cfRule type="cellIs" dxfId="430" priority="426" operator="between">
      <formula>6</formula>
      <formula>7</formula>
    </cfRule>
    <cfRule type="cellIs" dxfId="429" priority="427" operator="equal">
      <formula>5</formula>
    </cfRule>
    <cfRule type="cellIs" dxfId="428" priority="428" operator="between">
      <formula>2</formula>
      <formula>4</formula>
    </cfRule>
    <cfRule type="cellIs" dxfId="427" priority="429" operator="equal">
      <formula>"Extremo"</formula>
    </cfRule>
    <cfRule type="cellIs" dxfId="426" priority="430" operator="equal">
      <formula>"Alto"</formula>
    </cfRule>
    <cfRule type="cellIs" dxfId="425" priority="431" operator="equal">
      <formula>"Medio"</formula>
    </cfRule>
    <cfRule type="cellIs" dxfId="424" priority="432" operator="equal">
      <formula>"Bajo"</formula>
    </cfRule>
  </conditionalFormatting>
  <conditionalFormatting sqref="AF23">
    <cfRule type="cellIs" dxfId="423" priority="417" operator="between">
      <formula>8</formula>
      <formula>10</formula>
    </cfRule>
    <cfRule type="cellIs" dxfId="422" priority="418" operator="between">
      <formula>6</formula>
      <formula>7</formula>
    </cfRule>
    <cfRule type="cellIs" dxfId="421" priority="419" operator="equal">
      <formula>5</formula>
    </cfRule>
    <cfRule type="cellIs" dxfId="420" priority="420" operator="between">
      <formula>2</formula>
      <formula>4</formula>
    </cfRule>
    <cfRule type="cellIs" dxfId="419" priority="421" operator="equal">
      <formula>"Extremo"</formula>
    </cfRule>
    <cfRule type="cellIs" dxfId="418" priority="422" operator="equal">
      <formula>"Alto"</formula>
    </cfRule>
    <cfRule type="cellIs" dxfId="417" priority="423" operator="equal">
      <formula>"Medio"</formula>
    </cfRule>
    <cfRule type="cellIs" dxfId="416" priority="424" operator="equal">
      <formula>"Bajo"</formula>
    </cfRule>
  </conditionalFormatting>
  <conditionalFormatting sqref="AF24">
    <cfRule type="cellIs" dxfId="415" priority="409" operator="between">
      <formula>8</formula>
      <formula>10</formula>
    </cfRule>
    <cfRule type="cellIs" dxfId="414" priority="410" operator="between">
      <formula>6</formula>
      <formula>7</formula>
    </cfRule>
    <cfRule type="cellIs" dxfId="413" priority="411" operator="equal">
      <formula>5</formula>
    </cfRule>
    <cfRule type="cellIs" dxfId="412" priority="412" operator="between">
      <formula>2</formula>
      <formula>4</formula>
    </cfRule>
    <cfRule type="cellIs" dxfId="411" priority="413" operator="equal">
      <formula>"Extremo"</formula>
    </cfRule>
    <cfRule type="cellIs" dxfId="410" priority="414" operator="equal">
      <formula>"Alto"</formula>
    </cfRule>
    <cfRule type="cellIs" dxfId="409" priority="415" operator="equal">
      <formula>"Medio"</formula>
    </cfRule>
    <cfRule type="cellIs" dxfId="408" priority="416" operator="equal">
      <formula>"Bajo"</formula>
    </cfRule>
  </conditionalFormatting>
  <conditionalFormatting sqref="AE26:AF26">
    <cfRule type="cellIs" dxfId="407" priority="401" operator="between">
      <formula>8</formula>
      <formula>10</formula>
    </cfRule>
    <cfRule type="cellIs" dxfId="406" priority="402" operator="between">
      <formula>6</formula>
      <formula>7</formula>
    </cfRule>
    <cfRule type="cellIs" dxfId="405" priority="403" operator="equal">
      <formula>5</formula>
    </cfRule>
    <cfRule type="cellIs" dxfId="404" priority="404" operator="between">
      <formula>2</formula>
      <formula>4</formula>
    </cfRule>
    <cfRule type="cellIs" dxfId="403" priority="405" operator="equal">
      <formula>"Extremo"</formula>
    </cfRule>
    <cfRule type="cellIs" dxfId="402" priority="406" operator="equal">
      <formula>"Alto"</formula>
    </cfRule>
    <cfRule type="cellIs" dxfId="401" priority="407" operator="equal">
      <formula>"Medio"</formula>
    </cfRule>
    <cfRule type="cellIs" dxfId="400" priority="408" operator="equal">
      <formula>"Bajo"</formula>
    </cfRule>
  </conditionalFormatting>
  <conditionalFormatting sqref="AE27:AF27">
    <cfRule type="cellIs" dxfId="399" priority="393" operator="between">
      <formula>8</formula>
      <formula>10</formula>
    </cfRule>
    <cfRule type="cellIs" dxfId="398" priority="394" operator="between">
      <formula>6</formula>
      <formula>7</formula>
    </cfRule>
    <cfRule type="cellIs" dxfId="397" priority="395" operator="equal">
      <formula>5</formula>
    </cfRule>
    <cfRule type="cellIs" dxfId="396" priority="396" operator="between">
      <formula>2</formula>
      <formula>4</formula>
    </cfRule>
    <cfRule type="cellIs" dxfId="395" priority="397" operator="equal">
      <formula>"Extremo"</formula>
    </cfRule>
    <cfRule type="cellIs" dxfId="394" priority="398" operator="equal">
      <formula>"Alto"</formula>
    </cfRule>
    <cfRule type="cellIs" dxfId="393" priority="399" operator="equal">
      <formula>"Medio"</formula>
    </cfRule>
    <cfRule type="cellIs" dxfId="392" priority="400" operator="equal">
      <formula>"Bajo"</formula>
    </cfRule>
  </conditionalFormatting>
  <conditionalFormatting sqref="AE28:AF29">
    <cfRule type="cellIs" dxfId="391" priority="385" operator="between">
      <formula>8</formula>
      <formula>10</formula>
    </cfRule>
    <cfRule type="cellIs" dxfId="390" priority="386" operator="between">
      <formula>6</formula>
      <formula>7</formula>
    </cfRule>
    <cfRule type="cellIs" dxfId="389" priority="387" operator="equal">
      <formula>5</formula>
    </cfRule>
    <cfRule type="cellIs" dxfId="388" priority="388" operator="between">
      <formula>2</formula>
      <formula>4</formula>
    </cfRule>
    <cfRule type="cellIs" dxfId="387" priority="389" operator="equal">
      <formula>"Extremo"</formula>
    </cfRule>
    <cfRule type="cellIs" dxfId="386" priority="390" operator="equal">
      <formula>"Alto"</formula>
    </cfRule>
    <cfRule type="cellIs" dxfId="385" priority="391" operator="equal">
      <formula>"Medio"</formula>
    </cfRule>
    <cfRule type="cellIs" dxfId="384" priority="392" operator="equal">
      <formula>"Bajo"</formula>
    </cfRule>
  </conditionalFormatting>
  <conditionalFormatting sqref="AE43:AF43">
    <cfRule type="cellIs" dxfId="383" priority="377" operator="between">
      <formula>8</formula>
      <formula>10</formula>
    </cfRule>
    <cfRule type="cellIs" dxfId="382" priority="378" operator="between">
      <formula>6</formula>
      <formula>7</formula>
    </cfRule>
    <cfRule type="cellIs" dxfId="381" priority="379" operator="equal">
      <formula>5</formula>
    </cfRule>
    <cfRule type="cellIs" dxfId="380" priority="380" operator="between">
      <formula>2</formula>
      <formula>4</formula>
    </cfRule>
    <cfRule type="cellIs" dxfId="379" priority="381" operator="equal">
      <formula>"Extremo"</formula>
    </cfRule>
    <cfRule type="cellIs" dxfId="378" priority="382" operator="equal">
      <formula>"Alto"</formula>
    </cfRule>
    <cfRule type="cellIs" dxfId="377" priority="383" operator="equal">
      <formula>"Medio"</formula>
    </cfRule>
    <cfRule type="cellIs" dxfId="376" priority="384" operator="equal">
      <formula>"Bajo"</formula>
    </cfRule>
  </conditionalFormatting>
  <conditionalFormatting sqref="AE44:AF44">
    <cfRule type="cellIs" dxfId="375" priority="369" operator="between">
      <formula>8</formula>
      <formula>10</formula>
    </cfRule>
    <cfRule type="cellIs" dxfId="374" priority="370" operator="between">
      <formula>6</formula>
      <formula>7</formula>
    </cfRule>
    <cfRule type="cellIs" dxfId="373" priority="371" operator="equal">
      <formula>5</formula>
    </cfRule>
    <cfRule type="cellIs" dxfId="372" priority="372" operator="between">
      <formula>2</formula>
      <formula>4</formula>
    </cfRule>
    <cfRule type="cellIs" dxfId="371" priority="373" operator="equal">
      <formula>"Extremo"</formula>
    </cfRule>
    <cfRule type="cellIs" dxfId="370" priority="374" operator="equal">
      <formula>"Alto"</formula>
    </cfRule>
    <cfRule type="cellIs" dxfId="369" priority="375" operator="equal">
      <formula>"Medio"</formula>
    </cfRule>
    <cfRule type="cellIs" dxfId="368" priority="376" operator="equal">
      <formula>"Bajo"</formula>
    </cfRule>
  </conditionalFormatting>
  <conditionalFormatting sqref="AF47">
    <cfRule type="cellIs" dxfId="367" priority="361" operator="between">
      <formula>8</formula>
      <formula>10</formula>
    </cfRule>
    <cfRule type="cellIs" dxfId="366" priority="362" operator="between">
      <formula>6</formula>
      <formula>7</formula>
    </cfRule>
    <cfRule type="cellIs" dxfId="365" priority="363" operator="equal">
      <formula>5</formula>
    </cfRule>
    <cfRule type="cellIs" dxfId="364" priority="364" operator="between">
      <formula>2</formula>
      <formula>4</formula>
    </cfRule>
    <cfRule type="cellIs" dxfId="363" priority="365" operator="equal">
      <formula>"Extremo"</formula>
    </cfRule>
    <cfRule type="cellIs" dxfId="362" priority="366" operator="equal">
      <formula>"Alto"</formula>
    </cfRule>
    <cfRule type="cellIs" dxfId="361" priority="367" operator="equal">
      <formula>"Medio"</formula>
    </cfRule>
    <cfRule type="cellIs" dxfId="360" priority="368" operator="equal">
      <formula>"Bajo"</formula>
    </cfRule>
  </conditionalFormatting>
  <conditionalFormatting sqref="AE45:AF46">
    <cfRule type="cellIs" dxfId="359" priority="353" operator="between">
      <formula>8</formula>
      <formula>10</formula>
    </cfRule>
    <cfRule type="cellIs" dxfId="358" priority="354" operator="between">
      <formula>6</formula>
      <formula>7</formula>
    </cfRule>
    <cfRule type="cellIs" dxfId="357" priority="355" operator="equal">
      <formula>5</formula>
    </cfRule>
    <cfRule type="cellIs" dxfId="356" priority="356" operator="between">
      <formula>2</formula>
      <formula>4</formula>
    </cfRule>
    <cfRule type="cellIs" dxfId="355" priority="357" operator="equal">
      <formula>"Extremo"</formula>
    </cfRule>
    <cfRule type="cellIs" dxfId="354" priority="358" operator="equal">
      <formula>"Alto"</formula>
    </cfRule>
    <cfRule type="cellIs" dxfId="353" priority="359" operator="equal">
      <formula>"Medio"</formula>
    </cfRule>
    <cfRule type="cellIs" dxfId="352" priority="360" operator="equal">
      <formula>"Bajo"</formula>
    </cfRule>
  </conditionalFormatting>
  <conditionalFormatting sqref="AE47">
    <cfRule type="cellIs" dxfId="351" priority="345" operator="between">
      <formula>8</formula>
      <formula>10</formula>
    </cfRule>
    <cfRule type="cellIs" dxfId="350" priority="346" operator="between">
      <formula>6</formula>
      <formula>7</formula>
    </cfRule>
    <cfRule type="cellIs" dxfId="349" priority="347" operator="equal">
      <formula>5</formula>
    </cfRule>
    <cfRule type="cellIs" dxfId="348" priority="348" operator="between">
      <formula>2</formula>
      <formula>4</formula>
    </cfRule>
    <cfRule type="cellIs" dxfId="347" priority="349" operator="equal">
      <formula>"Extremo"</formula>
    </cfRule>
    <cfRule type="cellIs" dxfId="346" priority="350" operator="equal">
      <formula>"Alto"</formula>
    </cfRule>
    <cfRule type="cellIs" dxfId="345" priority="351" operator="equal">
      <formula>"Medio"</formula>
    </cfRule>
    <cfRule type="cellIs" dxfId="344" priority="352" operator="equal">
      <formula>"Bajo"</formula>
    </cfRule>
  </conditionalFormatting>
  <conditionalFormatting sqref="AF48">
    <cfRule type="cellIs" dxfId="343" priority="337" operator="between">
      <formula>8</formula>
      <formula>10</formula>
    </cfRule>
    <cfRule type="cellIs" dxfId="342" priority="338" operator="between">
      <formula>6</formula>
      <formula>7</formula>
    </cfRule>
    <cfRule type="cellIs" dxfId="341" priority="339" operator="equal">
      <formula>5</formula>
    </cfRule>
    <cfRule type="cellIs" dxfId="340" priority="340" operator="between">
      <formula>2</formula>
      <formula>4</formula>
    </cfRule>
    <cfRule type="cellIs" dxfId="339" priority="341" operator="equal">
      <formula>"Extremo"</formula>
    </cfRule>
    <cfRule type="cellIs" dxfId="338" priority="342" operator="equal">
      <formula>"Alto"</formula>
    </cfRule>
    <cfRule type="cellIs" dxfId="337" priority="343" operator="equal">
      <formula>"Medio"</formula>
    </cfRule>
    <cfRule type="cellIs" dxfId="336" priority="344" operator="equal">
      <formula>"Bajo"</formula>
    </cfRule>
  </conditionalFormatting>
  <conditionalFormatting sqref="AE48">
    <cfRule type="cellIs" dxfId="335" priority="329" operator="between">
      <formula>8</formula>
      <formula>10</formula>
    </cfRule>
    <cfRule type="cellIs" dxfId="334" priority="330" operator="between">
      <formula>6</formula>
      <formula>7</formula>
    </cfRule>
    <cfRule type="cellIs" dxfId="333" priority="331" operator="equal">
      <formula>5</formula>
    </cfRule>
    <cfRule type="cellIs" dxfId="332" priority="332" operator="between">
      <formula>2</formula>
      <formula>4</formula>
    </cfRule>
    <cfRule type="cellIs" dxfId="331" priority="333" operator="equal">
      <formula>"Extremo"</formula>
    </cfRule>
    <cfRule type="cellIs" dxfId="330" priority="334" operator="equal">
      <formula>"Alto"</formula>
    </cfRule>
    <cfRule type="cellIs" dxfId="329" priority="335" operator="equal">
      <formula>"Medio"</formula>
    </cfRule>
    <cfRule type="cellIs" dxfId="328" priority="336" operator="equal">
      <formula>"Bajo"</formula>
    </cfRule>
  </conditionalFormatting>
  <conditionalFormatting sqref="AE52:AF52">
    <cfRule type="cellIs" dxfId="327" priority="321" operator="between">
      <formula>8</formula>
      <formula>10</formula>
    </cfRule>
    <cfRule type="cellIs" dxfId="326" priority="322" operator="between">
      <formula>6</formula>
      <formula>7</formula>
    </cfRule>
    <cfRule type="cellIs" dxfId="325" priority="323" operator="equal">
      <formula>5</formula>
    </cfRule>
    <cfRule type="cellIs" dxfId="324" priority="324" operator="between">
      <formula>2</formula>
      <formula>4</formula>
    </cfRule>
    <cfRule type="cellIs" dxfId="323" priority="325" operator="equal">
      <formula>"Extremo"</formula>
    </cfRule>
    <cfRule type="cellIs" dxfId="322" priority="326" operator="equal">
      <formula>"Alto"</formula>
    </cfRule>
    <cfRule type="cellIs" dxfId="321" priority="327" operator="equal">
      <formula>"Medio"</formula>
    </cfRule>
    <cfRule type="cellIs" dxfId="320" priority="328" operator="equal">
      <formula>"Bajo"</formula>
    </cfRule>
  </conditionalFormatting>
  <conditionalFormatting sqref="AE53:AF53">
    <cfRule type="cellIs" dxfId="319" priority="313" operator="between">
      <formula>8</formula>
      <formula>10</formula>
    </cfRule>
    <cfRule type="cellIs" dxfId="318" priority="314" operator="between">
      <formula>6</formula>
      <formula>7</formula>
    </cfRule>
    <cfRule type="cellIs" dxfId="317" priority="315" operator="equal">
      <formula>5</formula>
    </cfRule>
    <cfRule type="cellIs" dxfId="316" priority="316" operator="between">
      <formula>2</formula>
      <formula>4</formula>
    </cfRule>
    <cfRule type="cellIs" dxfId="315" priority="317" operator="equal">
      <formula>"Extremo"</formula>
    </cfRule>
    <cfRule type="cellIs" dxfId="314" priority="318" operator="equal">
      <formula>"Alto"</formula>
    </cfRule>
    <cfRule type="cellIs" dxfId="313" priority="319" operator="equal">
      <formula>"Medio"</formula>
    </cfRule>
    <cfRule type="cellIs" dxfId="312" priority="320" operator="equal">
      <formula>"Bajo"</formula>
    </cfRule>
  </conditionalFormatting>
  <conditionalFormatting sqref="AE54:AF54">
    <cfRule type="cellIs" dxfId="311" priority="305" operator="between">
      <formula>8</formula>
      <formula>10</formula>
    </cfRule>
    <cfRule type="cellIs" dxfId="310" priority="306" operator="between">
      <formula>6</formula>
      <formula>7</formula>
    </cfRule>
    <cfRule type="cellIs" dxfId="309" priority="307" operator="equal">
      <formula>5</formula>
    </cfRule>
    <cfRule type="cellIs" dxfId="308" priority="308" operator="between">
      <formula>2</formula>
      <formula>4</formula>
    </cfRule>
    <cfRule type="cellIs" dxfId="307" priority="309" operator="equal">
      <formula>"Extremo"</formula>
    </cfRule>
    <cfRule type="cellIs" dxfId="306" priority="310" operator="equal">
      <formula>"Alto"</formula>
    </cfRule>
    <cfRule type="cellIs" dxfId="305" priority="311" operator="equal">
      <formula>"Medio"</formula>
    </cfRule>
    <cfRule type="cellIs" dxfId="304" priority="312" operator="equal">
      <formula>"Bajo"</formula>
    </cfRule>
  </conditionalFormatting>
  <conditionalFormatting sqref="AE61">
    <cfRule type="cellIs" dxfId="303" priority="297" operator="between">
      <formula>8</formula>
      <formula>10</formula>
    </cfRule>
    <cfRule type="cellIs" dxfId="302" priority="298" operator="between">
      <formula>6</formula>
      <formula>7</formula>
    </cfRule>
    <cfRule type="cellIs" dxfId="301" priority="299" operator="equal">
      <formula>5</formula>
    </cfRule>
    <cfRule type="cellIs" dxfId="300" priority="300" operator="between">
      <formula>2</formula>
      <formula>4</formula>
    </cfRule>
    <cfRule type="cellIs" dxfId="299" priority="301" operator="equal">
      <formula>"Extremo"</formula>
    </cfRule>
    <cfRule type="cellIs" dxfId="298" priority="302" operator="equal">
      <formula>"Alto"</formula>
    </cfRule>
    <cfRule type="cellIs" dxfId="297" priority="303" operator="equal">
      <formula>"Medio"</formula>
    </cfRule>
    <cfRule type="cellIs" dxfId="296" priority="304" operator="equal">
      <formula>"Bajo"</formula>
    </cfRule>
  </conditionalFormatting>
  <conditionalFormatting sqref="AF61">
    <cfRule type="cellIs" dxfId="295" priority="289" operator="between">
      <formula>8</formula>
      <formula>10</formula>
    </cfRule>
    <cfRule type="cellIs" dxfId="294" priority="290" operator="between">
      <formula>6</formula>
      <formula>7</formula>
    </cfRule>
    <cfRule type="cellIs" dxfId="293" priority="291" operator="equal">
      <formula>5</formula>
    </cfRule>
    <cfRule type="cellIs" dxfId="292" priority="292" operator="between">
      <formula>2</formula>
      <formula>4</formula>
    </cfRule>
    <cfRule type="cellIs" dxfId="291" priority="293" operator="equal">
      <formula>"Extremo"</formula>
    </cfRule>
    <cfRule type="cellIs" dxfId="290" priority="294" operator="equal">
      <formula>"Alto"</formula>
    </cfRule>
    <cfRule type="cellIs" dxfId="289" priority="295" operator="equal">
      <formula>"Medio"</formula>
    </cfRule>
    <cfRule type="cellIs" dxfId="288" priority="296" operator="equal">
      <formula>"Bajo"</formula>
    </cfRule>
  </conditionalFormatting>
  <conditionalFormatting sqref="AE62:AF62">
    <cfRule type="cellIs" dxfId="287" priority="281" operator="between">
      <formula>8</formula>
      <formula>10</formula>
    </cfRule>
    <cfRule type="cellIs" dxfId="286" priority="282" operator="between">
      <formula>6</formula>
      <formula>7</formula>
    </cfRule>
    <cfRule type="cellIs" dxfId="285" priority="283" operator="equal">
      <formula>5</formula>
    </cfRule>
    <cfRule type="cellIs" dxfId="284" priority="284" operator="between">
      <formula>2</formula>
      <formula>4</formula>
    </cfRule>
    <cfRule type="cellIs" dxfId="283" priority="285" operator="equal">
      <formula>"Extremo"</formula>
    </cfRule>
    <cfRule type="cellIs" dxfId="282" priority="286" operator="equal">
      <formula>"Alto"</formula>
    </cfRule>
    <cfRule type="cellIs" dxfId="281" priority="287" operator="equal">
      <formula>"Medio"</formula>
    </cfRule>
    <cfRule type="cellIs" dxfId="280" priority="288" operator="equal">
      <formula>"Bajo"</formula>
    </cfRule>
  </conditionalFormatting>
  <conditionalFormatting sqref="AF63">
    <cfRule type="cellIs" dxfId="279" priority="273" operator="between">
      <formula>8</formula>
      <formula>10</formula>
    </cfRule>
    <cfRule type="cellIs" dxfId="278" priority="274" operator="between">
      <formula>6</formula>
      <formula>7</formula>
    </cfRule>
    <cfRule type="cellIs" dxfId="277" priority="275" operator="equal">
      <formula>5</formula>
    </cfRule>
    <cfRule type="cellIs" dxfId="276" priority="276" operator="between">
      <formula>2</formula>
      <formula>4</formula>
    </cfRule>
    <cfRule type="cellIs" dxfId="275" priority="277" operator="equal">
      <formula>"Extremo"</formula>
    </cfRule>
    <cfRule type="cellIs" dxfId="274" priority="278" operator="equal">
      <formula>"Alto"</formula>
    </cfRule>
    <cfRule type="cellIs" dxfId="273" priority="279" operator="equal">
      <formula>"Medio"</formula>
    </cfRule>
    <cfRule type="cellIs" dxfId="272" priority="280" operator="equal">
      <formula>"Bajo"</formula>
    </cfRule>
  </conditionalFormatting>
  <conditionalFormatting sqref="AE63">
    <cfRule type="cellIs" dxfId="271" priority="265" operator="between">
      <formula>8</formula>
      <formula>10</formula>
    </cfRule>
    <cfRule type="cellIs" dxfId="270" priority="266" operator="between">
      <formula>6</formula>
      <formula>7</formula>
    </cfRule>
    <cfRule type="cellIs" dxfId="269" priority="267" operator="equal">
      <formula>5</formula>
    </cfRule>
    <cfRule type="cellIs" dxfId="268" priority="268" operator="between">
      <formula>2</formula>
      <formula>4</formula>
    </cfRule>
    <cfRule type="cellIs" dxfId="267" priority="269" operator="equal">
      <formula>"Extremo"</formula>
    </cfRule>
    <cfRule type="cellIs" dxfId="266" priority="270" operator="equal">
      <formula>"Alto"</formula>
    </cfRule>
    <cfRule type="cellIs" dxfId="265" priority="271" operator="equal">
      <formula>"Medio"</formula>
    </cfRule>
    <cfRule type="cellIs" dxfId="264" priority="272" operator="equal">
      <formula>"Bajo"</formula>
    </cfRule>
  </conditionalFormatting>
  <conditionalFormatting sqref="AE69:AF69">
    <cfRule type="cellIs" dxfId="263" priority="257" operator="between">
      <formula>8</formula>
      <formula>10</formula>
    </cfRule>
    <cfRule type="cellIs" dxfId="262" priority="258" operator="between">
      <formula>6</formula>
      <formula>7</formula>
    </cfRule>
    <cfRule type="cellIs" dxfId="261" priority="259" operator="equal">
      <formula>5</formula>
    </cfRule>
    <cfRule type="cellIs" dxfId="260" priority="260" operator="between">
      <formula>2</formula>
      <formula>4</formula>
    </cfRule>
    <cfRule type="cellIs" dxfId="259" priority="261" operator="equal">
      <formula>"Extremo"</formula>
    </cfRule>
    <cfRule type="cellIs" dxfId="258" priority="262" operator="equal">
      <formula>"Alto"</formula>
    </cfRule>
    <cfRule type="cellIs" dxfId="257" priority="263" operator="equal">
      <formula>"Medio"</formula>
    </cfRule>
    <cfRule type="cellIs" dxfId="256" priority="264" operator="equal">
      <formula>"Bajo"</formula>
    </cfRule>
  </conditionalFormatting>
  <conditionalFormatting sqref="AE70:AF70">
    <cfRule type="cellIs" dxfId="255" priority="249" operator="between">
      <formula>8</formula>
      <formula>10</formula>
    </cfRule>
    <cfRule type="cellIs" dxfId="254" priority="250" operator="between">
      <formula>6</formula>
      <formula>7</formula>
    </cfRule>
    <cfRule type="cellIs" dxfId="253" priority="251" operator="equal">
      <formula>5</formula>
    </cfRule>
    <cfRule type="cellIs" dxfId="252" priority="252" operator="between">
      <formula>2</formula>
      <formula>4</formula>
    </cfRule>
    <cfRule type="cellIs" dxfId="251" priority="253" operator="equal">
      <formula>"Extremo"</formula>
    </cfRule>
    <cfRule type="cellIs" dxfId="250" priority="254" operator="equal">
      <formula>"Alto"</formula>
    </cfRule>
    <cfRule type="cellIs" dxfId="249" priority="255" operator="equal">
      <formula>"Medio"</formula>
    </cfRule>
    <cfRule type="cellIs" dxfId="248" priority="256" operator="equal">
      <formula>"Bajo"</formula>
    </cfRule>
  </conditionalFormatting>
  <conditionalFormatting sqref="AE71:AF71">
    <cfRule type="cellIs" dxfId="247" priority="241" operator="between">
      <formula>8</formula>
      <formula>10</formula>
    </cfRule>
    <cfRule type="cellIs" dxfId="246" priority="242" operator="between">
      <formula>6</formula>
      <formula>7</formula>
    </cfRule>
    <cfRule type="cellIs" dxfId="245" priority="243" operator="equal">
      <formula>5</formula>
    </cfRule>
    <cfRule type="cellIs" dxfId="244" priority="244" operator="between">
      <formula>2</formula>
      <formula>4</formula>
    </cfRule>
    <cfRule type="cellIs" dxfId="243" priority="245" operator="equal">
      <formula>"Extremo"</formula>
    </cfRule>
    <cfRule type="cellIs" dxfId="242" priority="246" operator="equal">
      <formula>"Alto"</formula>
    </cfRule>
    <cfRule type="cellIs" dxfId="241" priority="247" operator="equal">
      <formula>"Medio"</formula>
    </cfRule>
    <cfRule type="cellIs" dxfId="240" priority="248" operator="equal">
      <formula>"Bajo"</formula>
    </cfRule>
  </conditionalFormatting>
  <conditionalFormatting sqref="AE72:AF72">
    <cfRule type="cellIs" dxfId="239" priority="233" operator="between">
      <formula>8</formula>
      <formula>10</formula>
    </cfRule>
    <cfRule type="cellIs" dxfId="238" priority="234" operator="between">
      <formula>6</formula>
      <formula>7</formula>
    </cfRule>
    <cfRule type="cellIs" dxfId="237" priority="235" operator="equal">
      <formula>5</formula>
    </cfRule>
    <cfRule type="cellIs" dxfId="236" priority="236" operator="between">
      <formula>2</formula>
      <formula>4</formula>
    </cfRule>
    <cfRule type="cellIs" dxfId="235" priority="237" operator="equal">
      <formula>"Extremo"</formula>
    </cfRule>
    <cfRule type="cellIs" dxfId="234" priority="238" operator="equal">
      <formula>"Alto"</formula>
    </cfRule>
    <cfRule type="cellIs" dxfId="233" priority="239" operator="equal">
      <formula>"Medio"</formula>
    </cfRule>
    <cfRule type="cellIs" dxfId="232" priority="240" operator="equal">
      <formula>"Bajo"</formula>
    </cfRule>
  </conditionalFormatting>
  <conditionalFormatting sqref="AE73:AF73">
    <cfRule type="cellIs" dxfId="231" priority="225" operator="between">
      <formula>8</formula>
      <formula>10</formula>
    </cfRule>
    <cfRule type="cellIs" dxfId="230" priority="226" operator="between">
      <formula>6</formula>
      <formula>7</formula>
    </cfRule>
    <cfRule type="cellIs" dxfId="229" priority="227" operator="equal">
      <formula>5</formula>
    </cfRule>
    <cfRule type="cellIs" dxfId="228" priority="228" operator="between">
      <formula>2</formula>
      <formula>4</formula>
    </cfRule>
    <cfRule type="cellIs" dxfId="227" priority="229" operator="equal">
      <formula>"Extremo"</formula>
    </cfRule>
    <cfRule type="cellIs" dxfId="226" priority="230" operator="equal">
      <formula>"Alto"</formula>
    </cfRule>
    <cfRule type="cellIs" dxfId="225" priority="231" operator="equal">
      <formula>"Medio"</formula>
    </cfRule>
    <cfRule type="cellIs" dxfId="224" priority="232" operator="equal">
      <formula>"Bajo"</formula>
    </cfRule>
  </conditionalFormatting>
  <conditionalFormatting sqref="AE74:AF74">
    <cfRule type="cellIs" dxfId="223" priority="217" operator="between">
      <formula>8</formula>
      <formula>10</formula>
    </cfRule>
    <cfRule type="cellIs" dxfId="222" priority="218" operator="between">
      <formula>6</formula>
      <formula>7</formula>
    </cfRule>
    <cfRule type="cellIs" dxfId="221" priority="219" operator="equal">
      <formula>5</formula>
    </cfRule>
    <cfRule type="cellIs" dxfId="220" priority="220" operator="between">
      <formula>2</formula>
      <formula>4</formula>
    </cfRule>
    <cfRule type="cellIs" dxfId="219" priority="221" operator="equal">
      <formula>"Extremo"</formula>
    </cfRule>
    <cfRule type="cellIs" dxfId="218" priority="222" operator="equal">
      <formula>"Alto"</formula>
    </cfRule>
    <cfRule type="cellIs" dxfId="217" priority="223" operator="equal">
      <formula>"Medio"</formula>
    </cfRule>
    <cfRule type="cellIs" dxfId="216" priority="224" operator="equal">
      <formula>"Bajo"</formula>
    </cfRule>
  </conditionalFormatting>
  <conditionalFormatting sqref="AE58:AF58">
    <cfRule type="cellIs" dxfId="215" priority="209" operator="between">
      <formula>8</formula>
      <formula>10</formula>
    </cfRule>
    <cfRule type="cellIs" dxfId="214" priority="210" operator="between">
      <formula>6</formula>
      <formula>7</formula>
    </cfRule>
    <cfRule type="cellIs" dxfId="213" priority="211" operator="equal">
      <formula>5</formula>
    </cfRule>
    <cfRule type="cellIs" dxfId="212" priority="212" operator="between">
      <formula>2</formula>
      <formula>4</formula>
    </cfRule>
    <cfRule type="cellIs" dxfId="211" priority="213" operator="equal">
      <formula>"Extremo"</formula>
    </cfRule>
    <cfRule type="cellIs" dxfId="210" priority="214" operator="equal">
      <formula>"Alto"</formula>
    </cfRule>
    <cfRule type="cellIs" dxfId="209" priority="215" operator="equal">
      <formula>"Medio"</formula>
    </cfRule>
    <cfRule type="cellIs" dxfId="208" priority="216" operator="equal">
      <formula>"Bajo"</formula>
    </cfRule>
  </conditionalFormatting>
  <conditionalFormatting sqref="AE59:AF59">
    <cfRule type="cellIs" dxfId="207" priority="201" operator="between">
      <formula>8</formula>
      <formula>10</formula>
    </cfRule>
    <cfRule type="cellIs" dxfId="206" priority="202" operator="between">
      <formula>6</formula>
      <formula>7</formula>
    </cfRule>
    <cfRule type="cellIs" dxfId="205" priority="203" operator="equal">
      <formula>5</formula>
    </cfRule>
    <cfRule type="cellIs" dxfId="204" priority="204" operator="between">
      <formula>2</formula>
      <formula>4</formula>
    </cfRule>
    <cfRule type="cellIs" dxfId="203" priority="205" operator="equal">
      <formula>"Extremo"</formula>
    </cfRule>
    <cfRule type="cellIs" dxfId="202" priority="206" operator="equal">
      <formula>"Alto"</formula>
    </cfRule>
    <cfRule type="cellIs" dxfId="201" priority="207" operator="equal">
      <formula>"Medio"</formula>
    </cfRule>
    <cfRule type="cellIs" dxfId="200" priority="208" operator="equal">
      <formula>"Bajo"</formula>
    </cfRule>
  </conditionalFormatting>
  <conditionalFormatting sqref="AE60:AF60">
    <cfRule type="cellIs" dxfId="199" priority="193" operator="between">
      <formula>8</formula>
      <formula>10</formula>
    </cfRule>
    <cfRule type="cellIs" dxfId="198" priority="194" operator="between">
      <formula>6</formula>
      <formula>7</formula>
    </cfRule>
    <cfRule type="cellIs" dxfId="197" priority="195" operator="equal">
      <formula>5</formula>
    </cfRule>
    <cfRule type="cellIs" dxfId="196" priority="196" operator="between">
      <formula>2</formula>
      <formula>4</formula>
    </cfRule>
    <cfRule type="cellIs" dxfId="195" priority="197" operator="equal">
      <formula>"Extremo"</formula>
    </cfRule>
    <cfRule type="cellIs" dxfId="194" priority="198" operator="equal">
      <formula>"Alto"</formula>
    </cfRule>
    <cfRule type="cellIs" dxfId="193" priority="199" operator="equal">
      <formula>"Medio"</formula>
    </cfRule>
    <cfRule type="cellIs" dxfId="192" priority="200" operator="equal">
      <formula>"Bajo"</formula>
    </cfRule>
  </conditionalFormatting>
  <conditionalFormatting sqref="AE77:AE80">
    <cfRule type="cellIs" dxfId="191" priority="185" operator="between">
      <formula>8</formula>
      <formula>10</formula>
    </cfRule>
    <cfRule type="cellIs" dxfId="190" priority="186" operator="between">
      <formula>6</formula>
      <formula>7</formula>
    </cfRule>
    <cfRule type="cellIs" dxfId="189" priority="187" operator="equal">
      <formula>5</formula>
    </cfRule>
    <cfRule type="cellIs" dxfId="188" priority="188" operator="between">
      <formula>2</formula>
      <formula>4</formula>
    </cfRule>
    <cfRule type="cellIs" dxfId="187" priority="189" operator="equal">
      <formula>"Extremo"</formula>
    </cfRule>
    <cfRule type="cellIs" dxfId="186" priority="190" operator="equal">
      <formula>"Alto"</formula>
    </cfRule>
    <cfRule type="cellIs" dxfId="185" priority="191" operator="equal">
      <formula>"Medio"</formula>
    </cfRule>
    <cfRule type="cellIs" dxfId="184" priority="192" operator="equal">
      <formula>"Bajo"</formula>
    </cfRule>
  </conditionalFormatting>
  <conditionalFormatting sqref="AE82:AE83">
    <cfRule type="cellIs" dxfId="183" priority="177" operator="between">
      <formula>8</formula>
      <formula>10</formula>
    </cfRule>
    <cfRule type="cellIs" dxfId="182" priority="178" operator="between">
      <formula>6</formula>
      <formula>7</formula>
    </cfRule>
    <cfRule type="cellIs" dxfId="181" priority="179" operator="equal">
      <formula>5</formula>
    </cfRule>
    <cfRule type="cellIs" dxfId="180" priority="180" operator="between">
      <formula>2</formula>
      <formula>4</formula>
    </cfRule>
    <cfRule type="cellIs" dxfId="179" priority="181" operator="equal">
      <formula>"Extremo"</formula>
    </cfRule>
    <cfRule type="cellIs" dxfId="178" priority="182" operator="equal">
      <formula>"Alto"</formula>
    </cfRule>
    <cfRule type="cellIs" dxfId="177" priority="183" operator="equal">
      <formula>"Medio"</formula>
    </cfRule>
    <cfRule type="cellIs" dxfId="176" priority="184" operator="equal">
      <formula>"Bajo"</formula>
    </cfRule>
  </conditionalFormatting>
  <conditionalFormatting sqref="AE81">
    <cfRule type="cellIs" dxfId="175" priority="169" operator="between">
      <formula>8</formula>
      <formula>10</formula>
    </cfRule>
    <cfRule type="cellIs" dxfId="174" priority="170" operator="between">
      <formula>6</formula>
      <formula>7</formula>
    </cfRule>
    <cfRule type="cellIs" dxfId="173" priority="171" operator="equal">
      <formula>5</formula>
    </cfRule>
    <cfRule type="cellIs" dxfId="172" priority="172" operator="between">
      <formula>2</formula>
      <formula>4</formula>
    </cfRule>
    <cfRule type="cellIs" dxfId="171" priority="173" operator="equal">
      <formula>"Extremo"</formula>
    </cfRule>
    <cfRule type="cellIs" dxfId="170" priority="174" operator="equal">
      <formula>"Alto"</formula>
    </cfRule>
    <cfRule type="cellIs" dxfId="169" priority="175" operator="equal">
      <formula>"Medio"</formula>
    </cfRule>
    <cfRule type="cellIs" dxfId="168" priority="176" operator="equal">
      <formula>"Bajo"</formula>
    </cfRule>
  </conditionalFormatting>
  <conditionalFormatting sqref="AF81">
    <cfRule type="cellIs" dxfId="167" priority="161" operator="between">
      <formula>8</formula>
      <formula>10</formula>
    </cfRule>
    <cfRule type="cellIs" dxfId="166" priority="162" operator="between">
      <formula>6</formula>
      <formula>7</formula>
    </cfRule>
    <cfRule type="cellIs" dxfId="165" priority="163" operator="equal">
      <formula>5</formula>
    </cfRule>
    <cfRule type="cellIs" dxfId="164" priority="164" operator="between">
      <formula>2</formula>
      <formula>4</formula>
    </cfRule>
    <cfRule type="cellIs" dxfId="163" priority="165" operator="equal">
      <formula>"Extremo"</formula>
    </cfRule>
    <cfRule type="cellIs" dxfId="162" priority="166" operator="equal">
      <formula>"Alto"</formula>
    </cfRule>
    <cfRule type="cellIs" dxfId="161" priority="167" operator="equal">
      <formula>"Medio"</formula>
    </cfRule>
    <cfRule type="cellIs" dxfId="160" priority="168" operator="equal">
      <formula>"Bajo"</formula>
    </cfRule>
  </conditionalFormatting>
  <conditionalFormatting sqref="AF80">
    <cfRule type="cellIs" dxfId="159" priority="153" operator="between">
      <formula>8</formula>
      <formula>10</formula>
    </cfRule>
    <cfRule type="cellIs" dxfId="158" priority="154" operator="between">
      <formula>6</formula>
      <formula>7</formula>
    </cfRule>
    <cfRule type="cellIs" dxfId="157" priority="155" operator="equal">
      <formula>5</formula>
    </cfRule>
    <cfRule type="cellIs" dxfId="156" priority="156" operator="between">
      <formula>2</formula>
      <formula>4</formula>
    </cfRule>
    <cfRule type="cellIs" dxfId="155" priority="157" operator="equal">
      <formula>"Extremo"</formula>
    </cfRule>
    <cfRule type="cellIs" dxfId="154" priority="158" operator="equal">
      <formula>"Alto"</formula>
    </cfRule>
    <cfRule type="cellIs" dxfId="153" priority="159" operator="equal">
      <formula>"Medio"</formula>
    </cfRule>
    <cfRule type="cellIs" dxfId="152" priority="160" operator="equal">
      <formula>"Bajo"</formula>
    </cfRule>
  </conditionalFormatting>
  <conditionalFormatting sqref="AF82">
    <cfRule type="cellIs" dxfId="151" priority="145" operator="between">
      <formula>8</formula>
      <formula>10</formula>
    </cfRule>
    <cfRule type="cellIs" dxfId="150" priority="146" operator="between">
      <formula>6</formula>
      <formula>7</formula>
    </cfRule>
    <cfRule type="cellIs" dxfId="149" priority="147" operator="equal">
      <formula>5</formula>
    </cfRule>
    <cfRule type="cellIs" dxfId="148" priority="148" operator="between">
      <formula>2</formula>
      <formula>4</formula>
    </cfRule>
    <cfRule type="cellIs" dxfId="147" priority="149" operator="equal">
      <formula>"Extremo"</formula>
    </cfRule>
    <cfRule type="cellIs" dxfId="146" priority="150" operator="equal">
      <formula>"Alto"</formula>
    </cfRule>
    <cfRule type="cellIs" dxfId="145" priority="151" operator="equal">
      <formula>"Medio"</formula>
    </cfRule>
    <cfRule type="cellIs" dxfId="144" priority="152" operator="equal">
      <formula>"Bajo"</formula>
    </cfRule>
  </conditionalFormatting>
  <conditionalFormatting sqref="AF83">
    <cfRule type="cellIs" dxfId="143" priority="137" operator="between">
      <formula>8</formula>
      <formula>10</formula>
    </cfRule>
    <cfRule type="cellIs" dxfId="142" priority="138" operator="between">
      <formula>6</formula>
      <formula>7</formula>
    </cfRule>
    <cfRule type="cellIs" dxfId="141" priority="139" operator="equal">
      <formula>5</formula>
    </cfRule>
    <cfRule type="cellIs" dxfId="140" priority="140" operator="between">
      <formula>2</formula>
      <formula>4</formula>
    </cfRule>
    <cfRule type="cellIs" dxfId="139" priority="141" operator="equal">
      <formula>"Extremo"</formula>
    </cfRule>
    <cfRule type="cellIs" dxfId="138" priority="142" operator="equal">
      <formula>"Alto"</formula>
    </cfRule>
    <cfRule type="cellIs" dxfId="137" priority="143" operator="equal">
      <formula>"Medio"</formula>
    </cfRule>
    <cfRule type="cellIs" dxfId="136" priority="144" operator="equal">
      <formula>"Bajo"</formula>
    </cfRule>
  </conditionalFormatting>
  <conditionalFormatting sqref="AF79">
    <cfRule type="cellIs" dxfId="135" priority="129" operator="between">
      <formula>8</formula>
      <formula>10</formula>
    </cfRule>
    <cfRule type="cellIs" dxfId="134" priority="130" operator="between">
      <formula>6</formula>
      <formula>7</formula>
    </cfRule>
    <cfRule type="cellIs" dxfId="133" priority="131" operator="equal">
      <formula>5</formula>
    </cfRule>
    <cfRule type="cellIs" dxfId="132" priority="132" operator="between">
      <formula>2</formula>
      <formula>4</formula>
    </cfRule>
    <cfRule type="cellIs" dxfId="131" priority="133" operator="equal">
      <formula>"Extremo"</formula>
    </cfRule>
    <cfRule type="cellIs" dxfId="130" priority="134" operator="equal">
      <formula>"Alto"</formula>
    </cfRule>
    <cfRule type="cellIs" dxfId="129" priority="135" operator="equal">
      <formula>"Medio"</formula>
    </cfRule>
    <cfRule type="cellIs" dxfId="128" priority="136" operator="equal">
      <formula>"Bajo"</formula>
    </cfRule>
  </conditionalFormatting>
  <conditionalFormatting sqref="AF78">
    <cfRule type="cellIs" dxfId="127" priority="121" operator="between">
      <formula>8</formula>
      <formula>10</formula>
    </cfRule>
    <cfRule type="cellIs" dxfId="126" priority="122" operator="between">
      <formula>6</formula>
      <formula>7</formula>
    </cfRule>
    <cfRule type="cellIs" dxfId="125" priority="123" operator="equal">
      <formula>5</formula>
    </cfRule>
    <cfRule type="cellIs" dxfId="124" priority="124" operator="between">
      <formula>2</formula>
      <formula>4</formula>
    </cfRule>
    <cfRule type="cellIs" dxfId="123" priority="125" operator="equal">
      <formula>"Extremo"</formula>
    </cfRule>
    <cfRule type="cellIs" dxfId="122" priority="126" operator="equal">
      <formula>"Alto"</formula>
    </cfRule>
    <cfRule type="cellIs" dxfId="121" priority="127" operator="equal">
      <formula>"Medio"</formula>
    </cfRule>
    <cfRule type="cellIs" dxfId="120" priority="128" operator="equal">
      <formula>"Bajo"</formula>
    </cfRule>
  </conditionalFormatting>
  <conditionalFormatting sqref="AF77">
    <cfRule type="cellIs" dxfId="119" priority="113" operator="between">
      <formula>8</formula>
      <formula>10</formula>
    </cfRule>
    <cfRule type="cellIs" dxfId="118" priority="114" operator="between">
      <formula>6</formula>
      <formula>7</formula>
    </cfRule>
    <cfRule type="cellIs" dxfId="117" priority="115" operator="equal">
      <formula>5</formula>
    </cfRule>
    <cfRule type="cellIs" dxfId="116" priority="116" operator="between">
      <formula>2</formula>
      <formula>4</formula>
    </cfRule>
    <cfRule type="cellIs" dxfId="115" priority="117" operator="equal">
      <formula>"Extremo"</formula>
    </cfRule>
    <cfRule type="cellIs" dxfId="114" priority="118" operator="equal">
      <formula>"Alto"</formula>
    </cfRule>
    <cfRule type="cellIs" dxfId="113" priority="119" operator="equal">
      <formula>"Medio"</formula>
    </cfRule>
    <cfRule type="cellIs" dxfId="112" priority="120" operator="equal">
      <formula>"Bajo"</formula>
    </cfRule>
  </conditionalFormatting>
  <conditionalFormatting sqref="AE75:AF76">
    <cfRule type="cellIs" dxfId="111" priority="105" operator="between">
      <formula>8</formula>
      <formula>10</formula>
    </cfRule>
    <cfRule type="cellIs" dxfId="110" priority="106" operator="between">
      <formula>6</formula>
      <formula>7</formula>
    </cfRule>
    <cfRule type="cellIs" dxfId="109" priority="107" operator="equal">
      <formula>5</formula>
    </cfRule>
    <cfRule type="cellIs" dxfId="108" priority="108" operator="between">
      <formula>2</formula>
      <formula>4</formula>
    </cfRule>
    <cfRule type="cellIs" dxfId="107" priority="109" operator="equal">
      <formula>"Extremo"</formula>
    </cfRule>
    <cfRule type="cellIs" dxfId="106" priority="110" operator="equal">
      <formula>"Alto"</formula>
    </cfRule>
    <cfRule type="cellIs" dxfId="105" priority="111" operator="equal">
      <formula>"Medio"</formula>
    </cfRule>
    <cfRule type="cellIs" dxfId="104" priority="112" operator="equal">
      <formula>"Bajo"</formula>
    </cfRule>
  </conditionalFormatting>
  <conditionalFormatting sqref="AG7">
    <cfRule type="cellIs" dxfId="103" priority="97" operator="between">
      <formula>8</formula>
      <formula>10</formula>
    </cfRule>
    <cfRule type="cellIs" dxfId="102" priority="98" operator="between">
      <formula>6</formula>
      <formula>7</formula>
    </cfRule>
    <cfRule type="cellIs" dxfId="101" priority="99" operator="equal">
      <formula>5</formula>
    </cfRule>
    <cfRule type="cellIs" dxfId="100" priority="100" operator="between">
      <formula>2</formula>
      <formula>4</formula>
    </cfRule>
    <cfRule type="cellIs" dxfId="99" priority="101" operator="equal">
      <formula>"Extremo"</formula>
    </cfRule>
    <cfRule type="cellIs" dxfId="98" priority="102" operator="equal">
      <formula>"Alto"</formula>
    </cfRule>
    <cfRule type="cellIs" dxfId="97" priority="103" operator="equal">
      <formula>"Medio"</formula>
    </cfRule>
    <cfRule type="cellIs" dxfId="96" priority="104" operator="equal">
      <formula>"Bajo"</formula>
    </cfRule>
  </conditionalFormatting>
  <conditionalFormatting sqref="AE50">
    <cfRule type="cellIs" dxfId="95" priority="89" operator="between">
      <formula>8</formula>
      <formula>10</formula>
    </cfRule>
    <cfRule type="cellIs" dxfId="94" priority="90" operator="between">
      <formula>6</formula>
      <formula>7</formula>
    </cfRule>
    <cfRule type="cellIs" dxfId="93" priority="91" operator="equal">
      <formula>5</formula>
    </cfRule>
    <cfRule type="cellIs" dxfId="92" priority="92" operator="between">
      <formula>2</formula>
      <formula>4</formula>
    </cfRule>
    <cfRule type="cellIs" dxfId="91" priority="93" operator="equal">
      <formula>"Extremo"</formula>
    </cfRule>
    <cfRule type="cellIs" dxfId="90" priority="94" operator="equal">
      <formula>"Alto"</formula>
    </cfRule>
    <cfRule type="cellIs" dxfId="89" priority="95" operator="equal">
      <formula>"Medio"</formula>
    </cfRule>
    <cfRule type="cellIs" dxfId="88" priority="96" operator="equal">
      <formula>"Bajo"</formula>
    </cfRule>
  </conditionalFormatting>
  <conditionalFormatting sqref="AE49:AF49">
    <cfRule type="cellIs" dxfId="87" priority="81" operator="between">
      <formula>8</formula>
      <formula>10</formula>
    </cfRule>
    <cfRule type="cellIs" dxfId="86" priority="82" operator="between">
      <formula>6</formula>
      <formula>7</formula>
    </cfRule>
    <cfRule type="cellIs" dxfId="85" priority="83" operator="equal">
      <formula>5</formula>
    </cfRule>
    <cfRule type="cellIs" dxfId="84" priority="84" operator="between">
      <formula>2</formula>
      <formula>4</formula>
    </cfRule>
    <cfRule type="cellIs" dxfId="83" priority="85" operator="equal">
      <formula>"Extremo"</formula>
    </cfRule>
    <cfRule type="cellIs" dxfId="82" priority="86" operator="equal">
      <formula>"Alto"</formula>
    </cfRule>
    <cfRule type="cellIs" dxfId="81" priority="87" operator="equal">
      <formula>"Medio"</formula>
    </cfRule>
    <cfRule type="cellIs" dxfId="80" priority="88" operator="equal">
      <formula>"Bajo"</formula>
    </cfRule>
  </conditionalFormatting>
  <conditionalFormatting sqref="AF50">
    <cfRule type="cellIs" dxfId="79" priority="73" operator="between">
      <formula>8</formula>
      <formula>10</formula>
    </cfRule>
    <cfRule type="cellIs" dxfId="78" priority="74" operator="between">
      <formula>6</formula>
      <formula>7</formula>
    </cfRule>
    <cfRule type="cellIs" dxfId="77" priority="75" operator="equal">
      <formula>5</formula>
    </cfRule>
    <cfRule type="cellIs" dxfId="76" priority="76" operator="between">
      <formula>2</formula>
      <formula>4</formula>
    </cfRule>
    <cfRule type="cellIs" dxfId="75" priority="77" operator="equal">
      <formula>"Extremo"</formula>
    </cfRule>
    <cfRule type="cellIs" dxfId="74" priority="78" operator="equal">
      <formula>"Alto"</formula>
    </cfRule>
    <cfRule type="cellIs" dxfId="73" priority="79" operator="equal">
      <formula>"Medio"</formula>
    </cfRule>
    <cfRule type="cellIs" dxfId="72" priority="80" operator="equal">
      <formula>"Bajo"</formula>
    </cfRule>
  </conditionalFormatting>
  <conditionalFormatting sqref="AF51">
    <cfRule type="cellIs" dxfId="71" priority="65" operator="between">
      <formula>8</formula>
      <formula>10</formula>
    </cfRule>
    <cfRule type="cellIs" dxfId="70" priority="66" operator="between">
      <formula>6</formula>
      <formula>7</formula>
    </cfRule>
    <cfRule type="cellIs" dxfId="69" priority="67" operator="equal">
      <formula>5</formula>
    </cfRule>
    <cfRule type="cellIs" dxfId="68" priority="68" operator="between">
      <formula>2</formula>
      <formula>4</formula>
    </cfRule>
    <cfRule type="cellIs" dxfId="67" priority="69" operator="equal">
      <formula>"Extremo"</formula>
    </cfRule>
    <cfRule type="cellIs" dxfId="66" priority="70" operator="equal">
      <formula>"Alto"</formula>
    </cfRule>
    <cfRule type="cellIs" dxfId="65" priority="71" operator="equal">
      <formula>"Medio"</formula>
    </cfRule>
    <cfRule type="cellIs" dxfId="64" priority="72" operator="equal">
      <formula>"Bajo"</formula>
    </cfRule>
  </conditionalFormatting>
  <conditionalFormatting sqref="AF55:AF57">
    <cfRule type="cellIs" dxfId="63" priority="57" operator="between">
      <formula>8</formula>
      <formula>10</formula>
    </cfRule>
    <cfRule type="cellIs" dxfId="62" priority="58" operator="between">
      <formula>6</formula>
      <formula>7</formula>
    </cfRule>
    <cfRule type="cellIs" dxfId="61" priority="59" operator="equal">
      <formula>5</formula>
    </cfRule>
    <cfRule type="cellIs" dxfId="60" priority="60" operator="between">
      <formula>2</formula>
      <formula>4</formula>
    </cfRule>
    <cfRule type="cellIs" dxfId="59" priority="61" operator="equal">
      <formula>"Extremo"</formula>
    </cfRule>
    <cfRule type="cellIs" dxfId="58" priority="62" operator="equal">
      <formula>"Alto"</formula>
    </cfRule>
    <cfRule type="cellIs" dxfId="57" priority="63" operator="equal">
      <formula>"Medio"</formula>
    </cfRule>
    <cfRule type="cellIs" dxfId="56" priority="64" operator="equal">
      <formula>"Bajo"</formula>
    </cfRule>
  </conditionalFormatting>
  <conditionalFormatting sqref="AE9:AF9">
    <cfRule type="cellIs" dxfId="55" priority="49" operator="between">
      <formula>8</formula>
      <formula>10</formula>
    </cfRule>
    <cfRule type="cellIs" dxfId="54" priority="50" operator="between">
      <formula>6</formula>
      <formula>7</formula>
    </cfRule>
    <cfRule type="cellIs" dxfId="53" priority="51" operator="equal">
      <formula>5</formula>
    </cfRule>
    <cfRule type="cellIs" dxfId="52" priority="52" operator="between">
      <formula>2</formula>
      <formula>4</formula>
    </cfRule>
    <cfRule type="cellIs" dxfId="51" priority="53" operator="equal">
      <formula>"Extremo"</formula>
    </cfRule>
    <cfRule type="cellIs" dxfId="50" priority="54" operator="equal">
      <formula>"Alto"</formula>
    </cfRule>
    <cfRule type="cellIs" dxfId="49" priority="55" operator="equal">
      <formula>"Medio"</formula>
    </cfRule>
    <cfRule type="cellIs" dxfId="48" priority="56" operator="equal">
      <formula>"Bajo"</formula>
    </cfRule>
  </conditionalFormatting>
  <conditionalFormatting sqref="AE11:AF12">
    <cfRule type="cellIs" dxfId="47" priority="41" operator="between">
      <formula>8</formula>
      <formula>10</formula>
    </cfRule>
    <cfRule type="cellIs" dxfId="46" priority="42" operator="between">
      <formula>6</formula>
      <formula>7</formula>
    </cfRule>
    <cfRule type="cellIs" dxfId="45" priority="43" operator="equal">
      <formula>5</formula>
    </cfRule>
    <cfRule type="cellIs" dxfId="44" priority="44" operator="between">
      <formula>2</formula>
      <formula>4</formula>
    </cfRule>
    <cfRule type="cellIs" dxfId="43" priority="45" operator="equal">
      <formula>"Extremo"</formula>
    </cfRule>
    <cfRule type="cellIs" dxfId="42" priority="46" operator="equal">
      <formula>"Alto"</formula>
    </cfRule>
    <cfRule type="cellIs" dxfId="41" priority="47" operator="equal">
      <formula>"Medio"</formula>
    </cfRule>
    <cfRule type="cellIs" dxfId="40" priority="48" operator="equal">
      <formula>"Bajo"</formula>
    </cfRule>
  </conditionalFormatting>
  <conditionalFormatting sqref="AE10:AF10">
    <cfRule type="cellIs" dxfId="39" priority="33" operator="between">
      <formula>8</formula>
      <formula>10</formula>
    </cfRule>
    <cfRule type="cellIs" dxfId="38" priority="34" operator="between">
      <formula>6</formula>
      <formula>7</formula>
    </cfRule>
    <cfRule type="cellIs" dxfId="37" priority="35" operator="equal">
      <formula>5</formula>
    </cfRule>
    <cfRule type="cellIs" dxfId="36" priority="36" operator="between">
      <formula>2</formula>
      <formula>4</formula>
    </cfRule>
    <cfRule type="cellIs" dxfId="35" priority="37" operator="equal">
      <formula>"Extremo"</formula>
    </cfRule>
    <cfRule type="cellIs" dxfId="34" priority="38" operator="equal">
      <formula>"Alto"</formula>
    </cfRule>
    <cfRule type="cellIs" dxfId="33" priority="39" operator="equal">
      <formula>"Medio"</formula>
    </cfRule>
    <cfRule type="cellIs" dxfId="32" priority="40" operator="equal">
      <formula>"Bajo"</formula>
    </cfRule>
  </conditionalFormatting>
  <conditionalFormatting sqref="AE65:AF68">
    <cfRule type="cellIs" dxfId="31" priority="25" operator="between">
      <formula>8</formula>
      <formula>10</formula>
    </cfRule>
    <cfRule type="cellIs" dxfId="30" priority="26" operator="between">
      <formula>6</formula>
      <formula>7</formula>
    </cfRule>
    <cfRule type="cellIs" dxfId="29" priority="27" operator="equal">
      <formula>5</formula>
    </cfRule>
    <cfRule type="cellIs" dxfId="28" priority="28" operator="between">
      <formula>2</formula>
      <formula>4</formula>
    </cfRule>
    <cfRule type="cellIs" dxfId="27" priority="29" operator="equal">
      <formula>"Extremo"</formula>
    </cfRule>
    <cfRule type="cellIs" dxfId="26" priority="30" operator="equal">
      <formula>"Alto"</formula>
    </cfRule>
    <cfRule type="cellIs" dxfId="25" priority="31" operator="equal">
      <formula>"Medio"</formula>
    </cfRule>
    <cfRule type="cellIs" dxfId="24" priority="32" operator="equal">
      <formula>"Bajo"</formula>
    </cfRule>
  </conditionalFormatting>
  <conditionalFormatting sqref="M84:M86 AE84:AF86">
    <cfRule type="cellIs" dxfId="23" priority="17" operator="between">
      <formula>8</formula>
      <formula>10</formula>
    </cfRule>
    <cfRule type="cellIs" dxfId="22" priority="18" operator="between">
      <formula>6</formula>
      <formula>7</formula>
    </cfRule>
    <cfRule type="cellIs" dxfId="21" priority="19" operator="equal">
      <formula>5</formula>
    </cfRule>
    <cfRule type="cellIs" dxfId="20" priority="20" operator="between">
      <formula>2</formula>
      <formula>4</formula>
    </cfRule>
    <cfRule type="cellIs" dxfId="19" priority="21" operator="equal">
      <formula>"Extremo"</formula>
    </cfRule>
    <cfRule type="cellIs" dxfId="18" priority="22" operator="equal">
      <formula>"Alto"</formula>
    </cfRule>
    <cfRule type="cellIs" dxfId="17" priority="23" operator="equal">
      <formula>"Medio"</formula>
    </cfRule>
    <cfRule type="cellIs" dxfId="16" priority="24" operator="equal">
      <formula>"Bajo"</formula>
    </cfRule>
  </conditionalFormatting>
  <conditionalFormatting sqref="AD84">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D85:AD86">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7">
    <dataValidation type="list" allowBlank="1" showInputMessage="1" showErrorMessage="1" sqref="Q7:Q41 Q43:Q76 Q84:Q92" xr:uid="{00000000-0002-0000-0800-000000000000}">
      <formula1>"Probabilidad,Impacto,Ambos"</formula1>
    </dataValidation>
    <dataValidation type="list" allowBlank="1" showInputMessage="1" showErrorMessage="1" sqref="Z7:Z30 Z34 Z38 Z41 Z43:Z76 Z84:Z92" xr:uid="{00000000-0002-0000-0800-000001000000}">
      <formula1>"Insignificante,Menor,Moderado,Mayor,Catastrofico"</formula1>
    </dataValidation>
    <dataValidation type="list" allowBlank="1" showInputMessage="1" showErrorMessage="1" sqref="P7:P41 P43:P76 P84:P92" xr:uid="{00000000-0002-0000-0800-000002000000}">
      <formula1>"Automatico,Manual"</formula1>
    </dataValidation>
    <dataValidation type="list" allowBlank="1" showInputMessage="1" showErrorMessage="1" sqref="O7:O41 O43:O76 O84:O92" xr:uid="{00000000-0002-0000-0800-000003000000}">
      <formula1>"Preventivo,Correctivo,Detectivo"</formula1>
    </dataValidation>
    <dataValidation type="list" allowBlank="1" showInputMessage="1" showErrorMessage="1" sqref="H7:H30 Y7:Y30 H34 Y34 H38 Y38 H41 Y41 H43:H92 Y43:Y92" xr:uid="{00000000-0002-0000-0800-000004000000}">
      <formula1>"Raro,Poco Probable,Posible,Probable,Casi Seguro"</formula1>
    </dataValidation>
    <dataValidation type="list" allowBlank="1" showInputMessage="1" showErrorMessage="1" sqref="I7:I30 I34 I38 I41 I43:I92 Z78:Z83" xr:uid="{00000000-0002-0000-0800-000005000000}">
      <formula1>"Insignificante,Menor,Moderado,Mayor,Catastrófico"</formula1>
    </dataValidation>
    <dataValidation type="list" allowBlank="1" showInputMessage="1" showErrorMessage="1" sqref="O77:Q83 C7:D30 C41:D41 C38:D38 C34:D34 C92:D92 C43:D86 AF7" xr:uid="{00000000-0002-0000-0800-000006000000}">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vt:lpstr>
      <vt:lpstr>Gestión Riesgos de Corrupción</vt:lpstr>
      <vt:lpstr>Antitrámites</vt:lpstr>
      <vt:lpstr>Racionalización de Trámites</vt:lpstr>
      <vt:lpstr>Rendición de Cuentas</vt:lpstr>
      <vt:lpstr>Servicio al ciudadano</vt:lpstr>
      <vt:lpstr>Estrategia de Participación</vt:lpstr>
      <vt:lpstr>Mecanismo para la transparencia</vt:lpstr>
      <vt:lpstr>Mapa de riesgo 2020</vt:lpstr>
    </vt:vector>
  </TitlesOfParts>
  <Company>IDEAM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PAAC 2017</dc:title>
  <dc:subject>PAAC 2017</dc:subject>
  <dc:creator>JLOBO</dc:creator>
  <cp:keywords>PAAC 2017</cp:keywords>
  <dc:description>PLAN ANTICORRUPCION Y DE ATENCION AL CIUDADANO</dc:description>
  <cp:lastModifiedBy>23mar</cp:lastModifiedBy>
  <cp:lastPrinted>2019-08-23T16:56:21Z</cp:lastPrinted>
  <dcterms:created xsi:type="dcterms:W3CDTF">2014-07-11T18:50:50Z</dcterms:created>
  <dcterms:modified xsi:type="dcterms:W3CDTF">2020-05-12T18:29:25Z</dcterms:modified>
  <cp:category>PAAC</cp:category>
  <cp:contentStatus>EN CONSTRUCCION</cp:contentStatus>
</cp:coreProperties>
</file>