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xramirezv\Downloads\"/>
    </mc:Choice>
  </mc:AlternateContent>
  <xr:revisionPtr revIDLastSave="0" documentId="13_ncr:1_{20E9BEEF-F84A-44DE-A12F-B9BCD2816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igo" sheetId="10" r:id="rId1"/>
    <sheet name="Listas" sheetId="7" state="hidden" r:id="rId2"/>
    <sheet name="Adicionado" sheetId="2" r:id="rId3"/>
    <sheet name="Instrucciones" sheetId="11" r:id="rId4"/>
    <sheet name="Control de cambios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1" i="2"/>
  <c r="I12" i="2"/>
  <c r="C6" i="10"/>
  <c r="H10" i="10" s="1"/>
  <c r="C6" i="2"/>
  <c r="H11" i="10" l="1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R11" i="10" l="1"/>
  <c r="R10" i="10" s="1"/>
  <c r="R9" i="10" l="1"/>
  <c r="S10" i="10"/>
  <c r="S11" i="10"/>
  <c r="S9" i="10" l="1"/>
  <c r="R8" i="10"/>
  <c r="S8" i="10" l="1"/>
  <c r="R7" i="10"/>
  <c r="S7" i="10" l="1"/>
  <c r="R6" i="10"/>
  <c r="R5" i="10" l="1"/>
  <c r="S5" i="10" s="1"/>
  <c r="S6" i="10"/>
  <c r="T5" i="10" l="1" a="1"/>
  <c r="U5" i="10" l="1"/>
  <c r="T5" i="10"/>
  <c r="T8" i="10"/>
  <c r="U7" i="10"/>
  <c r="U9" i="10"/>
  <c r="U8" i="10"/>
  <c r="T6" i="10"/>
  <c r="T9" i="10"/>
  <c r="T7" i="10"/>
  <c r="U6" i="10"/>
  <c r="T12" i="10"/>
  <c r="T11" i="10" l="1"/>
  <c r="C7" i="10" s="1"/>
  <c r="T10" i="10"/>
  <c r="U10" i="10"/>
  <c r="I13" i="2" l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J36" i="2" s="1"/>
  <c r="I37" i="2"/>
  <c r="J37" i="2" s="1"/>
  <c r="I38" i="2"/>
  <c r="I39" i="2"/>
  <c r="I40" i="2"/>
  <c r="J40" i="2" s="1"/>
  <c r="I41" i="2"/>
  <c r="J41" i="2" s="1"/>
  <c r="I42" i="2"/>
  <c r="J42" i="2" s="1"/>
  <c r="I43" i="2"/>
  <c r="J43" i="2" s="1"/>
  <c r="I44" i="2"/>
  <c r="I45" i="2"/>
  <c r="I46" i="2"/>
  <c r="J46" i="2" s="1"/>
  <c r="I47" i="2"/>
  <c r="J47" i="2" s="1"/>
  <c r="I48" i="2"/>
  <c r="I49" i="2"/>
  <c r="I50" i="2"/>
  <c r="J50" i="2" s="1"/>
  <c r="I51" i="2"/>
  <c r="J51" i="2" s="1"/>
  <c r="I52" i="2"/>
  <c r="J52" i="2" s="1"/>
  <c r="I53" i="2"/>
  <c r="J53" i="2" s="1"/>
  <c r="I54" i="2"/>
  <c r="I55" i="2"/>
  <c r="I56" i="2"/>
  <c r="J56" i="2" s="1"/>
  <c r="I57" i="2"/>
  <c r="J57" i="2" s="1"/>
  <c r="I58" i="2"/>
  <c r="I59" i="2"/>
  <c r="J34" i="2"/>
  <c r="J35" i="2"/>
  <c r="J38" i="2"/>
  <c r="J39" i="2"/>
  <c r="J44" i="2"/>
  <c r="J45" i="2"/>
  <c r="J48" i="2"/>
  <c r="J49" i="2"/>
  <c r="J54" i="2"/>
  <c r="J55" i="2"/>
  <c r="J58" i="2"/>
  <c r="J59" i="2"/>
  <c r="O4" i="2" l="1"/>
  <c r="T11" i="2"/>
  <c r="N4" i="2" l="1"/>
  <c r="T10" i="2"/>
  <c r="T9" i="2" l="1"/>
  <c r="T8" i="2" l="1"/>
  <c r="T7" i="2" l="1"/>
  <c r="T6" i="2" l="1"/>
  <c r="T5" i="2" l="1"/>
  <c r="U9" i="2" l="1"/>
  <c r="U8" i="2"/>
  <c r="U11" i="2"/>
  <c r="U10" i="2"/>
  <c r="Q4" i="2"/>
  <c r="P4" i="2"/>
  <c r="K55" i="2" l="1"/>
  <c r="K53" i="2"/>
  <c r="M53" i="2"/>
  <c r="K57" i="2"/>
  <c r="M59" i="2"/>
  <c r="K52" i="2"/>
  <c r="M54" i="2"/>
  <c r="M58" i="2"/>
  <c r="M57" i="2"/>
  <c r="M55" i="2"/>
  <c r="K59" i="2"/>
  <c r="K54" i="2"/>
  <c r="M52" i="2"/>
  <c r="K56" i="2"/>
  <c r="M56" i="2"/>
  <c r="K58" i="2"/>
  <c r="L52" i="2"/>
  <c r="N52" i="2"/>
  <c r="L56" i="2"/>
  <c r="L54" i="2"/>
  <c r="N55" i="2"/>
  <c r="N59" i="2"/>
  <c r="N54" i="2"/>
  <c r="L58" i="2"/>
  <c r="N58" i="2"/>
  <c r="N56" i="2"/>
  <c r="L55" i="2"/>
  <c r="L53" i="2"/>
  <c r="N53" i="2"/>
  <c r="L57" i="2"/>
  <c r="N57" i="2"/>
  <c r="L59" i="2"/>
  <c r="K20" i="2"/>
  <c r="K36" i="2"/>
  <c r="K51" i="2"/>
  <c r="K39" i="2"/>
  <c r="K18" i="2"/>
  <c r="K34" i="2"/>
  <c r="K50" i="2"/>
  <c r="M27" i="2"/>
  <c r="K30" i="2"/>
  <c r="K46" i="2"/>
  <c r="K21" i="2"/>
  <c r="K37" i="2"/>
  <c r="M39" i="2"/>
  <c r="M51" i="2"/>
  <c r="M34" i="2"/>
  <c r="K48" i="2"/>
  <c r="K42" i="2"/>
  <c r="K29" i="2"/>
  <c r="K41" i="2"/>
  <c r="M25" i="2"/>
  <c r="M46" i="2"/>
  <c r="M44" i="2"/>
  <c r="M47" i="2"/>
  <c r="K33" i="2"/>
  <c r="K19" i="2"/>
  <c r="K35" i="2"/>
  <c r="K49" i="2"/>
  <c r="K32" i="2"/>
  <c r="M17" i="2"/>
  <c r="M33" i="2"/>
  <c r="M35" i="2"/>
  <c r="M37" i="2"/>
  <c r="M18" i="2"/>
  <c r="K44" i="2"/>
  <c r="K26" i="2"/>
  <c r="K45" i="2"/>
  <c r="K27" i="2"/>
  <c r="K24" i="2"/>
  <c r="M30" i="2"/>
  <c r="M49" i="2"/>
  <c r="M40" i="2"/>
  <c r="M22" i="2"/>
  <c r="M38" i="2"/>
  <c r="M41" i="2"/>
  <c r="M20" i="2"/>
  <c r="M36" i="2"/>
  <c r="K17" i="2"/>
  <c r="M32" i="2"/>
  <c r="M48" i="2"/>
  <c r="M23" i="2"/>
  <c r="M21" i="2"/>
  <c r="K23" i="2"/>
  <c r="K47" i="2"/>
  <c r="K38" i="2"/>
  <c r="K43" i="2"/>
  <c r="K40" i="2"/>
  <c r="M50" i="2"/>
  <c r="M28" i="2"/>
  <c r="K25" i="2"/>
  <c r="M24" i="2"/>
  <c r="M31" i="2"/>
  <c r="M43" i="2"/>
  <c r="M29" i="2"/>
  <c r="M45" i="2"/>
  <c r="M26" i="2"/>
  <c r="M42" i="2"/>
  <c r="K31" i="2"/>
  <c r="K28" i="2"/>
  <c r="M19" i="2"/>
  <c r="K22" i="2"/>
  <c r="N44" i="2"/>
  <c r="N30" i="2"/>
  <c r="N46" i="2"/>
  <c r="N27" i="2"/>
  <c r="N43" i="2"/>
  <c r="L32" i="2"/>
  <c r="L47" i="2"/>
  <c r="L38" i="2"/>
  <c r="N23" i="2"/>
  <c r="N37" i="2"/>
  <c r="N49" i="2"/>
  <c r="N36" i="2"/>
  <c r="L24" i="2"/>
  <c r="L49" i="2"/>
  <c r="L43" i="2"/>
  <c r="L46" i="2"/>
  <c r="L44" i="2"/>
  <c r="N26" i="2"/>
  <c r="L21" i="2"/>
  <c r="L37" i="2"/>
  <c r="L40" i="2"/>
  <c r="L19" i="2"/>
  <c r="L35" i="2"/>
  <c r="L51" i="2"/>
  <c r="N28" i="2"/>
  <c r="L31" i="2"/>
  <c r="L22" i="2"/>
  <c r="N21" i="2"/>
  <c r="N17" i="2"/>
  <c r="N24" i="2"/>
  <c r="N35" i="2"/>
  <c r="L29" i="2"/>
  <c r="L48" i="2"/>
  <c r="L39" i="2"/>
  <c r="L28" i="2"/>
  <c r="L25" i="2"/>
  <c r="L34" i="2"/>
  <c r="L20" i="2"/>
  <c r="L36" i="2"/>
  <c r="L50" i="2"/>
  <c r="L17" i="2"/>
  <c r="L33" i="2"/>
  <c r="N18" i="2"/>
  <c r="N34" i="2"/>
  <c r="N39" i="2"/>
  <c r="N42" i="2"/>
  <c r="L18" i="2"/>
  <c r="N40" i="2"/>
  <c r="N22" i="2"/>
  <c r="N19" i="2"/>
  <c r="L45" i="2"/>
  <c r="L27" i="2"/>
  <c r="N20" i="2"/>
  <c r="L23" i="2"/>
  <c r="L30" i="2"/>
  <c r="L42" i="2"/>
  <c r="L41" i="2"/>
  <c r="N31" i="2"/>
  <c r="N47" i="2"/>
  <c r="N51" i="2"/>
  <c r="N50" i="2"/>
  <c r="N29" i="2"/>
  <c r="N45" i="2"/>
  <c r="L26" i="2"/>
  <c r="N25" i="2"/>
  <c r="N41" i="2"/>
  <c r="N48" i="2"/>
  <c r="N32" i="2"/>
  <c r="N33" i="2"/>
  <c r="N38" i="2"/>
  <c r="N13" i="2"/>
  <c r="M15" i="2"/>
  <c r="M14" i="2"/>
  <c r="K14" i="2"/>
  <c r="K11" i="2"/>
  <c r="M10" i="2"/>
  <c r="M11" i="2"/>
  <c r="M12" i="2"/>
  <c r="M16" i="2"/>
  <c r="L12" i="2"/>
  <c r="M13" i="2"/>
  <c r="K10" i="2"/>
  <c r="K15" i="2"/>
  <c r="K13" i="2"/>
  <c r="N16" i="2"/>
  <c r="N10" i="2"/>
  <c r="L11" i="2"/>
  <c r="N14" i="2"/>
  <c r="L16" i="2"/>
  <c r="L15" i="2"/>
  <c r="L10" i="2"/>
  <c r="L14" i="2"/>
  <c r="N15" i="2"/>
  <c r="L13" i="2"/>
  <c r="N11" i="2"/>
  <c r="N12" i="2"/>
  <c r="K16" i="2"/>
  <c r="K12" i="2"/>
  <c r="Q6" i="2" l="1"/>
  <c r="N6" i="2"/>
  <c r="O6" i="2"/>
  <c r="P6" i="2"/>
  <c r="U7" i="2" l="1"/>
  <c r="U6" i="2"/>
  <c r="U5" i="2"/>
  <c r="V5" i="2" l="1" a="1"/>
  <c r="V6" i="2" s="1"/>
  <c r="C7" i="2"/>
  <c r="V7" i="2" l="1"/>
  <c r="W9" i="2"/>
  <c r="V9" i="2"/>
  <c r="W7" i="2"/>
  <c r="W5" i="2"/>
  <c r="W8" i="2"/>
  <c r="V5" i="2"/>
  <c r="V10" i="2" s="1"/>
  <c r="W6" i="2"/>
  <c r="V8" i="2"/>
  <c r="V11" i="2" s="1"/>
  <c r="W10" i="2" l="1"/>
  <c r="M4" i="10"/>
  <c r="N4" i="10" s="1"/>
  <c r="L4" i="10"/>
  <c r="G49" i="10" l="1"/>
  <c r="G20" i="10"/>
  <c r="G16" i="10"/>
  <c r="G54" i="10"/>
  <c r="G26" i="10"/>
  <c r="G13" i="10"/>
  <c r="G48" i="10"/>
  <c r="O4" i="10"/>
  <c r="L46" i="10" s="1"/>
  <c r="G36" i="10"/>
  <c r="G55" i="10"/>
  <c r="G12" i="10"/>
  <c r="G39" i="10"/>
  <c r="G32" i="10"/>
  <c r="G45" i="10"/>
  <c r="I12" i="10"/>
  <c r="K18" i="10"/>
  <c r="I25" i="10"/>
  <c r="I50" i="10"/>
  <c r="I28" i="10"/>
  <c r="I11" i="10"/>
  <c r="K26" i="10"/>
  <c r="K13" i="10"/>
  <c r="K41" i="10"/>
  <c r="I55" i="10"/>
  <c r="K39" i="10"/>
  <c r="I16" i="10"/>
  <c r="K42" i="10"/>
  <c r="I14" i="10"/>
  <c r="I35" i="10"/>
  <c r="I19" i="10"/>
  <c r="I29" i="10"/>
  <c r="K47" i="10"/>
  <c r="I40" i="10"/>
  <c r="K59" i="10"/>
  <c r="K33" i="10"/>
  <c r="I27" i="10"/>
  <c r="I48" i="10"/>
  <c r="I45" i="10"/>
  <c r="K48" i="10"/>
  <c r="K24" i="10"/>
  <c r="K12" i="10"/>
  <c r="K52" i="10"/>
  <c r="K19" i="10"/>
  <c r="I26" i="10"/>
  <c r="K58" i="10"/>
  <c r="G15" i="10"/>
  <c r="G27" i="10"/>
  <c r="G52" i="10"/>
  <c r="G40" i="10"/>
  <c r="I10" i="10"/>
  <c r="L6" i="10" s="1"/>
  <c r="K23" i="10"/>
  <c r="K31" i="10"/>
  <c r="K51" i="10"/>
  <c r="I38" i="10"/>
  <c r="K37" i="10"/>
  <c r="K56" i="10"/>
  <c r="G22" i="10"/>
  <c r="G35" i="10"/>
  <c r="K43" i="10"/>
  <c r="I20" i="10"/>
  <c r="K28" i="10"/>
  <c r="G14" i="10"/>
  <c r="G24" i="10"/>
  <c r="G57" i="10"/>
  <c r="G33" i="10"/>
  <c r="K17" i="10"/>
  <c r="K22" i="10"/>
  <c r="I37" i="10"/>
  <c r="K27" i="10"/>
  <c r="I32" i="10"/>
  <c r="I49" i="10"/>
  <c r="K30" i="10"/>
  <c r="I24" i="10"/>
  <c r="I34" i="10"/>
  <c r="G30" i="10"/>
  <c r="G41" i="10"/>
  <c r="K44" i="10"/>
  <c r="I17" i="10"/>
  <c r="G25" i="10"/>
  <c r="K21" i="10"/>
  <c r="I56" i="10"/>
  <c r="K29" i="10"/>
  <c r="G29" i="10"/>
  <c r="G59" i="10"/>
  <c r="G19" i="10"/>
  <c r="G31" i="10"/>
  <c r="G43" i="10"/>
  <c r="G47" i="10"/>
  <c r="I36" i="10"/>
  <c r="I18" i="10"/>
  <c r="K14" i="10"/>
  <c r="K16" i="10"/>
  <c r="I43" i="10"/>
  <c r="I52" i="10"/>
  <c r="K36" i="10"/>
  <c r="I23" i="10"/>
  <c r="K25" i="10"/>
  <c r="I57" i="10"/>
  <c r="I46" i="10"/>
  <c r="K20" i="10"/>
  <c r="G11" i="10"/>
  <c r="G38" i="10"/>
  <c r="I44" i="10"/>
  <c r="I51" i="10"/>
  <c r="K32" i="10"/>
  <c r="G10" i="10"/>
  <c r="G34" i="10"/>
  <c r="G58" i="10"/>
  <c r="G46" i="10"/>
  <c r="K55" i="10"/>
  <c r="I33" i="10"/>
  <c r="G18" i="10"/>
  <c r="G50" i="10"/>
  <c r="I54" i="10"/>
  <c r="K50" i="10"/>
  <c r="G23" i="10"/>
  <c r="K40" i="10"/>
  <c r="K15" i="10"/>
  <c r="K11" i="10"/>
  <c r="K57" i="10"/>
  <c r="K49" i="10"/>
  <c r="I58" i="10"/>
  <c r="I13" i="10"/>
  <c r="G28" i="10"/>
  <c r="G42" i="10"/>
  <c r="K38" i="10"/>
  <c r="G37" i="10"/>
  <c r="G21" i="10"/>
  <c r="G56" i="10"/>
  <c r="K35" i="10"/>
  <c r="I31" i="10"/>
  <c r="K54" i="10"/>
  <c r="I41" i="10"/>
  <c r="I22" i="10"/>
  <c r="I21" i="10"/>
  <c r="G17" i="10"/>
  <c r="G53" i="10"/>
  <c r="G51" i="10"/>
  <c r="K34" i="10"/>
  <c r="K53" i="10"/>
  <c r="I59" i="10"/>
  <c r="I53" i="10"/>
  <c r="I15" i="10"/>
  <c r="K10" i="10"/>
  <c r="M6" i="10" s="1"/>
  <c r="I42" i="10"/>
  <c r="K46" i="10"/>
  <c r="I39" i="10"/>
  <c r="I47" i="10"/>
  <c r="G44" i="10"/>
  <c r="I30" i="10"/>
  <c r="K45" i="10"/>
  <c r="J56" i="10" l="1"/>
  <c r="L18" i="10"/>
  <c r="L49" i="10"/>
  <c r="L11" i="10"/>
  <c r="L14" i="10"/>
  <c r="J43" i="10"/>
  <c r="L39" i="10"/>
  <c r="J59" i="10"/>
  <c r="J22" i="10"/>
  <c r="J33" i="10"/>
  <c r="J41" i="10"/>
  <c r="J49" i="10"/>
  <c r="L25" i="10"/>
  <c r="L38" i="10"/>
  <c r="J47" i="10"/>
  <c r="L35" i="10"/>
  <c r="L28" i="10"/>
  <c r="L54" i="10"/>
  <c r="L20" i="10"/>
  <c r="J30" i="10"/>
  <c r="J25" i="10"/>
  <c r="L15" i="10"/>
  <c r="L30" i="10"/>
  <c r="L31" i="10"/>
  <c r="L21" i="10"/>
  <c r="J55" i="10"/>
  <c r="J29" i="10"/>
  <c r="J27" i="10"/>
  <c r="L56" i="10"/>
  <c r="L41" i="10"/>
  <c r="J42" i="10"/>
  <c r="J50" i="10"/>
  <c r="L29" i="10"/>
  <c r="J58" i="10"/>
  <c r="J37" i="10"/>
  <c r="L22" i="10"/>
  <c r="L17" i="10"/>
  <c r="L40" i="10"/>
  <c r="J38" i="10"/>
  <c r="L45" i="10"/>
  <c r="L43" i="10"/>
  <c r="J15" i="10"/>
  <c r="J21" i="10"/>
  <c r="J18" i="10"/>
  <c r="J28" i="10"/>
  <c r="L12" i="10"/>
  <c r="J24" i="10"/>
  <c r="J46" i="10"/>
  <c r="L52" i="10"/>
  <c r="J31" i="10"/>
  <c r="J54" i="10"/>
  <c r="L26" i="10"/>
  <c r="J26" i="10"/>
  <c r="L44" i="10"/>
  <c r="L33" i="10"/>
  <c r="J23" i="10"/>
  <c r="J17" i="10"/>
  <c r="J36" i="10"/>
  <c r="J11" i="10"/>
  <c r="L53" i="10"/>
  <c r="L55" i="10"/>
  <c r="J14" i="10"/>
  <c r="J12" i="10"/>
  <c r="J39" i="10"/>
  <c r="J52" i="10"/>
  <c r="L42" i="10"/>
  <c r="J40" i="10"/>
  <c r="L59" i="10"/>
  <c r="L50" i="10"/>
  <c r="L58" i="10"/>
  <c r="L16" i="10"/>
  <c r="L34" i="10"/>
  <c r="J57" i="10"/>
  <c r="J53" i="10"/>
  <c r="J10" i="10"/>
  <c r="N6" i="10" s="1"/>
  <c r="L51" i="10"/>
  <c r="J45" i="10"/>
  <c r="L27" i="10"/>
  <c r="L48" i="10"/>
  <c r="J13" i="10"/>
  <c r="L24" i="10"/>
  <c r="L47" i="10"/>
  <c r="J20" i="10"/>
  <c r="J35" i="10"/>
  <c r="J19" i="10"/>
  <c r="L19" i="10"/>
  <c r="L32" i="10"/>
  <c r="J51" i="10"/>
  <c r="L57" i="10"/>
  <c r="J48" i="10"/>
  <c r="J34" i="10"/>
  <c r="J44" i="10"/>
  <c r="L10" i="10"/>
  <c r="O6" i="10" s="1"/>
  <c r="L23" i="10"/>
  <c r="J16" i="10"/>
  <c r="L37" i="10"/>
  <c r="L36" i="10"/>
  <c r="L13" i="10"/>
  <c r="J32" i="10"/>
</calcChain>
</file>

<file path=xl/sharedStrings.xml><?xml version="1.0" encoding="utf-8"?>
<sst xmlns="http://schemas.openxmlformats.org/spreadsheetml/2006/main" count="123" uniqueCount="80">
  <si>
    <t>PROM</t>
  </si>
  <si>
    <t>S(DESV)</t>
  </si>
  <si>
    <t>2S</t>
  </si>
  <si>
    <t>3S</t>
  </si>
  <si>
    <t>PROM X-2S</t>
  </si>
  <si>
    <t>PROM X+2S</t>
  </si>
  <si>
    <t>PROM X-3S</t>
  </si>
  <si>
    <t>PROM X+3S</t>
  </si>
  <si>
    <t>Control</t>
  </si>
  <si>
    <t>Alerta</t>
  </si>
  <si>
    <t>ANALISTA</t>
  </si>
  <si>
    <t>VoBo REVISIÓN</t>
  </si>
  <si>
    <t>LECTURA</t>
  </si>
  <si>
    <t>FECHA (dd/mm/aaaa)</t>
  </si>
  <si>
    <t xml:space="preserve">%REC </t>
  </si>
  <si>
    <t>X-2S</t>
  </si>
  <si>
    <t>X-3S</t>
  </si>
  <si>
    <t>X+2S</t>
  </si>
  <si>
    <t>X+3S</t>
  </si>
  <si>
    <t>CONTROL DE CAMBIOS</t>
  </si>
  <si>
    <t>Versión</t>
  </si>
  <si>
    <t>Fecha</t>
  </si>
  <si>
    <t xml:space="preserve">Cambios Realizados </t>
  </si>
  <si>
    <t>01</t>
  </si>
  <si>
    <t>DQO</t>
  </si>
  <si>
    <t>SOLUCIÓN</t>
  </si>
  <si>
    <t>ANÁLISIS</t>
  </si>
  <si>
    <t>REACTIVO</t>
  </si>
  <si>
    <t>CONC. DEL PATRÓN (mg/L)</t>
  </si>
  <si>
    <t>ALÍCUOTA (mL)</t>
  </si>
  <si>
    <t>CONC. FINAL (mg/L)</t>
  </si>
  <si>
    <t>Biftalato de Potasio</t>
  </si>
  <si>
    <t>NITRÓGENO AMONIACAL</t>
  </si>
  <si>
    <t>Cloruro de Amonio</t>
  </si>
  <si>
    <t>C</t>
  </si>
  <si>
    <t>NITRATOS</t>
  </si>
  <si>
    <t>Nitrato de Potasio</t>
  </si>
  <si>
    <t>D</t>
  </si>
  <si>
    <t>E</t>
  </si>
  <si>
    <t>SULFATOS</t>
  </si>
  <si>
    <t>Sulfato de Sodio</t>
  </si>
  <si>
    <t>F</t>
  </si>
  <si>
    <t>NITRITOS</t>
  </si>
  <si>
    <t>Nitrito de Sodio</t>
  </si>
  <si>
    <t>FÓSFORO REACTIVO DISUELTO</t>
  </si>
  <si>
    <t>Fosfato diácido de Potasio</t>
  </si>
  <si>
    <t>A1</t>
  </si>
  <si>
    <t>A2</t>
  </si>
  <si>
    <t>B1</t>
  </si>
  <si>
    <t>B2</t>
  </si>
  <si>
    <t>G1</t>
  </si>
  <si>
    <t>G2</t>
  </si>
  <si>
    <t>H1</t>
  </si>
  <si>
    <t>H2</t>
  </si>
  <si>
    <t>Concetración</t>
  </si>
  <si>
    <t>Tendencia</t>
  </si>
  <si>
    <t>VALOR MUESTRA</t>
  </si>
  <si>
    <t>VALOR DE LA MUESTRA ADICIONADA</t>
  </si>
  <si>
    <t>VALOR DEL ADICIONADO</t>
  </si>
  <si>
    <t>PROMEDIO</t>
  </si>
  <si>
    <t>VOLUMEN MUESTRA</t>
  </si>
  <si>
    <t xml:space="preserve">INSTRUCCIONES DE DILIGENCIAMIENTO  </t>
  </si>
  <si>
    <t>Creación del documento con base a la nueva estructura del SGI.</t>
  </si>
  <si>
    <r>
      <rPr>
        <b/>
        <sz val="11"/>
        <rFont val="Verdana"/>
        <family val="2"/>
      </rPr>
      <t xml:space="preserve">Servicios Laboratorio de Calidad  
</t>
    </r>
    <r>
      <rPr>
        <sz val="11"/>
        <rFont val="Verdana"/>
        <family val="2"/>
      </rPr>
      <t>Carta Control Testigos y Adicionados</t>
    </r>
  </si>
  <si>
    <r>
      <rPr>
        <b/>
        <sz val="11"/>
        <rFont val="Verdana"/>
        <family val="2"/>
      </rPr>
      <t xml:space="preserve">Servicios Laboratorio de Calidad </t>
    </r>
    <r>
      <rPr>
        <sz val="11"/>
        <rFont val="Verdana"/>
        <family val="2"/>
      </rPr>
      <t xml:space="preserve"> 
Carta Control Testigos y Adicionados</t>
    </r>
  </si>
  <si>
    <r>
      <t xml:space="preserve">Servicios Laboratorio de Calidad  
</t>
    </r>
    <r>
      <rPr>
        <sz val="11"/>
        <color rgb="FF000000"/>
        <rFont val="Verdana"/>
        <family val="2"/>
      </rPr>
      <t>Carta Control Testigos y Adicionados</t>
    </r>
  </si>
  <si>
    <t>Parámetro</t>
  </si>
  <si>
    <t>Solución</t>
  </si>
  <si>
    <t>CÓDIGO DE LA MUESTRA</t>
  </si>
  <si>
    <t>ÁREA OPERATIVA</t>
  </si>
  <si>
    <t>DATO EXPERIMENTAL</t>
  </si>
  <si>
    <r>
      <rPr>
        <b/>
        <sz val="11"/>
        <color theme="1"/>
        <rFont val="Verdana"/>
        <family val="2"/>
      </rPr>
      <t xml:space="preserve">1. </t>
    </r>
    <r>
      <rPr>
        <sz val="11"/>
        <color theme="1"/>
        <rFont val="Verdana"/>
        <family val="2"/>
      </rPr>
      <t>Ingrese a la hoja a la cual desea ingresar los datos, en la hoja Testigo o Adicionado; en cada una de estas está la opción de filtrar por parámetro y por la solución de control.</t>
    </r>
  </si>
  <si>
    <r>
      <rPr>
        <b/>
        <sz val="11"/>
        <color theme="1"/>
        <rFont val="Verdana"/>
        <family val="2"/>
      </rPr>
      <t xml:space="preserve">2. </t>
    </r>
    <r>
      <rPr>
        <sz val="11"/>
        <color theme="1"/>
        <rFont val="Verdana"/>
        <family val="2"/>
      </rPr>
      <t>En la tabla ingrese la información respectiva a la fecha en la cual se adquirió el dato y el dato obtenido en las celdas de las columnas. La hoja calcula el porcentaje de recuperación, igual que los límites de control y alerta, e ingrese la información del analista.</t>
    </r>
  </si>
  <si>
    <r>
      <rPr>
        <b/>
        <sz val="11"/>
        <color theme="1"/>
        <rFont val="Verdana"/>
        <family val="2"/>
      </rPr>
      <t xml:space="preserve">3. </t>
    </r>
    <r>
      <rPr>
        <sz val="11"/>
        <color theme="1"/>
        <rFont val="Verdana"/>
        <family val="2"/>
      </rPr>
      <t>Tanto en la tabla como en la gráfica se indicará visualmente el desempeño del dato, en código de color o en ubicación del punto en la gráfica de dispersión.</t>
    </r>
  </si>
  <si>
    <r>
      <rPr>
        <b/>
        <sz val="11"/>
        <color theme="1"/>
        <rFont val="Verdana"/>
        <family val="2"/>
      </rPr>
      <t xml:space="preserve">4. </t>
    </r>
    <r>
      <rPr>
        <sz val="11"/>
        <color theme="1"/>
        <rFont val="Verdana"/>
        <family val="2"/>
      </rPr>
      <t>Si es el caso, guarde el dato y proteja la información de la tabla.</t>
    </r>
  </si>
  <si>
    <t>OBSERVACIONES</t>
  </si>
  <si>
    <r>
      <t>Código:</t>
    </r>
    <r>
      <rPr>
        <sz val="11"/>
        <color rgb="FF000000"/>
        <rFont val="Verdana"/>
        <family val="2"/>
      </rPr>
      <t xml:space="preserve"> SLC-F027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>01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07/09/2026</t>
    </r>
  </si>
  <si>
    <r>
      <t xml:space="preserve">Código: </t>
    </r>
    <r>
      <rPr>
        <sz val="11"/>
        <color rgb="FF000000"/>
        <rFont val="Verdana"/>
        <family val="2"/>
      </rPr>
      <t>SLC-F027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>01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07/09/2026</t>
    </r>
  </si>
  <si>
    <r>
      <rPr>
        <b/>
        <sz val="11"/>
        <color rgb="FF000000"/>
        <rFont val="Verdana"/>
        <family val="2"/>
      </rPr>
      <t xml:space="preserve">Código: </t>
    </r>
    <r>
      <rPr>
        <sz val="11"/>
        <color rgb="FF000000"/>
        <rFont val="Verdana"/>
        <family val="2"/>
      </rPr>
      <t>SLC-F027</t>
    </r>
    <r>
      <rPr>
        <b/>
        <sz val="11"/>
        <color rgb="FF000000"/>
        <rFont val="Verdana"/>
        <family val="2"/>
      </rPr>
      <t xml:space="preserve">
Versión:</t>
    </r>
    <r>
      <rPr>
        <sz val="11"/>
        <color rgb="FF000000"/>
        <rFont val="Verdana"/>
        <family val="2"/>
      </rPr>
      <t xml:space="preserve"> 01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07/09/2026</t>
    </r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</si>
  <si>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SLC-F027
</t>
    </r>
    <r>
      <rPr>
        <b/>
        <sz val="11"/>
        <color rgb="FF000000"/>
        <rFont val="Verdana"/>
        <family val="2"/>
      </rPr>
      <t>Versión</t>
    </r>
    <r>
      <rPr>
        <sz val="11"/>
        <color rgb="FF000000"/>
        <rFont val="Verdana"/>
        <family val="2"/>
      </rPr>
      <t xml:space="preserve">: 01
</t>
    </r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07/09/2026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</si>
</sst>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dd/mm/yyyy;@"/>
  </numFmts>
  <fonts count="13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0"/>
    <xf numFmtId="0" fontId="2" fillId="0" borderId="0"/>
  </cellStyleXfs>
  <cellXfs count="115">
    <xf numFmtId="0" fontId="0" fillId="0" borderId="0" xfId="0"/>
    <xf numFmtId="0" fontId="7" fillId="6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2" fontId="0" fillId="0" borderId="12" xfId="0" applyNumberFormat="1" applyBorder="1" applyAlignment="1">
      <alignment vertical="center" wrapText="1"/>
    </xf>
    <xf numFmtId="2" fontId="0" fillId="0" borderId="13" xfId="0" applyNumberFormat="1" applyBorder="1" applyAlignment="1">
      <alignment vertical="center" wrapText="1"/>
    </xf>
    <xf numFmtId="2" fontId="0" fillId="0" borderId="14" xfId="0" applyNumberFormat="1" applyBorder="1" applyAlignment="1">
      <alignment vertical="center" wrapText="1"/>
    </xf>
    <xf numFmtId="0" fontId="9" fillId="0" borderId="25" xfId="3" applyFont="1" applyBorder="1" applyAlignment="1">
      <alignment horizontal="center" vertical="center" wrapText="1"/>
    </xf>
    <xf numFmtId="0" fontId="6" fillId="10" borderId="26" xfId="3" applyFont="1" applyFill="1" applyBorder="1" applyAlignment="1">
      <alignment horizontal="left" vertical="center" wrapText="1"/>
    </xf>
    <xf numFmtId="0" fontId="10" fillId="10" borderId="0" xfId="4" applyFont="1" applyFill="1"/>
    <xf numFmtId="0" fontId="4" fillId="11" borderId="27" xfId="3" applyFont="1" applyFill="1" applyBorder="1" applyAlignment="1">
      <alignment horizontal="centerContinuous" vertical="center" wrapText="1"/>
    </xf>
    <xf numFmtId="0" fontId="6" fillId="11" borderId="28" xfId="3" applyFont="1" applyFill="1" applyBorder="1" applyAlignment="1">
      <alignment horizontal="centerContinuous" vertical="center" wrapText="1"/>
    </xf>
    <xf numFmtId="0" fontId="10" fillId="10" borderId="11" xfId="4" applyFont="1" applyFill="1" applyBorder="1" applyAlignment="1">
      <alignment vertical="center"/>
    </xf>
    <xf numFmtId="0" fontId="10" fillId="10" borderId="8" xfId="4" applyFont="1" applyFill="1" applyBorder="1"/>
    <xf numFmtId="0" fontId="10" fillId="0" borderId="0" xfId="4" applyFont="1"/>
    <xf numFmtId="0" fontId="4" fillId="0" borderId="26" xfId="3" applyFont="1" applyBorder="1" applyAlignment="1">
      <alignment vertical="center"/>
    </xf>
    <xf numFmtId="0" fontId="9" fillId="0" borderId="0" xfId="3" applyFont="1" applyAlignment="1">
      <alignment vertical="center"/>
    </xf>
    <xf numFmtId="0" fontId="4" fillId="11" borderId="10" xfId="3" applyFont="1" applyFill="1" applyBorder="1" applyAlignment="1">
      <alignment horizontal="center" vertical="center" wrapText="1"/>
    </xf>
    <xf numFmtId="0" fontId="4" fillId="11" borderId="11" xfId="3" applyFont="1" applyFill="1" applyBorder="1" applyAlignment="1">
      <alignment horizontal="center" vertical="center" wrapText="1"/>
    </xf>
    <xf numFmtId="0" fontId="4" fillId="11" borderId="8" xfId="3" applyFont="1" applyFill="1" applyBorder="1" applyAlignment="1">
      <alignment horizontal="center" vertical="center" wrapText="1"/>
    </xf>
    <xf numFmtId="0" fontId="5" fillId="0" borderId="29" xfId="4" applyFont="1" applyBorder="1" applyAlignment="1">
      <alignment horizontal="center" vertical="center"/>
    </xf>
    <xf numFmtId="0" fontId="5" fillId="0" borderId="30" xfId="4" applyFont="1" applyBorder="1" applyAlignment="1">
      <alignment horizontal="center" vertical="center"/>
    </xf>
    <xf numFmtId="0" fontId="5" fillId="0" borderId="31" xfId="4" applyFont="1" applyBorder="1" applyAlignment="1">
      <alignment vertical="center"/>
    </xf>
    <xf numFmtId="49" fontId="6" fillId="0" borderId="4" xfId="4" applyNumberFormat="1" applyFont="1" applyBorder="1" applyAlignment="1">
      <alignment horizontal="center" vertical="center"/>
    </xf>
    <xf numFmtId="14" fontId="6" fillId="0" borderId="31" xfId="4" applyNumberFormat="1" applyFont="1" applyBorder="1" applyAlignment="1">
      <alignment horizontal="center" vertical="center"/>
    </xf>
    <xf numFmtId="0" fontId="6" fillId="0" borderId="30" xfId="4" applyFont="1" applyBorder="1" applyAlignment="1">
      <alignment horizontal="left" vertical="center" wrapText="1"/>
    </xf>
    <xf numFmtId="0" fontId="12" fillId="0" borderId="0" xfId="4" applyFont="1"/>
    <xf numFmtId="166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66" fontId="6" fillId="0" borderId="17" xfId="0" applyNumberFormat="1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165" fontId="10" fillId="0" borderId="4" xfId="2" applyNumberFormat="1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166" fontId="10" fillId="0" borderId="4" xfId="0" applyNumberFormat="1" applyFont="1" applyBorder="1" applyAlignment="1" applyProtection="1">
      <alignment horizontal="center" vertical="center"/>
      <protection locked="0"/>
    </xf>
    <xf numFmtId="1" fontId="10" fillId="0" borderId="4" xfId="0" applyNumberFormat="1" applyFont="1" applyBorder="1" applyAlignment="1" applyProtection="1">
      <alignment horizontal="center" wrapText="1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7" borderId="4" xfId="0" applyFont="1" applyFill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1" fontId="10" fillId="0" borderId="4" xfId="0" applyNumberFormat="1" applyFont="1" applyBorder="1" applyAlignment="1" applyProtection="1">
      <alignment horizontal="center" vertical="center"/>
      <protection locked="0"/>
    </xf>
    <xf numFmtId="166" fontId="10" fillId="0" borderId="18" xfId="0" applyNumberFormat="1" applyFont="1" applyBorder="1" applyAlignment="1" applyProtection="1">
      <alignment horizontal="center" vertical="center"/>
      <protection locked="0"/>
    </xf>
    <xf numFmtId="1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10" borderId="11" xfId="4" applyFont="1" applyFill="1" applyBorder="1" applyAlignment="1">
      <alignment vertical="center" wrapText="1"/>
    </xf>
    <xf numFmtId="2" fontId="6" fillId="0" borderId="17" xfId="0" applyNumberFormat="1" applyFont="1" applyBorder="1" applyAlignment="1" applyProtection="1">
      <alignment horizontal="center" vertical="center" wrapText="1"/>
      <protection locked="0"/>
    </xf>
    <xf numFmtId="2" fontId="6" fillId="0" borderId="4" xfId="0" applyNumberFormat="1" applyFont="1" applyBorder="1" applyAlignment="1" applyProtection="1">
      <alignment horizontal="center" vertical="center" wrapText="1"/>
      <protection locked="0"/>
    </xf>
    <xf numFmtId="2" fontId="10" fillId="0" borderId="4" xfId="0" applyNumberFormat="1" applyFont="1" applyBorder="1" applyAlignment="1" applyProtection="1">
      <alignment horizontal="center" vertical="center"/>
      <protection locked="0"/>
    </xf>
    <xf numFmtId="2" fontId="10" fillId="0" borderId="18" xfId="0" applyNumberFormat="1" applyFont="1" applyBorder="1" applyAlignment="1" applyProtection="1">
      <alignment horizontal="center" vertical="center"/>
      <protection locked="0"/>
    </xf>
    <xf numFmtId="0" fontId="9" fillId="0" borderId="25" xfId="3" applyFont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/>
    </xf>
    <xf numFmtId="0" fontId="5" fillId="5" borderId="8" xfId="0" applyFont="1" applyFill="1" applyBorder="1" applyProtection="1"/>
    <xf numFmtId="0" fontId="5" fillId="5" borderId="30" xfId="0" applyFont="1" applyFill="1" applyBorder="1" applyAlignment="1" applyProtection="1">
      <alignment horizontal="center" vertical="center" wrapText="1"/>
    </xf>
    <xf numFmtId="0" fontId="5" fillId="5" borderId="9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0" fontId="12" fillId="0" borderId="7" xfId="0" applyFont="1" applyBorder="1" applyProtection="1"/>
    <xf numFmtId="0" fontId="12" fillId="0" borderId="0" xfId="0" applyFont="1" applyProtection="1"/>
    <xf numFmtId="0" fontId="10" fillId="0" borderId="0" xfId="0" applyFont="1" applyProtection="1"/>
    <xf numFmtId="0" fontId="10" fillId="0" borderId="6" xfId="0" applyFont="1" applyBorder="1" applyProtection="1"/>
    <xf numFmtId="0" fontId="10" fillId="0" borderId="11" xfId="0" applyFont="1" applyBorder="1" applyProtection="1"/>
    <xf numFmtId="0" fontId="5" fillId="0" borderId="6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 wrapText="1"/>
    </xf>
    <xf numFmtId="164" fontId="11" fillId="0" borderId="1" xfId="0" applyNumberFormat="1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10" fillId="0" borderId="7" xfId="0" applyFont="1" applyBorder="1" applyProtection="1"/>
    <xf numFmtId="165" fontId="10" fillId="0" borderId="4" xfId="0" applyNumberFormat="1" applyFont="1" applyBorder="1" applyAlignment="1" applyProtection="1">
      <alignment horizontal="center" vertical="center"/>
    </xf>
    <xf numFmtId="0" fontId="10" fillId="12" borderId="4" xfId="0" applyFont="1" applyFill="1" applyBorder="1" applyAlignment="1" applyProtection="1">
      <alignment horizontal="center" vertical="center"/>
    </xf>
    <xf numFmtId="164" fontId="11" fillId="0" borderId="1" xfId="0" applyNumberFormat="1" applyFont="1" applyBorder="1" applyAlignment="1" applyProtection="1">
      <alignment horizontal="center"/>
    </xf>
    <xf numFmtId="164" fontId="11" fillId="0" borderId="1" xfId="0" applyNumberFormat="1" applyFont="1" applyBorder="1" applyProtection="1"/>
    <xf numFmtId="0" fontId="5" fillId="4" borderId="16" xfId="0" applyFont="1" applyFill="1" applyBorder="1" applyAlignment="1" applyProtection="1">
      <alignment horizontal="center" vertical="center"/>
    </xf>
    <xf numFmtId="0" fontId="10" fillId="12" borderId="4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3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vertical="center" wrapText="1"/>
    </xf>
    <xf numFmtId="0" fontId="11" fillId="3" borderId="5" xfId="0" applyFont="1" applyFill="1" applyBorder="1" applyAlignment="1" applyProtection="1">
      <alignment vertical="center" wrapText="1"/>
    </xf>
    <xf numFmtId="1" fontId="12" fillId="0" borderId="7" xfId="0" applyNumberFormat="1" applyFont="1" applyBorder="1" applyAlignment="1" applyProtection="1">
      <alignment horizontal="center"/>
    </xf>
    <xf numFmtId="1" fontId="12" fillId="0" borderId="0" xfId="0" applyNumberFormat="1" applyFont="1" applyAlignment="1" applyProtection="1">
      <alignment horizontal="center"/>
    </xf>
    <xf numFmtId="0" fontId="10" fillId="0" borderId="19" xfId="0" applyFont="1" applyBorder="1" applyAlignment="1" applyProtection="1">
      <alignment horizontal="center" vertical="center"/>
    </xf>
    <xf numFmtId="2" fontId="12" fillId="0" borderId="17" xfId="0" applyNumberFormat="1" applyFont="1" applyBorder="1" applyAlignment="1" applyProtection="1">
      <alignment horizontal="center" vertical="center"/>
    </xf>
    <xf numFmtId="1" fontId="10" fillId="8" borderId="29" xfId="0" applyNumberFormat="1" applyFont="1" applyFill="1" applyBorder="1" applyAlignment="1" applyProtection="1">
      <alignment horizontal="center" vertical="center"/>
    </xf>
    <xf numFmtId="164" fontId="10" fillId="9" borderId="17" xfId="0" applyNumberFormat="1" applyFont="1" applyFill="1" applyBorder="1" applyAlignment="1" applyProtection="1">
      <alignment horizontal="center" vertical="center"/>
    </xf>
    <xf numFmtId="164" fontId="10" fillId="9" borderId="17" xfId="0" applyNumberFormat="1" applyFont="1" applyFill="1" applyBorder="1" applyAlignment="1" applyProtection="1">
      <alignment horizontal="center" vertical="center" wrapText="1"/>
    </xf>
    <xf numFmtId="0" fontId="10" fillId="0" borderId="21" xfId="0" applyFont="1" applyBorder="1" applyAlignment="1" applyProtection="1">
      <alignment horizontal="center" vertical="center"/>
    </xf>
    <xf numFmtId="2" fontId="12" fillId="0" borderId="4" xfId="0" applyNumberFormat="1" applyFont="1" applyBorder="1" applyAlignment="1" applyProtection="1">
      <alignment horizontal="center" vertical="center"/>
    </xf>
    <xf numFmtId="1" fontId="10" fillId="8" borderId="4" xfId="0" applyNumberFormat="1" applyFont="1" applyFill="1" applyBorder="1" applyAlignment="1" applyProtection="1">
      <alignment horizontal="center" vertical="center"/>
    </xf>
    <xf numFmtId="164" fontId="10" fillId="9" borderId="4" xfId="0" applyNumberFormat="1" applyFont="1" applyFill="1" applyBorder="1" applyAlignment="1" applyProtection="1">
      <alignment horizontal="center" vertical="center"/>
    </xf>
    <xf numFmtId="165" fontId="10" fillId="0" borderId="4" xfId="0" applyNumberFormat="1" applyFont="1" applyBorder="1" applyAlignment="1" applyProtection="1">
      <alignment horizontal="center" vertical="center"/>
    </xf>
    <xf numFmtId="164" fontId="10" fillId="9" borderId="4" xfId="0" applyNumberFormat="1" applyFont="1" applyFill="1" applyBorder="1" applyAlignment="1" applyProtection="1">
      <alignment horizontal="center" vertical="center" wrapText="1"/>
    </xf>
    <xf numFmtId="164" fontId="10" fillId="8" borderId="4" xfId="0" applyNumberFormat="1" applyFont="1" applyFill="1" applyBorder="1" applyAlignment="1" applyProtection="1">
      <alignment horizontal="center" vertical="center"/>
    </xf>
    <xf numFmtId="164" fontId="10" fillId="8" borderId="4" xfId="0" applyNumberFormat="1" applyFont="1" applyFill="1" applyBorder="1" applyAlignment="1" applyProtection="1">
      <alignment horizontal="center" vertical="center" wrapText="1"/>
    </xf>
    <xf numFmtId="0" fontId="10" fillId="0" borderId="23" xfId="0" applyFont="1" applyBorder="1" applyAlignment="1" applyProtection="1">
      <alignment horizontal="center" vertical="center"/>
    </xf>
    <xf numFmtId="2" fontId="12" fillId="0" borderId="18" xfId="0" applyNumberFormat="1" applyFont="1" applyBorder="1" applyAlignment="1" applyProtection="1">
      <alignment horizontal="center" vertical="center"/>
    </xf>
    <xf numFmtId="1" fontId="10" fillId="8" borderId="18" xfId="0" applyNumberFormat="1" applyFont="1" applyFill="1" applyBorder="1" applyAlignment="1" applyProtection="1">
      <alignment horizontal="center" vertical="center"/>
    </xf>
    <xf numFmtId="164" fontId="10" fillId="8" borderId="18" xfId="0" applyNumberFormat="1" applyFont="1" applyFill="1" applyBorder="1" applyAlignment="1" applyProtection="1">
      <alignment horizontal="center" vertical="center"/>
    </xf>
    <xf numFmtId="164" fontId="10" fillId="8" borderId="18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Border="1" applyAlignment="1" applyProtection="1">
      <alignment horizontal="center" vertical="center"/>
    </xf>
    <xf numFmtId="0" fontId="11" fillId="12" borderId="4" xfId="0" applyFont="1" applyFill="1" applyBorder="1" applyAlignment="1" applyProtection="1">
      <alignment horizontal="center" vertical="center" wrapText="1"/>
    </xf>
    <xf numFmtId="0" fontId="6" fillId="8" borderId="4" xfId="0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4" xr:uid="{BF45C264-83D8-499A-B219-1707EE53240C}"/>
    <cellStyle name="Normal 3" xfId="3" xr:uid="{524CB81E-36F5-4C00-A6E1-C113AE7F6548}"/>
    <cellStyle name="Porcentaje" xfId="2" builtinId="5"/>
  </cellStyles>
  <dxfs count="17">
    <dxf>
      <font>
        <color rgb="FFFFFFFF"/>
      </font>
      <fill>
        <patternFill patternType="solid">
          <fgColor rgb="FFFF9900"/>
          <bgColor rgb="FFFF9900"/>
        </patternFill>
      </fill>
    </dxf>
    <dxf>
      <font>
        <color theme="0"/>
      </font>
      <fill>
        <patternFill patternType="solid">
          <fgColor rgb="FFFF9900"/>
          <bgColor rgb="FFFF9900"/>
        </patternFill>
      </fill>
    </dxf>
    <dxf>
      <font>
        <color rgb="FFFFFFFF"/>
      </font>
      <fill>
        <patternFill patternType="solid">
          <fgColor rgb="FF41C83D"/>
          <bgColor rgb="FF41C83D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solid">
          <fgColor theme="9"/>
          <bgColor theme="9"/>
        </patternFill>
      </fill>
    </dxf>
    <dxf>
      <fill>
        <patternFill>
          <bgColor rgb="FFFF0000"/>
        </patternFill>
      </fill>
    </dxf>
    <dxf>
      <font>
        <color rgb="FFFFFFFF"/>
      </font>
      <fill>
        <patternFill patternType="solid">
          <fgColor rgb="FFFF9900"/>
          <bgColor rgb="FFFF9900"/>
        </patternFill>
      </fill>
    </dxf>
    <dxf>
      <font>
        <color theme="0"/>
      </font>
      <fill>
        <patternFill patternType="solid">
          <fgColor rgb="FFFF9900"/>
          <bgColor rgb="FFFF9900"/>
        </patternFill>
      </fill>
    </dxf>
    <dxf>
      <font>
        <color rgb="FFFFFFFF"/>
      </font>
      <fill>
        <patternFill patternType="solid">
          <fgColor rgb="FF41C83D"/>
          <bgColor rgb="FF41C83D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auto="1"/>
      </font>
      <fill>
        <patternFill patternType="solid">
          <fgColor theme="9"/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s-CO" sz="1200" b="1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PARÁMETRO </a:t>
            </a:r>
          </a:p>
        </c:rich>
      </c:tx>
      <c:layout>
        <c:manualLayout>
          <c:xMode val="edge"/>
          <c:yMode val="edge"/>
          <c:x val="0.44827310171654416"/>
          <c:y val="3.24412251850171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110627962549433E-2"/>
          <c:y val="0.1307482993197279"/>
          <c:w val="0.87952497355740977"/>
          <c:h val="0.72591818879782888"/>
        </c:manualLayout>
      </c:layout>
      <c:lineChart>
        <c:grouping val="standard"/>
        <c:varyColors val="1"/>
        <c:ser>
          <c:idx val="0"/>
          <c:order val="0"/>
          <c:tx>
            <c:v>X-2S</c:v>
          </c:tx>
          <c:spPr>
            <a:ln w="19050" cmpd="sng">
              <a:solidFill>
                <a:srgbClr val="ED7D31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Testigo!$I$10:$I$59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63-A046-A5C6-0DAD32554240}"/>
            </c:ext>
          </c:extLst>
        </c:ser>
        <c:ser>
          <c:idx val="1"/>
          <c:order val="1"/>
          <c:tx>
            <c:v>X-3S</c:v>
          </c:tx>
          <c:spPr>
            <a:ln w="19050"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Testigo!$J$10:$J$59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63-A046-A5C6-0DAD32554240}"/>
            </c:ext>
          </c:extLst>
        </c:ser>
        <c:ser>
          <c:idx val="2"/>
          <c:order val="2"/>
          <c:tx>
            <c:v>X+2S</c:v>
          </c:tx>
          <c:spPr>
            <a:ln w="19050" cmpd="sng">
              <a:solidFill>
                <a:srgbClr val="ED7D31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Testigo!$K$10:$K$59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63-A046-A5C6-0DAD32554240}"/>
            </c:ext>
          </c:extLst>
        </c:ser>
        <c:ser>
          <c:idx val="3"/>
          <c:order val="3"/>
          <c:tx>
            <c:v>X+3S</c:v>
          </c:tx>
          <c:spPr>
            <a:ln w="19050"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Testigo!$L$10:$L$59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63-A046-A5C6-0DAD32554240}"/>
            </c:ext>
          </c:extLst>
        </c:ser>
        <c:ser>
          <c:idx val="4"/>
          <c:order val="4"/>
          <c:spPr>
            <a:ln w="12700"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Testigo!$H$10:$H$59</c:f>
              <c:numCache>
                <c:formatCode>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63-A046-A5C6-0DAD32554240}"/>
            </c:ext>
          </c:extLst>
        </c:ser>
        <c:ser>
          <c:idx val="5"/>
          <c:order val="5"/>
          <c:tx>
            <c:v>Promedio</c:v>
          </c:tx>
          <c:marker>
            <c:symbol val="none"/>
          </c:marker>
          <c:cat>
            <c:numRef>
              <c:f>Testigo!$B$10:$B$59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Testigo!$G$10:$G$59</c:f>
            </c:numRef>
          </c:val>
          <c:smooth val="0"/>
          <c:extLst>
            <c:ext xmlns:c16="http://schemas.microsoft.com/office/drawing/2014/chart" uri="{C3380CC4-5D6E-409C-BE32-E72D297353CC}">
              <c16:uniqueId val="{00000005-6163-A046-A5C6-0DAD32554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175292"/>
        <c:axId val="462383503"/>
      </c:lineChart>
      <c:catAx>
        <c:axId val="4571752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CO"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100" b="0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CO"/>
          </a:p>
        </c:txPr>
        <c:crossAx val="462383503"/>
        <c:crosses val="autoZero"/>
        <c:auto val="1"/>
        <c:lblAlgn val="ctr"/>
        <c:lblOffset val="100"/>
        <c:noMultiLvlLbl val="1"/>
      </c:catAx>
      <c:valAx>
        <c:axId val="462383503"/>
        <c:scaling>
          <c:orientation val="minMax"/>
          <c:max val="130"/>
          <c:min val="7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100" b="1" i="0">
                    <a:solidFill>
                      <a:srgbClr val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r>
                  <a:rPr lang="es-CO" sz="1100" b="1" i="0">
                    <a:solidFill>
                      <a:srgbClr val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% de Recuperación</a:t>
                </a:r>
              </a:p>
            </c:rich>
          </c:tx>
          <c:layout>
            <c:manualLayout>
              <c:xMode val="edge"/>
              <c:yMode val="edge"/>
              <c:x val="2.7707217750185895E-2"/>
              <c:y val="0.17363936650775796"/>
            </c:manualLayout>
          </c:layout>
          <c:overlay val="0"/>
        </c:title>
        <c:numFmt formatCode="0.0" sourceLinked="1"/>
        <c:majorTickMark val="cross"/>
        <c:minorTickMark val="none"/>
        <c:tickLblPos val="nextTo"/>
        <c:spPr>
          <a:ln/>
        </c:spPr>
        <c:txPr>
          <a:bodyPr/>
          <a:lstStyle/>
          <a:p>
            <a:pPr lvl="0">
              <a:defRPr sz="1100" b="0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CO"/>
          </a:p>
        </c:txPr>
        <c:crossAx val="45717529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Verdana" panose="020B0604030504040204" pitchFamily="34" charset="0"/>
                <a:ea typeface="Verdana" panose="020B0604030504040204" pitchFamily="34" charset="0"/>
              </a:defRPr>
            </a:pPr>
            <a:r>
              <a:rPr lang="es-CO" sz="1200">
                <a:latin typeface="Verdana" panose="020B0604030504040204" pitchFamily="34" charset="0"/>
                <a:ea typeface="Verdana" panose="020B0604030504040204" pitchFamily="34" charset="0"/>
              </a:rPr>
              <a:t>Parámetro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2412402016703046E-2"/>
          <c:y val="0.18548038638027389"/>
          <c:w val="0.88100423513696624"/>
          <c:h val="0.7077775992286679"/>
        </c:manualLayout>
      </c:layout>
      <c:lineChart>
        <c:grouping val="standard"/>
        <c:varyColors val="1"/>
        <c:ser>
          <c:idx val="0"/>
          <c:order val="0"/>
          <c:spPr>
            <a:ln w="19050" cmpd="sng">
              <a:solidFill>
                <a:srgbClr val="ED7D31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Adicionado!$K$10:$K$59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F8-49F5-84AD-98844781EEF4}"/>
            </c:ext>
          </c:extLst>
        </c:ser>
        <c:ser>
          <c:idx val="1"/>
          <c:order val="1"/>
          <c:spPr>
            <a:ln w="19050"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Adicionado!$L$10:$L$59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F8-49F5-84AD-98844781EEF4}"/>
            </c:ext>
          </c:extLst>
        </c:ser>
        <c:ser>
          <c:idx val="2"/>
          <c:order val="2"/>
          <c:spPr>
            <a:ln w="19050" cmpd="sng">
              <a:solidFill>
                <a:srgbClr val="ED7D31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Adicionado!$M$10:$M$59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F8-49F5-84AD-98844781EEF4}"/>
            </c:ext>
          </c:extLst>
        </c:ser>
        <c:ser>
          <c:idx val="3"/>
          <c:order val="3"/>
          <c:spPr>
            <a:ln w="19050"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Adicionado!$N$10:$N$59</c:f>
              <c:numCache>
                <c:formatCode>0.0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F8-49F5-84AD-98844781EEF4}"/>
            </c:ext>
          </c:extLst>
        </c:ser>
        <c:ser>
          <c:idx val="4"/>
          <c:order val="4"/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Adicinado!#REF!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F8-49F5-84AD-98844781EEF4}"/>
            </c:ext>
          </c:extLst>
        </c:ser>
        <c:ser>
          <c:idx val="5"/>
          <c:order val="5"/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Adicionado!$J$10:$J$59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F8-49F5-84AD-98844781EEF4}"/>
            </c:ext>
          </c:extLst>
        </c:ser>
        <c:ser>
          <c:idx val="6"/>
          <c:order val="6"/>
          <c:marker>
            <c:symbol val="none"/>
          </c:marker>
          <c:cat>
            <c:numRef>
              <c:f>Adicionado!$B$10:$B$59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Adicionado!$C$4</c:f>
              <c:numCache>
                <c:formatCode>General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22-9D40-9072-A16824C9E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175292"/>
        <c:axId val="462383503"/>
      </c:lineChart>
      <c:catAx>
        <c:axId val="4571752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100" b="0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CO"/>
          </a:p>
        </c:txPr>
        <c:crossAx val="462383503"/>
        <c:crosses val="autoZero"/>
        <c:auto val="1"/>
        <c:lblAlgn val="ctr"/>
        <c:lblOffset val="100"/>
        <c:noMultiLvlLbl val="1"/>
      </c:catAx>
      <c:valAx>
        <c:axId val="462383503"/>
        <c:scaling>
          <c:orientation val="minMax"/>
          <c:max val="130"/>
          <c:min val="7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100" b="1" i="0">
                    <a:solidFill>
                      <a:srgbClr val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r>
                  <a:rPr lang="es-CO" sz="1100" b="1" i="0">
                    <a:solidFill>
                      <a:srgbClr val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% de Recuperación</a:t>
                </a:r>
              </a:p>
            </c:rich>
          </c:tx>
          <c:layout>
            <c:manualLayout>
              <c:xMode val="edge"/>
              <c:yMode val="edge"/>
              <c:x val="2.6948018863309119E-2"/>
              <c:y val="0.23227882229007088"/>
            </c:manualLayout>
          </c:layout>
          <c:overlay val="0"/>
        </c:title>
        <c:numFmt formatCode="0.0" sourceLinked="1"/>
        <c:majorTickMark val="cross"/>
        <c:minorTickMark val="none"/>
        <c:tickLblPos val="nextTo"/>
        <c:spPr>
          <a:ln/>
        </c:spPr>
        <c:txPr>
          <a:bodyPr/>
          <a:lstStyle/>
          <a:p>
            <a:pPr lvl="0">
              <a:defRPr sz="1100" b="0" i="0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CO"/>
          </a:p>
        </c:txPr>
        <c:crossAx val="45717529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3171</xdr:colOff>
      <xdr:row>1</xdr:row>
      <xdr:rowOff>138641</xdr:rowOff>
    </xdr:from>
    <xdr:ext cx="17560929" cy="2800350"/>
    <xdr:graphicFrame macro="">
      <xdr:nvGraphicFramePr>
        <xdr:cNvPr id="2" name="Chart 2" title="Gráfico">
          <a:extLst>
            <a:ext uri="{FF2B5EF4-FFF2-40B4-BE49-F238E27FC236}">
              <a16:creationId xmlns:a16="http://schemas.microsoft.com/office/drawing/2014/main" id="{0637B841-AD39-504F-B20A-5F5576AB58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120015</xdr:colOff>
      <xdr:row>0</xdr:row>
      <xdr:rowOff>53340</xdr:rowOff>
    </xdr:from>
    <xdr:to>
      <xdr:col>1</xdr:col>
      <xdr:colOff>805815</xdr:colOff>
      <xdr:row>0</xdr:row>
      <xdr:rowOff>739140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5B895D-D4C2-41E7-BDA1-EA91290637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" y="53340"/>
          <a:ext cx="685800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3173</xdr:colOff>
      <xdr:row>1</xdr:row>
      <xdr:rowOff>76200</xdr:rowOff>
    </xdr:from>
    <xdr:ext cx="17494252" cy="2800350"/>
    <xdr:graphicFrame macro="">
      <xdr:nvGraphicFramePr>
        <xdr:cNvPr id="2" name="Chart 2" title="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104775</xdr:colOff>
      <xdr:row>0</xdr:row>
      <xdr:rowOff>47625</xdr:rowOff>
    </xdr:from>
    <xdr:to>
      <xdr:col>1</xdr:col>
      <xdr:colOff>800100</xdr:colOff>
      <xdr:row>0</xdr:row>
      <xdr:rowOff>742950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4AD548-4461-4322-9729-EA01FB2056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47625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716590</xdr:colOff>
      <xdr:row>0</xdr:row>
      <xdr:rowOff>582757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A37154-76B1-41AB-8DF7-3754623C12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545140" cy="554182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289214</xdr:colOff>
      <xdr:row>0</xdr:row>
      <xdr:rowOff>27710</xdr:rowOff>
    </xdr:from>
    <xdr:to>
      <xdr:col>0</xdr:col>
      <xdr:colOff>834354</xdr:colOff>
      <xdr:row>0</xdr:row>
      <xdr:rowOff>581892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468D79-9A95-48CC-B1C4-B195919174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214" y="27710"/>
          <a:ext cx="545140" cy="5541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218D-0CBE-D44F-9EFD-5116E8DE1825}">
  <sheetPr>
    <tabColor theme="0" tint="-0.14999847407452621"/>
  </sheetPr>
  <dimension ref="A1:U1020"/>
  <sheetViews>
    <sheetView showGridLines="0" tabSelected="1" zoomScaleNormal="100" workbookViewId="0">
      <selection activeCell="E6" sqref="E6"/>
    </sheetView>
  </sheetViews>
  <sheetFormatPr baseColWidth="10" defaultColWidth="14.42578125" defaultRowHeight="15" customHeight="1" x14ac:dyDescent="0.2"/>
  <cols>
    <col min="1" max="1" width="3.42578125" style="63" customWidth="1"/>
    <col min="2" max="2" width="17.42578125" style="63" customWidth="1"/>
    <col min="3" max="3" width="20.7109375" style="63" customWidth="1"/>
    <col min="4" max="4" width="21.7109375" style="63" customWidth="1"/>
    <col min="5" max="5" width="22.28515625" style="63" customWidth="1"/>
    <col min="6" max="6" width="23.85546875" style="63" customWidth="1"/>
    <col min="7" max="7" width="11" style="63" hidden="1" customWidth="1"/>
    <col min="8" max="12" width="16.7109375" style="63" customWidth="1"/>
    <col min="13" max="13" width="23.7109375" style="63" customWidth="1"/>
    <col min="14" max="14" width="21.7109375" style="63" customWidth="1"/>
    <col min="15" max="15" width="24.7109375" style="63" customWidth="1"/>
    <col min="16" max="16" width="45.28515625" style="63" hidden="1" customWidth="1"/>
    <col min="17" max="17" width="11.85546875" style="63" hidden="1" customWidth="1"/>
    <col min="18" max="21" width="14.42578125" style="63" hidden="1" customWidth="1"/>
    <col min="22" max="22" width="14.42578125" style="63" customWidth="1"/>
    <col min="23" max="16384" width="14.42578125" style="63"/>
  </cols>
  <sheetData>
    <row r="1" spans="1:21" ht="61.5" customHeight="1" x14ac:dyDescent="0.2">
      <c r="A1" s="55"/>
      <c r="B1" s="56"/>
      <c r="C1" s="57" t="s">
        <v>65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60" t="s">
        <v>76</v>
      </c>
      <c r="P1" s="61"/>
      <c r="Q1" s="62"/>
    </row>
    <row r="2" spans="1:21" ht="233.25" customHeight="1" x14ac:dyDescent="0.2">
      <c r="A2" s="64"/>
      <c r="O2" s="65"/>
      <c r="P2" s="61"/>
      <c r="Q2" s="62"/>
    </row>
    <row r="3" spans="1:21" ht="21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L3" s="68" t="s">
        <v>0</v>
      </c>
      <c r="M3" s="68" t="s">
        <v>1</v>
      </c>
      <c r="N3" s="68" t="s">
        <v>2</v>
      </c>
      <c r="O3" s="69" t="s">
        <v>3</v>
      </c>
      <c r="P3" s="61"/>
      <c r="Q3" s="62"/>
    </row>
    <row r="4" spans="1:21" ht="21" customHeight="1" x14ac:dyDescent="0.25">
      <c r="A4" s="66"/>
      <c r="B4" s="70" t="s">
        <v>66</v>
      </c>
      <c r="C4" s="39"/>
      <c r="D4" s="67"/>
      <c r="E4" s="67"/>
      <c r="F4" s="67"/>
      <c r="G4" s="67"/>
      <c r="H4" s="67"/>
      <c r="I4" s="67"/>
      <c r="L4" s="72" t="e">
        <f>AVERAGE(H10:H29)</f>
        <v>#DIV/0!</v>
      </c>
      <c r="M4" s="72" t="e">
        <f>STDEV(H10:H29)</f>
        <v>#DIV/0!</v>
      </c>
      <c r="N4" s="73" t="e">
        <f>2*M4</f>
        <v>#DIV/0!</v>
      </c>
      <c r="O4" s="73" t="e">
        <f>3*M4</f>
        <v>#DIV/0!</v>
      </c>
      <c r="P4" s="61"/>
      <c r="Q4" s="62"/>
    </row>
    <row r="5" spans="1:21" ht="29.25" customHeight="1" x14ac:dyDescent="0.25">
      <c r="A5" s="64"/>
      <c r="B5" s="70" t="s">
        <v>67</v>
      </c>
      <c r="C5" s="39"/>
      <c r="D5" s="67"/>
      <c r="E5" s="67"/>
      <c r="F5" s="67"/>
      <c r="G5" s="67"/>
      <c r="H5" s="67"/>
      <c r="I5" s="67"/>
      <c r="L5" s="74" t="s">
        <v>4</v>
      </c>
      <c r="M5" s="74" t="s">
        <v>5</v>
      </c>
      <c r="N5" s="74" t="s">
        <v>6</v>
      </c>
      <c r="O5" s="74" t="s">
        <v>7</v>
      </c>
      <c r="P5" s="75"/>
      <c r="R5" s="71">
        <f t="shared" ref="R5:R9" si="0">R6-1</f>
        <v>-6</v>
      </c>
      <c r="S5" s="76" t="e">
        <f t="shared" ref="S5:S11" si="1">INDEX(H:H,MATCH(R5,B:B,0))</f>
        <v>#N/A</v>
      </c>
      <c r="T5" s="76" t="e">
        <f t="array" ref="T5:U9">+LINEST(S5:S11,R5:R11,TRUE,TRUE)</f>
        <v>#VALUE!</v>
      </c>
      <c r="U5" s="76" t="e">
        <v>#VALUE!</v>
      </c>
    </row>
    <row r="6" spans="1:21" x14ac:dyDescent="0.25">
      <c r="A6" s="64"/>
      <c r="B6" s="70" t="s">
        <v>54</v>
      </c>
      <c r="C6" s="77" t="e">
        <f>VLOOKUP(Testigo!C5,Listas!$A$2:$F$13,6,FALSE)</f>
        <v>#N/A</v>
      </c>
      <c r="D6" s="67"/>
      <c r="E6" s="67"/>
      <c r="F6" s="67"/>
      <c r="G6" s="67"/>
      <c r="H6" s="67"/>
      <c r="I6" s="67"/>
      <c r="L6" s="78" t="e">
        <f>AVERAGE(I10:I29)</f>
        <v>#DIV/0!</v>
      </c>
      <c r="M6" s="78" t="e">
        <f>AVERAGE(K10:K29)</f>
        <v>#DIV/0!</v>
      </c>
      <c r="N6" s="78" t="e">
        <f>AVERAGE(J10:J29)</f>
        <v>#DIV/0!</v>
      </c>
      <c r="O6" s="79" t="e">
        <f>AVERAGE(L10:L29)</f>
        <v>#DIV/0!</v>
      </c>
      <c r="P6" s="61">
        <v>0.1</v>
      </c>
      <c r="R6" s="71">
        <f t="shared" si="0"/>
        <v>-5</v>
      </c>
      <c r="S6" s="76" t="e">
        <f t="shared" si="1"/>
        <v>#N/A</v>
      </c>
      <c r="T6" s="76" t="e">
        <v>#VALUE!</v>
      </c>
      <c r="U6" s="76" t="e">
        <v>#VALUE!</v>
      </c>
    </row>
    <row r="7" spans="1:21" ht="14.25" x14ac:dyDescent="0.2">
      <c r="A7" s="64"/>
      <c r="B7" s="80" t="s">
        <v>55</v>
      </c>
      <c r="C7" s="81" t="e">
        <f>IF(ISNUMBER(R5),(IF(T11&gt;0.05,"No hay tendencia de medición","Si hay tendencia de medición")),"")</f>
        <v>#VALUE!</v>
      </c>
      <c r="P7" s="61"/>
      <c r="Q7" s="62"/>
      <c r="R7" s="71">
        <f t="shared" si="0"/>
        <v>-4</v>
      </c>
      <c r="S7" s="76" t="e">
        <f t="shared" si="1"/>
        <v>#N/A</v>
      </c>
      <c r="T7" s="76" t="e">
        <v>#VALUE!</v>
      </c>
      <c r="U7" s="76" t="e">
        <v>#VALUE!</v>
      </c>
    </row>
    <row r="8" spans="1:21" ht="20.25" customHeight="1" x14ac:dyDescent="0.2">
      <c r="A8" s="82"/>
      <c r="B8" s="83"/>
      <c r="C8" s="83"/>
      <c r="D8" s="83"/>
      <c r="E8" s="83"/>
      <c r="F8" s="83"/>
      <c r="G8" s="83"/>
      <c r="H8" s="83"/>
      <c r="I8" s="84" t="s">
        <v>8</v>
      </c>
      <c r="J8" s="84" t="s">
        <v>9</v>
      </c>
      <c r="K8" s="84" t="s">
        <v>8</v>
      </c>
      <c r="L8" s="84" t="s">
        <v>9</v>
      </c>
      <c r="M8" s="85" t="s">
        <v>75</v>
      </c>
      <c r="N8" s="85" t="s">
        <v>10</v>
      </c>
      <c r="O8" s="86" t="s">
        <v>11</v>
      </c>
      <c r="P8" s="61"/>
      <c r="Q8" s="62"/>
      <c r="R8" s="71">
        <f t="shared" si="0"/>
        <v>-3</v>
      </c>
      <c r="S8" s="76" t="e">
        <f t="shared" si="1"/>
        <v>#N/A</v>
      </c>
      <c r="T8" s="76" t="e">
        <v>#VALUE!</v>
      </c>
      <c r="U8" s="76" t="e">
        <v>#VALUE!</v>
      </c>
    </row>
    <row r="9" spans="1:21" ht="29.25" customHeight="1" thickBot="1" x14ac:dyDescent="0.25">
      <c r="A9" s="82"/>
      <c r="B9" s="87" t="s">
        <v>12</v>
      </c>
      <c r="C9" s="88" t="s">
        <v>13</v>
      </c>
      <c r="D9" s="88" t="s">
        <v>68</v>
      </c>
      <c r="E9" s="88" t="s">
        <v>69</v>
      </c>
      <c r="F9" s="88" t="s">
        <v>70</v>
      </c>
      <c r="G9" s="88" t="s">
        <v>59</v>
      </c>
      <c r="H9" s="89" t="s">
        <v>14</v>
      </c>
      <c r="I9" s="88" t="s">
        <v>15</v>
      </c>
      <c r="J9" s="88" t="s">
        <v>16</v>
      </c>
      <c r="K9" s="88" t="s">
        <v>17</v>
      </c>
      <c r="L9" s="88" t="s">
        <v>18</v>
      </c>
      <c r="M9" s="90"/>
      <c r="N9" s="90"/>
      <c r="O9" s="91"/>
      <c r="P9" s="92"/>
      <c r="Q9" s="93"/>
      <c r="R9" s="71">
        <f t="shared" si="0"/>
        <v>-2</v>
      </c>
      <c r="S9" s="76" t="e">
        <f t="shared" si="1"/>
        <v>#N/A</v>
      </c>
      <c r="T9" s="76" t="e">
        <v>#VALUE!</v>
      </c>
      <c r="U9" s="76" t="e">
        <v>#VALUE!</v>
      </c>
    </row>
    <row r="10" spans="1:21" ht="17.25" customHeight="1" x14ac:dyDescent="0.2">
      <c r="A10" s="82"/>
      <c r="B10" s="94">
        <v>1</v>
      </c>
      <c r="C10" s="30"/>
      <c r="D10" s="49"/>
      <c r="E10" s="49"/>
      <c r="F10" s="31"/>
      <c r="G10" s="95" t="e">
        <f t="shared" ref="G10:G41" si="2">L$4</f>
        <v>#DIV/0!</v>
      </c>
      <c r="H10" s="96" t="str">
        <f>IF(F10&lt;&gt;0,ABS(F10)/$C$6*100,"")</f>
        <v/>
      </c>
      <c r="I10" s="97" t="e">
        <f t="shared" ref="I10:I41" si="3">L$4-$N$4</f>
        <v>#DIV/0!</v>
      </c>
      <c r="J10" s="98" t="e">
        <f t="shared" ref="J10:J41" si="4">L$4-$O$4</f>
        <v>#DIV/0!</v>
      </c>
      <c r="K10" s="98" t="e">
        <f t="shared" ref="K10:K41" si="5">L$4+$N$4</f>
        <v>#DIV/0!</v>
      </c>
      <c r="L10" s="98" t="e">
        <f t="shared" ref="L10:L41" si="6">L$4+$O$4</f>
        <v>#DIV/0!</v>
      </c>
      <c r="M10" s="32"/>
      <c r="N10" s="32"/>
      <c r="O10" s="33"/>
      <c r="P10" s="92"/>
      <c r="Q10" s="93"/>
      <c r="R10" s="71">
        <f>R11-1</f>
        <v>-1</v>
      </c>
      <c r="S10" s="76" t="e">
        <f t="shared" si="1"/>
        <v>#N/A</v>
      </c>
      <c r="T10" s="34" t="e">
        <f>+T5/T6</f>
        <v>#VALUE!</v>
      </c>
      <c r="U10" s="34" t="e">
        <f>+U5/U6</f>
        <v>#VALUE!</v>
      </c>
    </row>
    <row r="11" spans="1:21" ht="17.25" customHeight="1" x14ac:dyDescent="0.2">
      <c r="A11" s="82"/>
      <c r="B11" s="99">
        <v>2</v>
      </c>
      <c r="C11" s="26"/>
      <c r="D11" s="50"/>
      <c r="E11" s="50"/>
      <c r="F11" s="27"/>
      <c r="G11" s="100" t="e">
        <f t="shared" si="2"/>
        <v>#DIV/0!</v>
      </c>
      <c r="H11" s="101" t="str">
        <f t="shared" ref="H11:H59" si="7">IF(F11&lt;&gt;0,ABS(F11)/$C$6*100,"")</f>
        <v/>
      </c>
      <c r="I11" s="102" t="e">
        <f t="shared" si="3"/>
        <v>#DIV/0!</v>
      </c>
      <c r="J11" s="102" t="e">
        <f t="shared" si="4"/>
        <v>#DIV/0!</v>
      </c>
      <c r="K11" s="102" t="e">
        <f t="shared" si="5"/>
        <v>#DIV/0!</v>
      </c>
      <c r="L11" s="102" t="e">
        <f t="shared" si="6"/>
        <v>#DIV/0!</v>
      </c>
      <c r="M11" s="28"/>
      <c r="N11" s="28"/>
      <c r="O11" s="35"/>
      <c r="P11" s="92"/>
      <c r="Q11" s="93"/>
      <c r="R11" s="71">
        <f>_xlfn.MAXIFS(B9:B59,C9:C59,"&lt;&gt;")</f>
        <v>0</v>
      </c>
      <c r="S11" s="76" t="e">
        <f t="shared" si="1"/>
        <v>#N/A</v>
      </c>
      <c r="T11" s="103" t="e">
        <f>1-_xlfn.F.DIST(T8,((T12)-1),((T12)),TRUE)</f>
        <v>#VALUE!</v>
      </c>
      <c r="U11" s="103"/>
    </row>
    <row r="12" spans="1:21" ht="17.25" customHeight="1" x14ac:dyDescent="0.2">
      <c r="A12" s="82"/>
      <c r="B12" s="99">
        <v>3</v>
      </c>
      <c r="C12" s="26"/>
      <c r="D12" s="50"/>
      <c r="E12" s="50"/>
      <c r="F12" s="27"/>
      <c r="G12" s="100" t="e">
        <f t="shared" si="2"/>
        <v>#DIV/0!</v>
      </c>
      <c r="H12" s="101" t="str">
        <f t="shared" si="7"/>
        <v/>
      </c>
      <c r="I12" s="102" t="e">
        <f t="shared" si="3"/>
        <v>#DIV/0!</v>
      </c>
      <c r="J12" s="102" t="e">
        <f t="shared" si="4"/>
        <v>#DIV/0!</v>
      </c>
      <c r="K12" s="102" t="e">
        <f t="shared" si="5"/>
        <v>#DIV/0!</v>
      </c>
      <c r="L12" s="102" t="e">
        <f t="shared" si="6"/>
        <v>#DIV/0!</v>
      </c>
      <c r="M12" s="28"/>
      <c r="N12" s="28"/>
      <c r="O12" s="36"/>
      <c r="P12" s="92"/>
      <c r="Q12" s="93"/>
      <c r="R12" s="71"/>
      <c r="S12" s="76"/>
      <c r="T12" s="76">
        <f>+COUNT(S5:S11)</f>
        <v>0</v>
      </c>
      <c r="U12" s="76"/>
    </row>
    <row r="13" spans="1:21" ht="17.25" customHeight="1" x14ac:dyDescent="0.2">
      <c r="A13" s="82"/>
      <c r="B13" s="99">
        <v>4</v>
      </c>
      <c r="C13" s="26"/>
      <c r="D13" s="50"/>
      <c r="E13" s="50"/>
      <c r="F13" s="27"/>
      <c r="G13" s="100" t="e">
        <f t="shared" si="2"/>
        <v>#DIV/0!</v>
      </c>
      <c r="H13" s="101" t="str">
        <f t="shared" si="7"/>
        <v/>
      </c>
      <c r="I13" s="102" t="e">
        <f t="shared" si="3"/>
        <v>#DIV/0!</v>
      </c>
      <c r="J13" s="102" t="e">
        <f t="shared" si="4"/>
        <v>#DIV/0!</v>
      </c>
      <c r="K13" s="102" t="e">
        <f t="shared" si="5"/>
        <v>#DIV/0!</v>
      </c>
      <c r="L13" s="102" t="e">
        <f t="shared" si="6"/>
        <v>#DIV/0!</v>
      </c>
      <c r="M13" s="29"/>
      <c r="N13" s="29"/>
      <c r="O13" s="36"/>
      <c r="P13" s="92"/>
      <c r="Q13" s="93"/>
    </row>
    <row r="14" spans="1:21" ht="17.25" customHeight="1" x14ac:dyDescent="0.2">
      <c r="A14" s="82"/>
      <c r="B14" s="99">
        <v>5</v>
      </c>
      <c r="C14" s="26"/>
      <c r="D14" s="50"/>
      <c r="E14" s="50"/>
      <c r="F14" s="27"/>
      <c r="G14" s="100" t="e">
        <f t="shared" si="2"/>
        <v>#DIV/0!</v>
      </c>
      <c r="H14" s="101" t="str">
        <f t="shared" si="7"/>
        <v/>
      </c>
      <c r="I14" s="102" t="e">
        <f t="shared" si="3"/>
        <v>#DIV/0!</v>
      </c>
      <c r="J14" s="102" t="e">
        <f t="shared" si="4"/>
        <v>#DIV/0!</v>
      </c>
      <c r="K14" s="102" t="e">
        <f t="shared" si="5"/>
        <v>#DIV/0!</v>
      </c>
      <c r="L14" s="102" t="e">
        <f t="shared" si="6"/>
        <v>#DIV/0!</v>
      </c>
      <c r="M14" s="28"/>
      <c r="N14" s="28"/>
      <c r="O14" s="36"/>
      <c r="P14" s="92"/>
      <c r="Q14" s="93"/>
    </row>
    <row r="15" spans="1:21" ht="17.25" customHeight="1" x14ac:dyDescent="0.2">
      <c r="A15" s="82"/>
      <c r="B15" s="99">
        <v>6</v>
      </c>
      <c r="C15" s="26"/>
      <c r="D15" s="50"/>
      <c r="E15" s="50"/>
      <c r="F15" s="27"/>
      <c r="G15" s="100" t="e">
        <f t="shared" si="2"/>
        <v>#DIV/0!</v>
      </c>
      <c r="H15" s="101" t="str">
        <f t="shared" si="7"/>
        <v/>
      </c>
      <c r="I15" s="102" t="e">
        <f t="shared" si="3"/>
        <v>#DIV/0!</v>
      </c>
      <c r="J15" s="102" t="e">
        <f t="shared" si="4"/>
        <v>#DIV/0!</v>
      </c>
      <c r="K15" s="102" t="e">
        <f t="shared" si="5"/>
        <v>#DIV/0!</v>
      </c>
      <c r="L15" s="102" t="e">
        <f t="shared" si="6"/>
        <v>#DIV/0!</v>
      </c>
      <c r="M15" s="28"/>
      <c r="N15" s="28"/>
      <c r="O15" s="36"/>
      <c r="P15" s="92"/>
      <c r="Q15" s="93"/>
    </row>
    <row r="16" spans="1:21" ht="17.25" customHeight="1" x14ac:dyDescent="0.2">
      <c r="A16" s="82"/>
      <c r="B16" s="99">
        <v>7</v>
      </c>
      <c r="C16" s="26"/>
      <c r="D16" s="50"/>
      <c r="E16" s="50"/>
      <c r="F16" s="27"/>
      <c r="G16" s="100" t="e">
        <f t="shared" si="2"/>
        <v>#DIV/0!</v>
      </c>
      <c r="H16" s="101" t="str">
        <f t="shared" si="7"/>
        <v/>
      </c>
      <c r="I16" s="102" t="e">
        <f t="shared" si="3"/>
        <v>#DIV/0!</v>
      </c>
      <c r="J16" s="102" t="e">
        <f t="shared" si="4"/>
        <v>#DIV/0!</v>
      </c>
      <c r="K16" s="102" t="e">
        <f t="shared" si="5"/>
        <v>#DIV/0!</v>
      </c>
      <c r="L16" s="102" t="e">
        <f t="shared" si="6"/>
        <v>#DIV/0!</v>
      </c>
      <c r="M16" s="29"/>
      <c r="N16" s="29"/>
      <c r="O16" s="36"/>
      <c r="P16" s="92"/>
      <c r="Q16" s="93"/>
    </row>
    <row r="17" spans="1:17" ht="17.25" customHeight="1" x14ac:dyDescent="0.2">
      <c r="A17" s="82"/>
      <c r="B17" s="99">
        <v>8</v>
      </c>
      <c r="C17" s="26"/>
      <c r="D17" s="50"/>
      <c r="E17" s="50"/>
      <c r="F17" s="27"/>
      <c r="G17" s="100" t="e">
        <f t="shared" si="2"/>
        <v>#DIV/0!</v>
      </c>
      <c r="H17" s="101" t="str">
        <f t="shared" si="7"/>
        <v/>
      </c>
      <c r="I17" s="102" t="e">
        <f t="shared" si="3"/>
        <v>#DIV/0!</v>
      </c>
      <c r="J17" s="102" t="e">
        <f t="shared" si="4"/>
        <v>#DIV/0!</v>
      </c>
      <c r="K17" s="102" t="e">
        <f t="shared" si="5"/>
        <v>#DIV/0!</v>
      </c>
      <c r="L17" s="102" t="e">
        <f t="shared" si="6"/>
        <v>#DIV/0!</v>
      </c>
      <c r="M17" s="29"/>
      <c r="N17" s="29"/>
      <c r="O17" s="36"/>
      <c r="P17" s="92"/>
      <c r="Q17" s="93"/>
    </row>
    <row r="18" spans="1:17" ht="17.25" customHeight="1" x14ac:dyDescent="0.2">
      <c r="A18" s="82"/>
      <c r="B18" s="99">
        <v>9</v>
      </c>
      <c r="C18" s="26"/>
      <c r="D18" s="50"/>
      <c r="E18" s="50"/>
      <c r="F18" s="27"/>
      <c r="G18" s="100" t="e">
        <f t="shared" si="2"/>
        <v>#DIV/0!</v>
      </c>
      <c r="H18" s="101" t="str">
        <f t="shared" si="7"/>
        <v/>
      </c>
      <c r="I18" s="102" t="e">
        <f t="shared" si="3"/>
        <v>#DIV/0!</v>
      </c>
      <c r="J18" s="102" t="e">
        <f t="shared" si="4"/>
        <v>#DIV/0!</v>
      </c>
      <c r="K18" s="102" t="e">
        <f t="shared" si="5"/>
        <v>#DIV/0!</v>
      </c>
      <c r="L18" s="102" t="e">
        <f t="shared" si="6"/>
        <v>#DIV/0!</v>
      </c>
      <c r="M18" s="28"/>
      <c r="N18" s="28"/>
      <c r="O18" s="36"/>
      <c r="P18" s="92"/>
      <c r="Q18" s="93"/>
    </row>
    <row r="19" spans="1:17" ht="17.25" customHeight="1" x14ac:dyDescent="0.2">
      <c r="A19" s="82"/>
      <c r="B19" s="99">
        <v>10</v>
      </c>
      <c r="C19" s="26"/>
      <c r="D19" s="50"/>
      <c r="E19" s="50"/>
      <c r="F19" s="27"/>
      <c r="G19" s="100" t="e">
        <f t="shared" si="2"/>
        <v>#DIV/0!</v>
      </c>
      <c r="H19" s="101" t="str">
        <f t="shared" si="7"/>
        <v/>
      </c>
      <c r="I19" s="102" t="e">
        <f t="shared" si="3"/>
        <v>#DIV/0!</v>
      </c>
      <c r="J19" s="102" t="e">
        <f t="shared" si="4"/>
        <v>#DIV/0!</v>
      </c>
      <c r="K19" s="102" t="e">
        <f t="shared" si="5"/>
        <v>#DIV/0!</v>
      </c>
      <c r="L19" s="102" t="e">
        <f t="shared" si="6"/>
        <v>#DIV/0!</v>
      </c>
      <c r="M19" s="28"/>
      <c r="N19" s="28"/>
      <c r="O19" s="36"/>
      <c r="P19" s="92"/>
      <c r="Q19" s="93"/>
    </row>
    <row r="20" spans="1:17" ht="17.25" customHeight="1" x14ac:dyDescent="0.2">
      <c r="A20" s="82"/>
      <c r="B20" s="99">
        <v>11</v>
      </c>
      <c r="C20" s="26"/>
      <c r="D20" s="50"/>
      <c r="E20" s="50"/>
      <c r="F20" s="27"/>
      <c r="G20" s="100" t="e">
        <f t="shared" si="2"/>
        <v>#DIV/0!</v>
      </c>
      <c r="H20" s="101" t="str">
        <f t="shared" si="7"/>
        <v/>
      </c>
      <c r="I20" s="102" t="e">
        <f t="shared" si="3"/>
        <v>#DIV/0!</v>
      </c>
      <c r="J20" s="102" t="e">
        <f t="shared" si="4"/>
        <v>#DIV/0!</v>
      </c>
      <c r="K20" s="102" t="e">
        <f t="shared" si="5"/>
        <v>#DIV/0!</v>
      </c>
      <c r="L20" s="102" t="e">
        <f t="shared" si="6"/>
        <v>#DIV/0!</v>
      </c>
      <c r="M20" s="28"/>
      <c r="N20" s="28"/>
      <c r="O20" s="36"/>
      <c r="P20" s="92"/>
      <c r="Q20" s="93"/>
    </row>
    <row r="21" spans="1:17" ht="17.25" customHeight="1" x14ac:dyDescent="0.2">
      <c r="A21" s="82"/>
      <c r="B21" s="99">
        <v>12</v>
      </c>
      <c r="C21" s="26"/>
      <c r="D21" s="50"/>
      <c r="E21" s="50"/>
      <c r="F21" s="27"/>
      <c r="G21" s="100" t="e">
        <f t="shared" si="2"/>
        <v>#DIV/0!</v>
      </c>
      <c r="H21" s="101" t="str">
        <f t="shared" si="7"/>
        <v/>
      </c>
      <c r="I21" s="102" t="e">
        <f t="shared" si="3"/>
        <v>#DIV/0!</v>
      </c>
      <c r="J21" s="102" t="e">
        <f t="shared" si="4"/>
        <v>#DIV/0!</v>
      </c>
      <c r="K21" s="102" t="e">
        <f t="shared" si="5"/>
        <v>#DIV/0!</v>
      </c>
      <c r="L21" s="102" t="e">
        <f t="shared" si="6"/>
        <v>#DIV/0!</v>
      </c>
      <c r="M21" s="28"/>
      <c r="N21" s="28"/>
      <c r="O21" s="36"/>
      <c r="P21" s="92"/>
      <c r="Q21" s="93"/>
    </row>
    <row r="22" spans="1:17" ht="17.25" customHeight="1" x14ac:dyDescent="0.2">
      <c r="A22" s="82"/>
      <c r="B22" s="99">
        <v>13</v>
      </c>
      <c r="C22" s="26"/>
      <c r="D22" s="50"/>
      <c r="E22" s="50"/>
      <c r="F22" s="27"/>
      <c r="G22" s="100" t="e">
        <f t="shared" si="2"/>
        <v>#DIV/0!</v>
      </c>
      <c r="H22" s="101" t="str">
        <f t="shared" si="7"/>
        <v/>
      </c>
      <c r="I22" s="102" t="e">
        <f t="shared" si="3"/>
        <v>#DIV/0!</v>
      </c>
      <c r="J22" s="102" t="e">
        <f t="shared" si="4"/>
        <v>#DIV/0!</v>
      </c>
      <c r="K22" s="102" t="e">
        <f t="shared" si="5"/>
        <v>#DIV/0!</v>
      </c>
      <c r="L22" s="102" t="e">
        <f t="shared" si="6"/>
        <v>#DIV/0!</v>
      </c>
      <c r="M22" s="28"/>
      <c r="N22" s="28"/>
      <c r="O22" s="36"/>
      <c r="P22" s="92"/>
      <c r="Q22" s="93"/>
    </row>
    <row r="23" spans="1:17" ht="17.25" customHeight="1" x14ac:dyDescent="0.2">
      <c r="A23" s="82"/>
      <c r="B23" s="99">
        <v>14</v>
      </c>
      <c r="C23" s="26"/>
      <c r="D23" s="50"/>
      <c r="E23" s="50"/>
      <c r="F23" s="27"/>
      <c r="G23" s="100" t="e">
        <f t="shared" si="2"/>
        <v>#DIV/0!</v>
      </c>
      <c r="H23" s="101" t="str">
        <f t="shared" si="7"/>
        <v/>
      </c>
      <c r="I23" s="102" t="e">
        <f t="shared" si="3"/>
        <v>#DIV/0!</v>
      </c>
      <c r="J23" s="102" t="e">
        <f t="shared" si="4"/>
        <v>#DIV/0!</v>
      </c>
      <c r="K23" s="102" t="e">
        <f t="shared" si="5"/>
        <v>#DIV/0!</v>
      </c>
      <c r="L23" s="102" t="e">
        <f t="shared" si="6"/>
        <v>#DIV/0!</v>
      </c>
      <c r="M23" s="28"/>
      <c r="N23" s="28"/>
      <c r="O23" s="36"/>
      <c r="P23" s="92"/>
      <c r="Q23" s="93"/>
    </row>
    <row r="24" spans="1:17" ht="17.25" customHeight="1" x14ac:dyDescent="0.2">
      <c r="A24" s="82"/>
      <c r="B24" s="99">
        <v>15</v>
      </c>
      <c r="C24" s="26"/>
      <c r="D24" s="50"/>
      <c r="E24" s="50"/>
      <c r="F24" s="27"/>
      <c r="G24" s="100" t="e">
        <f t="shared" si="2"/>
        <v>#DIV/0!</v>
      </c>
      <c r="H24" s="101" t="str">
        <f t="shared" si="7"/>
        <v/>
      </c>
      <c r="I24" s="102" t="e">
        <f t="shared" si="3"/>
        <v>#DIV/0!</v>
      </c>
      <c r="J24" s="104" t="e">
        <f t="shared" si="4"/>
        <v>#DIV/0!</v>
      </c>
      <c r="K24" s="104" t="e">
        <f t="shared" si="5"/>
        <v>#DIV/0!</v>
      </c>
      <c r="L24" s="104" t="e">
        <f t="shared" si="6"/>
        <v>#DIV/0!</v>
      </c>
      <c r="M24" s="28"/>
      <c r="N24" s="28"/>
      <c r="O24" s="36"/>
      <c r="P24" s="92"/>
      <c r="Q24" s="93"/>
    </row>
    <row r="25" spans="1:17" ht="17.25" customHeight="1" x14ac:dyDescent="0.2">
      <c r="A25" s="82"/>
      <c r="B25" s="99">
        <v>16</v>
      </c>
      <c r="C25" s="26"/>
      <c r="D25" s="50"/>
      <c r="E25" s="50"/>
      <c r="F25" s="27"/>
      <c r="G25" s="100" t="e">
        <f t="shared" si="2"/>
        <v>#DIV/0!</v>
      </c>
      <c r="H25" s="101" t="str">
        <f t="shared" si="7"/>
        <v/>
      </c>
      <c r="I25" s="102" t="e">
        <f t="shared" si="3"/>
        <v>#DIV/0!</v>
      </c>
      <c r="J25" s="104" t="e">
        <f t="shared" si="4"/>
        <v>#DIV/0!</v>
      </c>
      <c r="K25" s="104" t="e">
        <f t="shared" si="5"/>
        <v>#DIV/0!</v>
      </c>
      <c r="L25" s="104" t="e">
        <f t="shared" si="6"/>
        <v>#DIV/0!</v>
      </c>
      <c r="M25" s="28"/>
      <c r="N25" s="28"/>
      <c r="O25" s="36"/>
      <c r="P25" s="92"/>
      <c r="Q25" s="93"/>
    </row>
    <row r="26" spans="1:17" ht="17.25" customHeight="1" x14ac:dyDescent="0.2">
      <c r="A26" s="82"/>
      <c r="B26" s="99">
        <v>17</v>
      </c>
      <c r="C26" s="26"/>
      <c r="D26" s="50"/>
      <c r="E26" s="50"/>
      <c r="F26" s="27"/>
      <c r="G26" s="100" t="e">
        <f t="shared" si="2"/>
        <v>#DIV/0!</v>
      </c>
      <c r="H26" s="101" t="str">
        <f t="shared" si="7"/>
        <v/>
      </c>
      <c r="I26" s="102" t="e">
        <f t="shared" si="3"/>
        <v>#DIV/0!</v>
      </c>
      <c r="J26" s="104" t="e">
        <f t="shared" si="4"/>
        <v>#DIV/0!</v>
      </c>
      <c r="K26" s="104" t="e">
        <f t="shared" si="5"/>
        <v>#DIV/0!</v>
      </c>
      <c r="L26" s="104" t="e">
        <f t="shared" si="6"/>
        <v>#DIV/0!</v>
      </c>
      <c r="M26" s="28"/>
      <c r="N26" s="28"/>
      <c r="O26" s="36"/>
      <c r="P26" s="92"/>
      <c r="Q26" s="93"/>
    </row>
    <row r="27" spans="1:17" ht="17.25" customHeight="1" x14ac:dyDescent="0.2">
      <c r="A27" s="82"/>
      <c r="B27" s="99">
        <v>18</v>
      </c>
      <c r="C27" s="26"/>
      <c r="D27" s="50"/>
      <c r="E27" s="50"/>
      <c r="F27" s="27"/>
      <c r="G27" s="100" t="e">
        <f t="shared" si="2"/>
        <v>#DIV/0!</v>
      </c>
      <c r="H27" s="101" t="str">
        <f t="shared" si="7"/>
        <v/>
      </c>
      <c r="I27" s="102" t="e">
        <f t="shared" si="3"/>
        <v>#DIV/0!</v>
      </c>
      <c r="J27" s="104" t="e">
        <f t="shared" si="4"/>
        <v>#DIV/0!</v>
      </c>
      <c r="K27" s="104" t="e">
        <f t="shared" si="5"/>
        <v>#DIV/0!</v>
      </c>
      <c r="L27" s="104" t="e">
        <f t="shared" si="6"/>
        <v>#DIV/0!</v>
      </c>
      <c r="M27" s="28"/>
      <c r="N27" s="28"/>
      <c r="O27" s="36"/>
      <c r="P27" s="92"/>
      <c r="Q27" s="93"/>
    </row>
    <row r="28" spans="1:17" ht="17.25" customHeight="1" x14ac:dyDescent="0.2">
      <c r="A28" s="82"/>
      <c r="B28" s="99">
        <v>19</v>
      </c>
      <c r="C28" s="26"/>
      <c r="D28" s="50"/>
      <c r="E28" s="50"/>
      <c r="F28" s="27"/>
      <c r="G28" s="100" t="e">
        <f t="shared" si="2"/>
        <v>#DIV/0!</v>
      </c>
      <c r="H28" s="101" t="str">
        <f t="shared" si="7"/>
        <v/>
      </c>
      <c r="I28" s="102" t="e">
        <f t="shared" si="3"/>
        <v>#DIV/0!</v>
      </c>
      <c r="J28" s="104" t="e">
        <f t="shared" si="4"/>
        <v>#DIV/0!</v>
      </c>
      <c r="K28" s="104" t="e">
        <f t="shared" si="5"/>
        <v>#DIV/0!</v>
      </c>
      <c r="L28" s="104" t="e">
        <f t="shared" si="6"/>
        <v>#DIV/0!</v>
      </c>
      <c r="M28" s="28"/>
      <c r="N28" s="28"/>
      <c r="O28" s="36"/>
      <c r="P28" s="92"/>
      <c r="Q28" s="93"/>
    </row>
    <row r="29" spans="1:17" ht="17.25" customHeight="1" x14ac:dyDescent="0.2">
      <c r="A29" s="82"/>
      <c r="B29" s="99">
        <v>20</v>
      </c>
      <c r="C29" s="26"/>
      <c r="D29" s="50"/>
      <c r="E29" s="50"/>
      <c r="F29" s="27"/>
      <c r="G29" s="100" t="e">
        <f t="shared" si="2"/>
        <v>#DIV/0!</v>
      </c>
      <c r="H29" s="101" t="str">
        <f t="shared" si="7"/>
        <v/>
      </c>
      <c r="I29" s="102" t="e">
        <f t="shared" si="3"/>
        <v>#DIV/0!</v>
      </c>
      <c r="J29" s="104" t="e">
        <f t="shared" si="4"/>
        <v>#DIV/0!</v>
      </c>
      <c r="K29" s="104" t="e">
        <f t="shared" si="5"/>
        <v>#DIV/0!</v>
      </c>
      <c r="L29" s="104" t="e">
        <f t="shared" si="6"/>
        <v>#DIV/0!</v>
      </c>
      <c r="M29" s="28"/>
      <c r="N29" s="28"/>
      <c r="O29" s="36"/>
      <c r="P29" s="92"/>
      <c r="Q29" s="93"/>
    </row>
    <row r="30" spans="1:17" ht="17.25" customHeight="1" x14ac:dyDescent="0.2">
      <c r="A30" s="82"/>
      <c r="B30" s="99">
        <v>21</v>
      </c>
      <c r="C30" s="37"/>
      <c r="D30" s="51"/>
      <c r="E30" s="51"/>
      <c r="F30" s="38"/>
      <c r="G30" s="100" t="e">
        <f t="shared" si="2"/>
        <v>#DIV/0!</v>
      </c>
      <c r="H30" s="101" t="str">
        <f t="shared" si="7"/>
        <v/>
      </c>
      <c r="I30" s="105" t="e">
        <f t="shared" si="3"/>
        <v>#DIV/0!</v>
      </c>
      <c r="J30" s="106" t="e">
        <f t="shared" si="4"/>
        <v>#DIV/0!</v>
      </c>
      <c r="K30" s="106" t="e">
        <f t="shared" si="5"/>
        <v>#DIV/0!</v>
      </c>
      <c r="L30" s="106" t="e">
        <f t="shared" si="6"/>
        <v>#DIV/0!</v>
      </c>
      <c r="M30" s="39"/>
      <c r="N30" s="39"/>
      <c r="O30" s="40"/>
      <c r="P30" s="61"/>
      <c r="Q30" s="62"/>
    </row>
    <row r="31" spans="1:17" ht="17.25" customHeight="1" x14ac:dyDescent="0.2">
      <c r="A31" s="82"/>
      <c r="B31" s="99">
        <v>22</v>
      </c>
      <c r="C31" s="37"/>
      <c r="D31" s="51"/>
      <c r="E31" s="51"/>
      <c r="F31" s="41"/>
      <c r="G31" s="100" t="e">
        <f t="shared" si="2"/>
        <v>#DIV/0!</v>
      </c>
      <c r="H31" s="101" t="str">
        <f t="shared" si="7"/>
        <v/>
      </c>
      <c r="I31" s="105" t="e">
        <f t="shared" si="3"/>
        <v>#DIV/0!</v>
      </c>
      <c r="J31" s="106" t="e">
        <f t="shared" si="4"/>
        <v>#DIV/0!</v>
      </c>
      <c r="K31" s="106" t="e">
        <f t="shared" si="5"/>
        <v>#DIV/0!</v>
      </c>
      <c r="L31" s="106" t="e">
        <f t="shared" si="6"/>
        <v>#DIV/0!</v>
      </c>
      <c r="M31" s="39"/>
      <c r="N31" s="39"/>
      <c r="O31" s="40"/>
      <c r="P31" s="61"/>
      <c r="Q31" s="62"/>
    </row>
    <row r="32" spans="1:17" ht="17.25" customHeight="1" x14ac:dyDescent="0.2">
      <c r="A32" s="82"/>
      <c r="B32" s="99">
        <v>23</v>
      </c>
      <c r="C32" s="37"/>
      <c r="D32" s="51"/>
      <c r="E32" s="51"/>
      <c r="F32" s="41"/>
      <c r="G32" s="100" t="e">
        <f t="shared" si="2"/>
        <v>#DIV/0!</v>
      </c>
      <c r="H32" s="101" t="str">
        <f t="shared" si="7"/>
        <v/>
      </c>
      <c r="I32" s="105" t="e">
        <f t="shared" si="3"/>
        <v>#DIV/0!</v>
      </c>
      <c r="J32" s="106" t="e">
        <f t="shared" si="4"/>
        <v>#DIV/0!</v>
      </c>
      <c r="K32" s="106" t="e">
        <f t="shared" si="5"/>
        <v>#DIV/0!</v>
      </c>
      <c r="L32" s="106" t="e">
        <f t="shared" si="6"/>
        <v>#DIV/0!</v>
      </c>
      <c r="M32" s="39"/>
      <c r="N32" s="39"/>
      <c r="O32" s="40"/>
      <c r="P32" s="61"/>
      <c r="Q32" s="62"/>
    </row>
    <row r="33" spans="1:17" ht="17.25" customHeight="1" x14ac:dyDescent="0.2">
      <c r="A33" s="82"/>
      <c r="B33" s="99">
        <v>24</v>
      </c>
      <c r="C33" s="37"/>
      <c r="D33" s="51"/>
      <c r="E33" s="51"/>
      <c r="F33" s="42"/>
      <c r="G33" s="100" t="e">
        <f t="shared" si="2"/>
        <v>#DIV/0!</v>
      </c>
      <c r="H33" s="101" t="str">
        <f t="shared" si="7"/>
        <v/>
      </c>
      <c r="I33" s="105" t="e">
        <f t="shared" si="3"/>
        <v>#DIV/0!</v>
      </c>
      <c r="J33" s="106" t="e">
        <f t="shared" si="4"/>
        <v>#DIV/0!</v>
      </c>
      <c r="K33" s="106" t="e">
        <f t="shared" si="5"/>
        <v>#DIV/0!</v>
      </c>
      <c r="L33" s="106" t="e">
        <f t="shared" si="6"/>
        <v>#DIV/0!</v>
      </c>
      <c r="M33" s="39"/>
      <c r="N33" s="39"/>
      <c r="O33" s="40"/>
      <c r="P33" s="61"/>
      <c r="Q33" s="62"/>
    </row>
    <row r="34" spans="1:17" ht="17.25" customHeight="1" x14ac:dyDescent="0.2">
      <c r="A34" s="82"/>
      <c r="B34" s="99">
        <v>25</v>
      </c>
      <c r="C34" s="37"/>
      <c r="D34" s="51"/>
      <c r="E34" s="51"/>
      <c r="F34" s="42"/>
      <c r="G34" s="100" t="e">
        <f t="shared" si="2"/>
        <v>#DIV/0!</v>
      </c>
      <c r="H34" s="101" t="str">
        <f t="shared" si="7"/>
        <v/>
      </c>
      <c r="I34" s="105" t="e">
        <f t="shared" si="3"/>
        <v>#DIV/0!</v>
      </c>
      <c r="J34" s="106" t="e">
        <f t="shared" si="4"/>
        <v>#DIV/0!</v>
      </c>
      <c r="K34" s="106" t="e">
        <f t="shared" si="5"/>
        <v>#DIV/0!</v>
      </c>
      <c r="L34" s="106" t="e">
        <f t="shared" si="6"/>
        <v>#DIV/0!</v>
      </c>
      <c r="M34" s="39"/>
      <c r="N34" s="39"/>
      <c r="O34" s="40"/>
      <c r="P34" s="61"/>
      <c r="Q34" s="62"/>
    </row>
    <row r="35" spans="1:17" ht="17.25" customHeight="1" x14ac:dyDescent="0.2">
      <c r="A35" s="82"/>
      <c r="B35" s="99">
        <v>26</v>
      </c>
      <c r="C35" s="37"/>
      <c r="D35" s="51"/>
      <c r="E35" s="51"/>
      <c r="F35" s="38"/>
      <c r="G35" s="100" t="e">
        <f t="shared" si="2"/>
        <v>#DIV/0!</v>
      </c>
      <c r="H35" s="101" t="str">
        <f t="shared" si="7"/>
        <v/>
      </c>
      <c r="I35" s="105" t="e">
        <f t="shared" si="3"/>
        <v>#DIV/0!</v>
      </c>
      <c r="J35" s="106" t="e">
        <f t="shared" si="4"/>
        <v>#DIV/0!</v>
      </c>
      <c r="K35" s="106" t="e">
        <f t="shared" si="5"/>
        <v>#DIV/0!</v>
      </c>
      <c r="L35" s="106" t="e">
        <f t="shared" si="6"/>
        <v>#DIV/0!</v>
      </c>
      <c r="M35" s="39"/>
      <c r="N35" s="39"/>
      <c r="O35" s="40"/>
      <c r="P35" s="61"/>
      <c r="Q35" s="62"/>
    </row>
    <row r="36" spans="1:17" ht="17.25" customHeight="1" x14ac:dyDescent="0.2">
      <c r="A36" s="82"/>
      <c r="B36" s="99">
        <v>27</v>
      </c>
      <c r="C36" s="37"/>
      <c r="D36" s="51"/>
      <c r="E36" s="51"/>
      <c r="F36" s="38"/>
      <c r="G36" s="100" t="e">
        <f t="shared" si="2"/>
        <v>#DIV/0!</v>
      </c>
      <c r="H36" s="101" t="str">
        <f t="shared" si="7"/>
        <v/>
      </c>
      <c r="I36" s="105" t="e">
        <f t="shared" si="3"/>
        <v>#DIV/0!</v>
      </c>
      <c r="J36" s="106" t="e">
        <f t="shared" si="4"/>
        <v>#DIV/0!</v>
      </c>
      <c r="K36" s="106" t="e">
        <f t="shared" si="5"/>
        <v>#DIV/0!</v>
      </c>
      <c r="L36" s="106" t="e">
        <f t="shared" si="6"/>
        <v>#DIV/0!</v>
      </c>
      <c r="M36" s="39"/>
      <c r="N36" s="39"/>
      <c r="O36" s="40"/>
      <c r="P36" s="61"/>
      <c r="Q36" s="62"/>
    </row>
    <row r="37" spans="1:17" ht="17.25" customHeight="1" x14ac:dyDescent="0.2">
      <c r="A37" s="82"/>
      <c r="B37" s="99">
        <v>28</v>
      </c>
      <c r="C37" s="37"/>
      <c r="D37" s="51"/>
      <c r="E37" s="51"/>
      <c r="F37" s="38"/>
      <c r="G37" s="100" t="e">
        <f t="shared" si="2"/>
        <v>#DIV/0!</v>
      </c>
      <c r="H37" s="101" t="str">
        <f t="shared" si="7"/>
        <v/>
      </c>
      <c r="I37" s="105" t="e">
        <f t="shared" si="3"/>
        <v>#DIV/0!</v>
      </c>
      <c r="J37" s="106" t="e">
        <f t="shared" si="4"/>
        <v>#DIV/0!</v>
      </c>
      <c r="K37" s="106" t="e">
        <f t="shared" si="5"/>
        <v>#DIV/0!</v>
      </c>
      <c r="L37" s="106" t="e">
        <f t="shared" si="6"/>
        <v>#DIV/0!</v>
      </c>
      <c r="M37" s="39"/>
      <c r="N37" s="39"/>
      <c r="O37" s="40"/>
      <c r="P37" s="61"/>
      <c r="Q37" s="62"/>
    </row>
    <row r="38" spans="1:17" ht="17.25" customHeight="1" x14ac:dyDescent="0.2">
      <c r="A38" s="82"/>
      <c r="B38" s="99">
        <v>29</v>
      </c>
      <c r="C38" s="37"/>
      <c r="D38" s="51"/>
      <c r="E38" s="51"/>
      <c r="F38" s="38"/>
      <c r="G38" s="100" t="e">
        <f t="shared" si="2"/>
        <v>#DIV/0!</v>
      </c>
      <c r="H38" s="101" t="str">
        <f t="shared" si="7"/>
        <v/>
      </c>
      <c r="I38" s="105" t="e">
        <f t="shared" si="3"/>
        <v>#DIV/0!</v>
      </c>
      <c r="J38" s="106" t="e">
        <f t="shared" si="4"/>
        <v>#DIV/0!</v>
      </c>
      <c r="K38" s="106" t="e">
        <f t="shared" si="5"/>
        <v>#DIV/0!</v>
      </c>
      <c r="L38" s="106" t="e">
        <f t="shared" si="6"/>
        <v>#DIV/0!</v>
      </c>
      <c r="M38" s="39"/>
      <c r="N38" s="39"/>
      <c r="O38" s="40"/>
      <c r="P38" s="61"/>
      <c r="Q38" s="62"/>
    </row>
    <row r="39" spans="1:17" ht="17.25" customHeight="1" x14ac:dyDescent="0.2">
      <c r="A39" s="82"/>
      <c r="B39" s="99">
        <v>30</v>
      </c>
      <c r="C39" s="37"/>
      <c r="D39" s="51"/>
      <c r="E39" s="51"/>
      <c r="F39" s="38"/>
      <c r="G39" s="100" t="e">
        <f t="shared" si="2"/>
        <v>#DIV/0!</v>
      </c>
      <c r="H39" s="101" t="str">
        <f t="shared" si="7"/>
        <v/>
      </c>
      <c r="I39" s="105" t="e">
        <f t="shared" si="3"/>
        <v>#DIV/0!</v>
      </c>
      <c r="J39" s="106" t="e">
        <f t="shared" si="4"/>
        <v>#DIV/0!</v>
      </c>
      <c r="K39" s="106" t="e">
        <f t="shared" si="5"/>
        <v>#DIV/0!</v>
      </c>
      <c r="L39" s="106" t="e">
        <f t="shared" si="6"/>
        <v>#DIV/0!</v>
      </c>
      <c r="M39" s="39"/>
      <c r="N39" s="39"/>
      <c r="O39" s="40"/>
      <c r="P39" s="61"/>
      <c r="Q39" s="62"/>
    </row>
    <row r="40" spans="1:17" ht="17.25" customHeight="1" x14ac:dyDescent="0.2">
      <c r="A40" s="82"/>
      <c r="B40" s="99">
        <v>31</v>
      </c>
      <c r="C40" s="37"/>
      <c r="D40" s="51"/>
      <c r="E40" s="51"/>
      <c r="F40" s="38"/>
      <c r="G40" s="100" t="e">
        <f t="shared" si="2"/>
        <v>#DIV/0!</v>
      </c>
      <c r="H40" s="101" t="str">
        <f t="shared" si="7"/>
        <v/>
      </c>
      <c r="I40" s="105" t="e">
        <f t="shared" si="3"/>
        <v>#DIV/0!</v>
      </c>
      <c r="J40" s="106" t="e">
        <f t="shared" si="4"/>
        <v>#DIV/0!</v>
      </c>
      <c r="K40" s="106" t="e">
        <f t="shared" si="5"/>
        <v>#DIV/0!</v>
      </c>
      <c r="L40" s="106" t="e">
        <f t="shared" si="6"/>
        <v>#DIV/0!</v>
      </c>
      <c r="M40" s="39"/>
      <c r="N40" s="39"/>
      <c r="O40" s="40"/>
      <c r="P40" s="61"/>
      <c r="Q40" s="62"/>
    </row>
    <row r="41" spans="1:17" ht="17.25" customHeight="1" x14ac:dyDescent="0.2">
      <c r="A41" s="82"/>
      <c r="B41" s="99">
        <v>32</v>
      </c>
      <c r="C41" s="37"/>
      <c r="D41" s="51"/>
      <c r="E41" s="51"/>
      <c r="F41" s="38"/>
      <c r="G41" s="100" t="e">
        <f t="shared" si="2"/>
        <v>#DIV/0!</v>
      </c>
      <c r="H41" s="101" t="str">
        <f t="shared" si="7"/>
        <v/>
      </c>
      <c r="I41" s="105" t="e">
        <f t="shared" si="3"/>
        <v>#DIV/0!</v>
      </c>
      <c r="J41" s="106" t="e">
        <f t="shared" si="4"/>
        <v>#DIV/0!</v>
      </c>
      <c r="K41" s="106" t="e">
        <f t="shared" si="5"/>
        <v>#DIV/0!</v>
      </c>
      <c r="L41" s="106" t="e">
        <f t="shared" si="6"/>
        <v>#DIV/0!</v>
      </c>
      <c r="M41" s="39"/>
      <c r="N41" s="39"/>
      <c r="O41" s="40"/>
      <c r="P41" s="61"/>
      <c r="Q41" s="62"/>
    </row>
    <row r="42" spans="1:17" ht="17.25" customHeight="1" x14ac:dyDescent="0.2">
      <c r="A42" s="82"/>
      <c r="B42" s="99">
        <v>33</v>
      </c>
      <c r="C42" s="37"/>
      <c r="D42" s="51"/>
      <c r="E42" s="51"/>
      <c r="F42" s="38"/>
      <c r="G42" s="100" t="e">
        <f t="shared" ref="G42:G59" si="8">L$4</f>
        <v>#DIV/0!</v>
      </c>
      <c r="H42" s="101" t="str">
        <f t="shared" si="7"/>
        <v/>
      </c>
      <c r="I42" s="105" t="e">
        <f t="shared" ref="I42:I59" si="9">L$4-$N$4</f>
        <v>#DIV/0!</v>
      </c>
      <c r="J42" s="106" t="e">
        <f t="shared" ref="J42:J59" si="10">L$4-$O$4</f>
        <v>#DIV/0!</v>
      </c>
      <c r="K42" s="106" t="e">
        <f t="shared" ref="K42:K59" si="11">L$4+$N$4</f>
        <v>#DIV/0!</v>
      </c>
      <c r="L42" s="106" t="e">
        <f t="shared" ref="L42:L59" si="12">L$4+$O$4</f>
        <v>#DIV/0!</v>
      </c>
      <c r="M42" s="39"/>
      <c r="N42" s="39"/>
      <c r="O42" s="40"/>
      <c r="P42" s="61"/>
      <c r="Q42" s="62"/>
    </row>
    <row r="43" spans="1:17" ht="17.25" customHeight="1" x14ac:dyDescent="0.2">
      <c r="A43" s="82"/>
      <c r="B43" s="99">
        <v>34</v>
      </c>
      <c r="C43" s="37"/>
      <c r="D43" s="51"/>
      <c r="E43" s="51"/>
      <c r="F43" s="38"/>
      <c r="G43" s="100" t="e">
        <f t="shared" si="8"/>
        <v>#DIV/0!</v>
      </c>
      <c r="H43" s="101" t="str">
        <f t="shared" si="7"/>
        <v/>
      </c>
      <c r="I43" s="105" t="e">
        <f t="shared" si="9"/>
        <v>#DIV/0!</v>
      </c>
      <c r="J43" s="106" t="e">
        <f t="shared" si="10"/>
        <v>#DIV/0!</v>
      </c>
      <c r="K43" s="106" t="e">
        <f t="shared" si="11"/>
        <v>#DIV/0!</v>
      </c>
      <c r="L43" s="106" t="e">
        <f t="shared" si="12"/>
        <v>#DIV/0!</v>
      </c>
      <c r="M43" s="39"/>
      <c r="N43" s="39"/>
      <c r="O43" s="40"/>
      <c r="P43" s="61"/>
      <c r="Q43" s="62"/>
    </row>
    <row r="44" spans="1:17" ht="17.25" customHeight="1" x14ac:dyDescent="0.2">
      <c r="A44" s="82"/>
      <c r="B44" s="99">
        <v>35</v>
      </c>
      <c r="C44" s="37"/>
      <c r="D44" s="51"/>
      <c r="E44" s="51"/>
      <c r="F44" s="38"/>
      <c r="G44" s="100" t="e">
        <f t="shared" si="8"/>
        <v>#DIV/0!</v>
      </c>
      <c r="H44" s="101" t="str">
        <f t="shared" si="7"/>
        <v/>
      </c>
      <c r="I44" s="105" t="e">
        <f t="shared" si="9"/>
        <v>#DIV/0!</v>
      </c>
      <c r="J44" s="106" t="e">
        <f t="shared" si="10"/>
        <v>#DIV/0!</v>
      </c>
      <c r="K44" s="106" t="e">
        <f t="shared" si="11"/>
        <v>#DIV/0!</v>
      </c>
      <c r="L44" s="106" t="e">
        <f t="shared" si="12"/>
        <v>#DIV/0!</v>
      </c>
      <c r="M44" s="39"/>
      <c r="N44" s="39"/>
      <c r="O44" s="40"/>
      <c r="P44" s="61"/>
      <c r="Q44" s="62"/>
    </row>
    <row r="45" spans="1:17" ht="17.25" customHeight="1" x14ac:dyDescent="0.2">
      <c r="A45" s="82"/>
      <c r="B45" s="99">
        <v>36</v>
      </c>
      <c r="C45" s="37"/>
      <c r="D45" s="51"/>
      <c r="E45" s="51"/>
      <c r="F45" s="38"/>
      <c r="G45" s="100" t="e">
        <f t="shared" si="8"/>
        <v>#DIV/0!</v>
      </c>
      <c r="H45" s="101" t="str">
        <f t="shared" si="7"/>
        <v/>
      </c>
      <c r="I45" s="105" t="e">
        <f t="shared" si="9"/>
        <v>#DIV/0!</v>
      </c>
      <c r="J45" s="106" t="e">
        <f t="shared" si="10"/>
        <v>#DIV/0!</v>
      </c>
      <c r="K45" s="106" t="e">
        <f t="shared" si="11"/>
        <v>#DIV/0!</v>
      </c>
      <c r="L45" s="106" t="e">
        <f t="shared" si="12"/>
        <v>#DIV/0!</v>
      </c>
      <c r="M45" s="39"/>
      <c r="N45" s="39"/>
      <c r="O45" s="40"/>
      <c r="P45" s="61"/>
      <c r="Q45" s="62"/>
    </row>
    <row r="46" spans="1:17" ht="17.25" customHeight="1" x14ac:dyDescent="0.2">
      <c r="A46" s="82"/>
      <c r="B46" s="99">
        <v>37</v>
      </c>
      <c r="C46" s="37"/>
      <c r="D46" s="51"/>
      <c r="E46" s="51"/>
      <c r="F46" s="38"/>
      <c r="G46" s="100" t="e">
        <f t="shared" si="8"/>
        <v>#DIV/0!</v>
      </c>
      <c r="H46" s="101" t="str">
        <f t="shared" si="7"/>
        <v/>
      </c>
      <c r="I46" s="105" t="e">
        <f t="shared" si="9"/>
        <v>#DIV/0!</v>
      </c>
      <c r="J46" s="106" t="e">
        <f t="shared" si="10"/>
        <v>#DIV/0!</v>
      </c>
      <c r="K46" s="106" t="e">
        <f t="shared" si="11"/>
        <v>#DIV/0!</v>
      </c>
      <c r="L46" s="106" t="e">
        <f t="shared" si="12"/>
        <v>#DIV/0!</v>
      </c>
      <c r="M46" s="39"/>
      <c r="N46" s="39"/>
      <c r="O46" s="40"/>
      <c r="P46" s="61"/>
      <c r="Q46" s="62"/>
    </row>
    <row r="47" spans="1:17" ht="17.25" customHeight="1" x14ac:dyDescent="0.2">
      <c r="A47" s="82"/>
      <c r="B47" s="99">
        <v>38</v>
      </c>
      <c r="C47" s="37"/>
      <c r="D47" s="51"/>
      <c r="E47" s="51"/>
      <c r="F47" s="38"/>
      <c r="G47" s="100" t="e">
        <f t="shared" si="8"/>
        <v>#DIV/0!</v>
      </c>
      <c r="H47" s="101" t="str">
        <f t="shared" si="7"/>
        <v/>
      </c>
      <c r="I47" s="105" t="e">
        <f t="shared" si="9"/>
        <v>#DIV/0!</v>
      </c>
      <c r="J47" s="106" t="e">
        <f t="shared" si="10"/>
        <v>#DIV/0!</v>
      </c>
      <c r="K47" s="106" t="e">
        <f t="shared" si="11"/>
        <v>#DIV/0!</v>
      </c>
      <c r="L47" s="106" t="e">
        <f t="shared" si="12"/>
        <v>#DIV/0!</v>
      </c>
      <c r="M47" s="39"/>
      <c r="N47" s="39"/>
      <c r="O47" s="40"/>
      <c r="P47" s="61"/>
      <c r="Q47" s="62"/>
    </row>
    <row r="48" spans="1:17" ht="17.25" customHeight="1" x14ac:dyDescent="0.2">
      <c r="A48" s="82"/>
      <c r="B48" s="99">
        <v>39</v>
      </c>
      <c r="C48" s="37"/>
      <c r="D48" s="51"/>
      <c r="E48" s="51"/>
      <c r="F48" s="43"/>
      <c r="G48" s="100" t="e">
        <f t="shared" si="8"/>
        <v>#DIV/0!</v>
      </c>
      <c r="H48" s="101" t="str">
        <f t="shared" si="7"/>
        <v/>
      </c>
      <c r="I48" s="105" t="e">
        <f t="shared" si="9"/>
        <v>#DIV/0!</v>
      </c>
      <c r="J48" s="106" t="e">
        <f t="shared" si="10"/>
        <v>#DIV/0!</v>
      </c>
      <c r="K48" s="106" t="e">
        <f t="shared" si="11"/>
        <v>#DIV/0!</v>
      </c>
      <c r="L48" s="106" t="e">
        <f t="shared" si="12"/>
        <v>#DIV/0!</v>
      </c>
      <c r="M48" s="39"/>
      <c r="N48" s="39"/>
      <c r="O48" s="40"/>
      <c r="P48" s="61"/>
      <c r="Q48" s="62"/>
    </row>
    <row r="49" spans="1:17" ht="17.25" customHeight="1" x14ac:dyDescent="0.2">
      <c r="A49" s="82"/>
      <c r="B49" s="99">
        <v>40</v>
      </c>
      <c r="C49" s="37"/>
      <c r="D49" s="51"/>
      <c r="E49" s="51"/>
      <c r="F49" s="43"/>
      <c r="G49" s="100" t="e">
        <f t="shared" si="8"/>
        <v>#DIV/0!</v>
      </c>
      <c r="H49" s="101" t="str">
        <f t="shared" si="7"/>
        <v/>
      </c>
      <c r="I49" s="105" t="e">
        <f t="shared" si="9"/>
        <v>#DIV/0!</v>
      </c>
      <c r="J49" s="106" t="e">
        <f t="shared" si="10"/>
        <v>#DIV/0!</v>
      </c>
      <c r="K49" s="106" t="e">
        <f t="shared" si="11"/>
        <v>#DIV/0!</v>
      </c>
      <c r="L49" s="106" t="e">
        <f t="shared" si="12"/>
        <v>#DIV/0!</v>
      </c>
      <c r="M49" s="39"/>
      <c r="N49" s="39"/>
      <c r="O49" s="40"/>
      <c r="P49" s="61"/>
      <c r="Q49" s="62"/>
    </row>
    <row r="50" spans="1:17" ht="17.25" customHeight="1" x14ac:dyDescent="0.2">
      <c r="A50" s="82"/>
      <c r="B50" s="99">
        <v>41</v>
      </c>
      <c r="C50" s="37"/>
      <c r="D50" s="51"/>
      <c r="E50" s="51"/>
      <c r="F50" s="43"/>
      <c r="G50" s="100" t="e">
        <f t="shared" si="8"/>
        <v>#DIV/0!</v>
      </c>
      <c r="H50" s="101" t="str">
        <f t="shared" si="7"/>
        <v/>
      </c>
      <c r="I50" s="105" t="e">
        <f t="shared" si="9"/>
        <v>#DIV/0!</v>
      </c>
      <c r="J50" s="106" t="e">
        <f t="shared" si="10"/>
        <v>#DIV/0!</v>
      </c>
      <c r="K50" s="106" t="e">
        <f t="shared" si="11"/>
        <v>#DIV/0!</v>
      </c>
      <c r="L50" s="106" t="e">
        <f t="shared" si="12"/>
        <v>#DIV/0!</v>
      </c>
      <c r="M50" s="39"/>
      <c r="N50" s="39"/>
      <c r="O50" s="40"/>
      <c r="P50" s="61"/>
      <c r="Q50" s="62"/>
    </row>
    <row r="51" spans="1:17" ht="17.25" customHeight="1" x14ac:dyDescent="0.2">
      <c r="A51" s="82"/>
      <c r="B51" s="99">
        <v>42</v>
      </c>
      <c r="C51" s="37"/>
      <c r="D51" s="51"/>
      <c r="E51" s="51"/>
      <c r="F51" s="43"/>
      <c r="G51" s="100" t="e">
        <f t="shared" si="8"/>
        <v>#DIV/0!</v>
      </c>
      <c r="H51" s="101" t="str">
        <f t="shared" si="7"/>
        <v/>
      </c>
      <c r="I51" s="105" t="e">
        <f t="shared" si="9"/>
        <v>#DIV/0!</v>
      </c>
      <c r="J51" s="106" t="e">
        <f t="shared" si="10"/>
        <v>#DIV/0!</v>
      </c>
      <c r="K51" s="106" t="e">
        <f t="shared" si="11"/>
        <v>#DIV/0!</v>
      </c>
      <c r="L51" s="106" t="e">
        <f t="shared" si="12"/>
        <v>#DIV/0!</v>
      </c>
      <c r="M51" s="39"/>
      <c r="N51" s="39"/>
      <c r="O51" s="40"/>
      <c r="P51" s="61"/>
      <c r="Q51" s="62"/>
    </row>
    <row r="52" spans="1:17" ht="17.25" customHeight="1" x14ac:dyDescent="0.2">
      <c r="A52" s="82"/>
      <c r="B52" s="99">
        <v>43</v>
      </c>
      <c r="C52" s="37"/>
      <c r="D52" s="51"/>
      <c r="E52" s="51"/>
      <c r="F52" s="43"/>
      <c r="G52" s="100" t="e">
        <f t="shared" si="8"/>
        <v>#DIV/0!</v>
      </c>
      <c r="H52" s="101" t="str">
        <f t="shared" si="7"/>
        <v/>
      </c>
      <c r="I52" s="105" t="e">
        <f t="shared" si="9"/>
        <v>#DIV/0!</v>
      </c>
      <c r="J52" s="106" t="e">
        <f t="shared" si="10"/>
        <v>#DIV/0!</v>
      </c>
      <c r="K52" s="106" t="e">
        <f t="shared" si="11"/>
        <v>#DIV/0!</v>
      </c>
      <c r="L52" s="106" t="e">
        <f t="shared" si="12"/>
        <v>#DIV/0!</v>
      </c>
      <c r="M52" s="39"/>
      <c r="N52" s="39"/>
      <c r="O52" s="40"/>
      <c r="P52" s="61"/>
      <c r="Q52" s="62"/>
    </row>
    <row r="53" spans="1:17" ht="17.25" customHeight="1" x14ac:dyDescent="0.2">
      <c r="A53" s="82"/>
      <c r="B53" s="99">
        <v>44</v>
      </c>
      <c r="C53" s="37"/>
      <c r="D53" s="51"/>
      <c r="E53" s="51"/>
      <c r="F53" s="43"/>
      <c r="G53" s="100" t="e">
        <f t="shared" si="8"/>
        <v>#DIV/0!</v>
      </c>
      <c r="H53" s="101" t="str">
        <f t="shared" si="7"/>
        <v/>
      </c>
      <c r="I53" s="105" t="e">
        <f t="shared" si="9"/>
        <v>#DIV/0!</v>
      </c>
      <c r="J53" s="106" t="e">
        <f t="shared" si="10"/>
        <v>#DIV/0!</v>
      </c>
      <c r="K53" s="106" t="e">
        <f t="shared" si="11"/>
        <v>#DIV/0!</v>
      </c>
      <c r="L53" s="106" t="e">
        <f t="shared" si="12"/>
        <v>#DIV/0!</v>
      </c>
      <c r="M53" s="39"/>
      <c r="N53" s="39"/>
      <c r="O53" s="40"/>
      <c r="P53" s="61"/>
      <c r="Q53" s="62"/>
    </row>
    <row r="54" spans="1:17" ht="17.25" customHeight="1" x14ac:dyDescent="0.2">
      <c r="A54" s="82"/>
      <c r="B54" s="99">
        <v>45</v>
      </c>
      <c r="C54" s="37"/>
      <c r="D54" s="51"/>
      <c r="E54" s="51"/>
      <c r="F54" s="43"/>
      <c r="G54" s="100" t="e">
        <f t="shared" si="8"/>
        <v>#DIV/0!</v>
      </c>
      <c r="H54" s="101" t="str">
        <f t="shared" si="7"/>
        <v/>
      </c>
      <c r="I54" s="105" t="e">
        <f t="shared" si="9"/>
        <v>#DIV/0!</v>
      </c>
      <c r="J54" s="106" t="e">
        <f t="shared" si="10"/>
        <v>#DIV/0!</v>
      </c>
      <c r="K54" s="106" t="e">
        <f t="shared" si="11"/>
        <v>#DIV/0!</v>
      </c>
      <c r="L54" s="106" t="e">
        <f t="shared" si="12"/>
        <v>#DIV/0!</v>
      </c>
      <c r="M54" s="39"/>
      <c r="N54" s="39"/>
      <c r="O54" s="40"/>
      <c r="P54" s="61"/>
      <c r="Q54" s="62"/>
    </row>
    <row r="55" spans="1:17" ht="17.25" customHeight="1" x14ac:dyDescent="0.2">
      <c r="A55" s="82"/>
      <c r="B55" s="99">
        <v>46</v>
      </c>
      <c r="C55" s="37"/>
      <c r="D55" s="51"/>
      <c r="E55" s="51"/>
      <c r="F55" s="43"/>
      <c r="G55" s="100" t="e">
        <f t="shared" si="8"/>
        <v>#DIV/0!</v>
      </c>
      <c r="H55" s="101" t="str">
        <f t="shared" si="7"/>
        <v/>
      </c>
      <c r="I55" s="105" t="e">
        <f t="shared" si="9"/>
        <v>#DIV/0!</v>
      </c>
      <c r="J55" s="106" t="e">
        <f t="shared" si="10"/>
        <v>#DIV/0!</v>
      </c>
      <c r="K55" s="106" t="e">
        <f t="shared" si="11"/>
        <v>#DIV/0!</v>
      </c>
      <c r="L55" s="106" t="e">
        <f t="shared" si="12"/>
        <v>#DIV/0!</v>
      </c>
      <c r="M55" s="39"/>
      <c r="N55" s="39"/>
      <c r="O55" s="40"/>
      <c r="P55" s="61"/>
      <c r="Q55" s="62"/>
    </row>
    <row r="56" spans="1:17" ht="17.25" customHeight="1" x14ac:dyDescent="0.2">
      <c r="A56" s="82"/>
      <c r="B56" s="99">
        <v>47</v>
      </c>
      <c r="C56" s="37"/>
      <c r="D56" s="51"/>
      <c r="E56" s="51"/>
      <c r="F56" s="43"/>
      <c r="G56" s="100" t="e">
        <f t="shared" si="8"/>
        <v>#DIV/0!</v>
      </c>
      <c r="H56" s="101" t="str">
        <f t="shared" si="7"/>
        <v/>
      </c>
      <c r="I56" s="105" t="e">
        <f t="shared" si="9"/>
        <v>#DIV/0!</v>
      </c>
      <c r="J56" s="106" t="e">
        <f t="shared" si="10"/>
        <v>#DIV/0!</v>
      </c>
      <c r="K56" s="106" t="e">
        <f t="shared" si="11"/>
        <v>#DIV/0!</v>
      </c>
      <c r="L56" s="106" t="e">
        <f t="shared" si="12"/>
        <v>#DIV/0!</v>
      </c>
      <c r="M56" s="39"/>
      <c r="N56" s="39"/>
      <c r="O56" s="40"/>
      <c r="P56" s="61"/>
      <c r="Q56" s="62"/>
    </row>
    <row r="57" spans="1:17" ht="17.25" customHeight="1" x14ac:dyDescent="0.2">
      <c r="A57" s="82"/>
      <c r="B57" s="99">
        <v>48</v>
      </c>
      <c r="C57" s="37"/>
      <c r="D57" s="51"/>
      <c r="E57" s="51"/>
      <c r="F57" s="43"/>
      <c r="G57" s="100" t="e">
        <f t="shared" si="8"/>
        <v>#DIV/0!</v>
      </c>
      <c r="H57" s="101" t="str">
        <f t="shared" si="7"/>
        <v/>
      </c>
      <c r="I57" s="105" t="e">
        <f t="shared" si="9"/>
        <v>#DIV/0!</v>
      </c>
      <c r="J57" s="106" t="e">
        <f t="shared" si="10"/>
        <v>#DIV/0!</v>
      </c>
      <c r="K57" s="106" t="e">
        <f t="shared" si="11"/>
        <v>#DIV/0!</v>
      </c>
      <c r="L57" s="106" t="e">
        <f t="shared" si="12"/>
        <v>#DIV/0!</v>
      </c>
      <c r="M57" s="39"/>
      <c r="N57" s="39"/>
      <c r="O57" s="40"/>
      <c r="P57" s="61"/>
      <c r="Q57" s="62"/>
    </row>
    <row r="58" spans="1:17" ht="17.25" customHeight="1" x14ac:dyDescent="0.2">
      <c r="A58" s="82"/>
      <c r="B58" s="99">
        <v>49</v>
      </c>
      <c r="C58" s="37"/>
      <c r="D58" s="51"/>
      <c r="E58" s="51"/>
      <c r="F58" s="43"/>
      <c r="G58" s="100" t="e">
        <f t="shared" si="8"/>
        <v>#DIV/0!</v>
      </c>
      <c r="H58" s="101" t="str">
        <f t="shared" si="7"/>
        <v/>
      </c>
      <c r="I58" s="105" t="e">
        <f t="shared" si="9"/>
        <v>#DIV/0!</v>
      </c>
      <c r="J58" s="106" t="e">
        <f t="shared" si="10"/>
        <v>#DIV/0!</v>
      </c>
      <c r="K58" s="106" t="e">
        <f t="shared" si="11"/>
        <v>#DIV/0!</v>
      </c>
      <c r="L58" s="106" t="e">
        <f t="shared" si="12"/>
        <v>#DIV/0!</v>
      </c>
      <c r="M58" s="39"/>
      <c r="N58" s="39"/>
      <c r="O58" s="40"/>
      <c r="P58" s="61"/>
      <c r="Q58" s="62"/>
    </row>
    <row r="59" spans="1:17" ht="17.25" customHeight="1" thickBot="1" x14ac:dyDescent="0.25">
      <c r="A59" s="82"/>
      <c r="B59" s="107">
        <v>50</v>
      </c>
      <c r="C59" s="44"/>
      <c r="D59" s="52"/>
      <c r="E59" s="52"/>
      <c r="F59" s="45"/>
      <c r="G59" s="108" t="e">
        <f t="shared" si="8"/>
        <v>#DIV/0!</v>
      </c>
      <c r="H59" s="109" t="str">
        <f t="shared" si="7"/>
        <v/>
      </c>
      <c r="I59" s="110" t="e">
        <f t="shared" si="9"/>
        <v>#DIV/0!</v>
      </c>
      <c r="J59" s="111" t="e">
        <f t="shared" si="10"/>
        <v>#DIV/0!</v>
      </c>
      <c r="K59" s="111" t="e">
        <f t="shared" si="11"/>
        <v>#DIV/0!</v>
      </c>
      <c r="L59" s="111" t="e">
        <f t="shared" si="12"/>
        <v>#DIV/0!</v>
      </c>
      <c r="M59" s="46"/>
      <c r="N59" s="46"/>
      <c r="O59" s="47"/>
      <c r="P59" s="61"/>
      <c r="Q59" s="62"/>
    </row>
    <row r="60" spans="1:17" ht="12" customHeight="1" x14ac:dyDescent="0.2">
      <c r="P60" s="62"/>
      <c r="Q60" s="62"/>
    </row>
    <row r="61" spans="1:17" ht="12" customHeight="1" x14ac:dyDescent="0.2">
      <c r="P61" s="62"/>
      <c r="Q61" s="62"/>
    </row>
    <row r="62" spans="1:17" ht="12" customHeight="1" x14ac:dyDescent="0.2">
      <c r="P62" s="62"/>
      <c r="Q62" s="62"/>
    </row>
    <row r="63" spans="1:17" ht="12" customHeight="1" x14ac:dyDescent="0.2">
      <c r="P63" s="62"/>
      <c r="Q63" s="62"/>
    </row>
    <row r="64" spans="1:17" ht="12" customHeight="1" x14ac:dyDescent="0.2">
      <c r="P64" s="62"/>
      <c r="Q64" s="62"/>
    </row>
    <row r="65" spans="16:17" ht="12" customHeight="1" x14ac:dyDescent="0.2">
      <c r="P65" s="62"/>
      <c r="Q65" s="62"/>
    </row>
    <row r="66" spans="16:17" ht="12" customHeight="1" x14ac:dyDescent="0.2">
      <c r="P66" s="62"/>
      <c r="Q66" s="62"/>
    </row>
    <row r="67" spans="16:17" ht="12" customHeight="1" x14ac:dyDescent="0.2">
      <c r="P67" s="62"/>
      <c r="Q67" s="62"/>
    </row>
    <row r="68" spans="16:17" ht="12" customHeight="1" x14ac:dyDescent="0.2">
      <c r="P68" s="62"/>
      <c r="Q68" s="62"/>
    </row>
    <row r="69" spans="16:17" ht="12" customHeight="1" x14ac:dyDescent="0.2">
      <c r="P69" s="62"/>
      <c r="Q69" s="62"/>
    </row>
    <row r="70" spans="16:17" ht="12" customHeight="1" x14ac:dyDescent="0.2">
      <c r="P70" s="62"/>
      <c r="Q70" s="62"/>
    </row>
    <row r="71" spans="16:17" ht="12" customHeight="1" x14ac:dyDescent="0.2">
      <c r="P71" s="62"/>
      <c r="Q71" s="62"/>
    </row>
    <row r="72" spans="16:17" ht="12" customHeight="1" x14ac:dyDescent="0.2">
      <c r="P72" s="62"/>
      <c r="Q72" s="62"/>
    </row>
    <row r="73" spans="16:17" ht="12" customHeight="1" x14ac:dyDescent="0.2">
      <c r="P73" s="62"/>
      <c r="Q73" s="62"/>
    </row>
    <row r="74" spans="16:17" ht="12" customHeight="1" x14ac:dyDescent="0.2">
      <c r="P74" s="62"/>
      <c r="Q74" s="62"/>
    </row>
    <row r="75" spans="16:17" ht="12" customHeight="1" x14ac:dyDescent="0.2">
      <c r="P75" s="62"/>
      <c r="Q75" s="62"/>
    </row>
    <row r="76" spans="16:17" ht="12" customHeight="1" x14ac:dyDescent="0.2">
      <c r="P76" s="62"/>
      <c r="Q76" s="62"/>
    </row>
    <row r="77" spans="16:17" ht="12" customHeight="1" x14ac:dyDescent="0.2">
      <c r="P77" s="62"/>
      <c r="Q77" s="62"/>
    </row>
    <row r="78" spans="16:17" ht="12" customHeight="1" x14ac:dyDescent="0.2">
      <c r="P78" s="62"/>
      <c r="Q78" s="62"/>
    </row>
    <row r="79" spans="16:17" ht="12" customHeight="1" x14ac:dyDescent="0.2">
      <c r="P79" s="62"/>
      <c r="Q79" s="62"/>
    </row>
    <row r="80" spans="16:17" ht="12" customHeight="1" x14ac:dyDescent="0.2">
      <c r="P80" s="62"/>
      <c r="Q80" s="62"/>
    </row>
    <row r="81" spans="16:17" ht="12" customHeight="1" x14ac:dyDescent="0.2">
      <c r="P81" s="62"/>
      <c r="Q81" s="62"/>
    </row>
    <row r="82" spans="16:17" ht="12" customHeight="1" x14ac:dyDescent="0.2">
      <c r="P82" s="62"/>
      <c r="Q82" s="62"/>
    </row>
    <row r="83" spans="16:17" ht="12" customHeight="1" x14ac:dyDescent="0.2">
      <c r="P83" s="62"/>
      <c r="Q83" s="62"/>
    </row>
    <row r="84" spans="16:17" ht="12" customHeight="1" x14ac:dyDescent="0.2">
      <c r="P84" s="62"/>
      <c r="Q84" s="62"/>
    </row>
    <row r="85" spans="16:17" ht="12" customHeight="1" x14ac:dyDescent="0.2">
      <c r="P85" s="62"/>
      <c r="Q85" s="62"/>
    </row>
    <row r="86" spans="16:17" ht="12" customHeight="1" x14ac:dyDescent="0.2">
      <c r="P86" s="62"/>
      <c r="Q86" s="62"/>
    </row>
    <row r="87" spans="16:17" ht="12" customHeight="1" x14ac:dyDescent="0.2">
      <c r="P87" s="62"/>
      <c r="Q87" s="62"/>
    </row>
    <row r="88" spans="16:17" ht="12" customHeight="1" x14ac:dyDescent="0.2">
      <c r="P88" s="62"/>
      <c r="Q88" s="62"/>
    </row>
    <row r="89" spans="16:17" ht="12" customHeight="1" x14ac:dyDescent="0.2">
      <c r="P89" s="62"/>
      <c r="Q89" s="62"/>
    </row>
    <row r="90" spans="16:17" ht="12" customHeight="1" x14ac:dyDescent="0.2">
      <c r="P90" s="62"/>
      <c r="Q90" s="62"/>
    </row>
    <row r="91" spans="16:17" ht="12" customHeight="1" x14ac:dyDescent="0.2">
      <c r="P91" s="62"/>
      <c r="Q91" s="62"/>
    </row>
    <row r="92" spans="16:17" ht="12" customHeight="1" x14ac:dyDescent="0.2">
      <c r="P92" s="62"/>
      <c r="Q92" s="62"/>
    </row>
    <row r="93" spans="16:17" ht="12" customHeight="1" x14ac:dyDescent="0.2">
      <c r="P93" s="62"/>
      <c r="Q93" s="62"/>
    </row>
    <row r="94" spans="16:17" ht="12" customHeight="1" x14ac:dyDescent="0.2">
      <c r="P94" s="62"/>
      <c r="Q94" s="62"/>
    </row>
    <row r="95" spans="16:17" ht="12" customHeight="1" x14ac:dyDescent="0.2">
      <c r="P95" s="62"/>
      <c r="Q95" s="62"/>
    </row>
    <row r="96" spans="16:17" ht="12" customHeight="1" x14ac:dyDescent="0.2">
      <c r="P96" s="62"/>
      <c r="Q96" s="62"/>
    </row>
    <row r="97" spans="16:17" ht="12" customHeight="1" x14ac:dyDescent="0.2">
      <c r="P97" s="62"/>
      <c r="Q97" s="62"/>
    </row>
    <row r="98" spans="16:17" ht="12" customHeight="1" x14ac:dyDescent="0.2">
      <c r="P98" s="62"/>
      <c r="Q98" s="62"/>
    </row>
    <row r="99" spans="16:17" ht="12" customHeight="1" x14ac:dyDescent="0.2">
      <c r="P99" s="62"/>
      <c r="Q99" s="62"/>
    </row>
    <row r="100" spans="16:17" ht="12" customHeight="1" x14ac:dyDescent="0.2">
      <c r="P100" s="62"/>
      <c r="Q100" s="62"/>
    </row>
    <row r="101" spans="16:17" ht="12" customHeight="1" x14ac:dyDescent="0.2">
      <c r="P101" s="62"/>
      <c r="Q101" s="62"/>
    </row>
    <row r="102" spans="16:17" ht="12" customHeight="1" x14ac:dyDescent="0.2">
      <c r="P102" s="62"/>
      <c r="Q102" s="62"/>
    </row>
    <row r="103" spans="16:17" ht="12" customHeight="1" x14ac:dyDescent="0.2">
      <c r="P103" s="62"/>
      <c r="Q103" s="62"/>
    </row>
    <row r="104" spans="16:17" ht="12" customHeight="1" x14ac:dyDescent="0.2">
      <c r="P104" s="62"/>
      <c r="Q104" s="62"/>
    </row>
    <row r="105" spans="16:17" ht="12" customHeight="1" x14ac:dyDescent="0.2">
      <c r="P105" s="62"/>
      <c r="Q105" s="62"/>
    </row>
    <row r="106" spans="16:17" ht="12" customHeight="1" x14ac:dyDescent="0.2">
      <c r="P106" s="62"/>
      <c r="Q106" s="62"/>
    </row>
    <row r="107" spans="16:17" ht="12" customHeight="1" x14ac:dyDescent="0.2">
      <c r="P107" s="62"/>
      <c r="Q107" s="62"/>
    </row>
    <row r="108" spans="16:17" ht="12" customHeight="1" x14ac:dyDescent="0.2">
      <c r="P108" s="62"/>
      <c r="Q108" s="62"/>
    </row>
    <row r="109" spans="16:17" ht="12" customHeight="1" x14ac:dyDescent="0.2">
      <c r="P109" s="62"/>
      <c r="Q109" s="62"/>
    </row>
    <row r="110" spans="16:17" ht="12" customHeight="1" x14ac:dyDescent="0.2">
      <c r="P110" s="62"/>
      <c r="Q110" s="62"/>
    </row>
    <row r="111" spans="16:17" ht="12" customHeight="1" x14ac:dyDescent="0.2">
      <c r="P111" s="62"/>
      <c r="Q111" s="62"/>
    </row>
    <row r="112" spans="16:17" ht="12" customHeight="1" x14ac:dyDescent="0.2">
      <c r="P112" s="62"/>
      <c r="Q112" s="62"/>
    </row>
    <row r="113" spans="16:17" ht="12" customHeight="1" x14ac:dyDescent="0.2">
      <c r="P113" s="62"/>
      <c r="Q113" s="62"/>
    </row>
    <row r="114" spans="16:17" ht="12" customHeight="1" x14ac:dyDescent="0.2">
      <c r="P114" s="62"/>
      <c r="Q114" s="62"/>
    </row>
    <row r="115" spans="16:17" ht="12" customHeight="1" x14ac:dyDescent="0.2">
      <c r="P115" s="62"/>
      <c r="Q115" s="62"/>
    </row>
    <row r="116" spans="16:17" ht="12" customHeight="1" x14ac:dyDescent="0.2">
      <c r="P116" s="62"/>
      <c r="Q116" s="62"/>
    </row>
    <row r="117" spans="16:17" ht="12" customHeight="1" x14ac:dyDescent="0.2">
      <c r="P117" s="62"/>
      <c r="Q117" s="62"/>
    </row>
    <row r="118" spans="16:17" ht="12" customHeight="1" x14ac:dyDescent="0.2">
      <c r="P118" s="62"/>
      <c r="Q118" s="62"/>
    </row>
    <row r="119" spans="16:17" ht="12" customHeight="1" x14ac:dyDescent="0.2">
      <c r="P119" s="62"/>
      <c r="Q119" s="62"/>
    </row>
    <row r="120" spans="16:17" ht="12" customHeight="1" x14ac:dyDescent="0.2">
      <c r="P120" s="62"/>
      <c r="Q120" s="62"/>
    </row>
    <row r="121" spans="16:17" ht="12" customHeight="1" x14ac:dyDescent="0.2">
      <c r="P121" s="62"/>
      <c r="Q121" s="62"/>
    </row>
    <row r="122" spans="16:17" ht="12" customHeight="1" x14ac:dyDescent="0.2">
      <c r="P122" s="62"/>
      <c r="Q122" s="62"/>
    </row>
    <row r="123" spans="16:17" ht="12" customHeight="1" x14ac:dyDescent="0.2">
      <c r="P123" s="62"/>
      <c r="Q123" s="62"/>
    </row>
    <row r="124" spans="16:17" ht="12" customHeight="1" x14ac:dyDescent="0.2">
      <c r="P124" s="62"/>
      <c r="Q124" s="62"/>
    </row>
    <row r="125" spans="16:17" ht="12" customHeight="1" x14ac:dyDescent="0.2">
      <c r="P125" s="62"/>
      <c r="Q125" s="62"/>
    </row>
    <row r="126" spans="16:17" ht="12" customHeight="1" x14ac:dyDescent="0.2">
      <c r="P126" s="62"/>
      <c r="Q126" s="62"/>
    </row>
    <row r="127" spans="16:17" ht="12" customHeight="1" x14ac:dyDescent="0.2">
      <c r="P127" s="62"/>
      <c r="Q127" s="62"/>
    </row>
    <row r="128" spans="16:17" ht="12" customHeight="1" x14ac:dyDescent="0.2">
      <c r="P128" s="62"/>
      <c r="Q128" s="62"/>
    </row>
    <row r="129" spans="16:17" ht="12" customHeight="1" x14ac:dyDescent="0.2">
      <c r="P129" s="62"/>
      <c r="Q129" s="62"/>
    </row>
    <row r="130" spans="16:17" ht="12" customHeight="1" x14ac:dyDescent="0.2">
      <c r="P130" s="62"/>
      <c r="Q130" s="62"/>
    </row>
    <row r="131" spans="16:17" ht="12" customHeight="1" x14ac:dyDescent="0.2">
      <c r="P131" s="62"/>
      <c r="Q131" s="62"/>
    </row>
    <row r="132" spans="16:17" ht="12" customHeight="1" x14ac:dyDescent="0.2">
      <c r="P132" s="62"/>
      <c r="Q132" s="62"/>
    </row>
    <row r="133" spans="16:17" ht="12" customHeight="1" x14ac:dyDescent="0.2">
      <c r="P133" s="62"/>
      <c r="Q133" s="62"/>
    </row>
    <row r="134" spans="16:17" ht="12" customHeight="1" x14ac:dyDescent="0.2">
      <c r="P134" s="62"/>
      <c r="Q134" s="62"/>
    </row>
    <row r="135" spans="16:17" ht="12" customHeight="1" x14ac:dyDescent="0.2">
      <c r="P135" s="62"/>
      <c r="Q135" s="62"/>
    </row>
    <row r="136" spans="16:17" ht="12" customHeight="1" x14ac:dyDescent="0.2">
      <c r="P136" s="62"/>
      <c r="Q136" s="62"/>
    </row>
    <row r="137" spans="16:17" ht="12" customHeight="1" x14ac:dyDescent="0.2">
      <c r="P137" s="62"/>
      <c r="Q137" s="62"/>
    </row>
    <row r="138" spans="16:17" ht="12" customHeight="1" x14ac:dyDescent="0.2">
      <c r="P138" s="62"/>
      <c r="Q138" s="62"/>
    </row>
    <row r="139" spans="16:17" ht="12" customHeight="1" x14ac:dyDescent="0.2">
      <c r="P139" s="62"/>
      <c r="Q139" s="62"/>
    </row>
    <row r="140" spans="16:17" ht="12" customHeight="1" x14ac:dyDescent="0.2">
      <c r="P140" s="62"/>
      <c r="Q140" s="62"/>
    </row>
    <row r="141" spans="16:17" ht="12" customHeight="1" x14ac:dyDescent="0.2">
      <c r="P141" s="62"/>
      <c r="Q141" s="62"/>
    </row>
    <row r="142" spans="16:17" ht="12" customHeight="1" x14ac:dyDescent="0.2">
      <c r="P142" s="62"/>
      <c r="Q142" s="62"/>
    </row>
    <row r="143" spans="16:17" ht="12" customHeight="1" x14ac:dyDescent="0.2">
      <c r="P143" s="62"/>
      <c r="Q143" s="62"/>
    </row>
    <row r="144" spans="16:17" ht="12" customHeight="1" x14ac:dyDescent="0.2">
      <c r="P144" s="62"/>
      <c r="Q144" s="62"/>
    </row>
    <row r="145" spans="16:17" ht="12" customHeight="1" x14ac:dyDescent="0.2">
      <c r="P145" s="62"/>
      <c r="Q145" s="62"/>
    </row>
    <row r="146" spans="16:17" ht="12" customHeight="1" x14ac:dyDescent="0.2">
      <c r="P146" s="62"/>
      <c r="Q146" s="62"/>
    </row>
    <row r="147" spans="16:17" ht="12" customHeight="1" x14ac:dyDescent="0.2">
      <c r="P147" s="62"/>
      <c r="Q147" s="62"/>
    </row>
    <row r="148" spans="16:17" ht="12" customHeight="1" x14ac:dyDescent="0.2">
      <c r="P148" s="62"/>
      <c r="Q148" s="62"/>
    </row>
    <row r="149" spans="16:17" ht="12" customHeight="1" x14ac:dyDescent="0.2">
      <c r="P149" s="62"/>
      <c r="Q149" s="62"/>
    </row>
    <row r="150" spans="16:17" ht="12" customHeight="1" x14ac:dyDescent="0.2">
      <c r="P150" s="62"/>
      <c r="Q150" s="62"/>
    </row>
    <row r="151" spans="16:17" ht="12" customHeight="1" x14ac:dyDescent="0.2">
      <c r="P151" s="62"/>
      <c r="Q151" s="62"/>
    </row>
    <row r="152" spans="16:17" ht="12" customHeight="1" x14ac:dyDescent="0.2">
      <c r="P152" s="62"/>
      <c r="Q152" s="62"/>
    </row>
    <row r="153" spans="16:17" ht="12" customHeight="1" x14ac:dyDescent="0.2">
      <c r="P153" s="62"/>
      <c r="Q153" s="62"/>
    </row>
    <row r="154" spans="16:17" ht="12" customHeight="1" x14ac:dyDescent="0.2">
      <c r="P154" s="62"/>
      <c r="Q154" s="62"/>
    </row>
    <row r="155" spans="16:17" ht="12" customHeight="1" x14ac:dyDescent="0.2">
      <c r="P155" s="62"/>
      <c r="Q155" s="62"/>
    </row>
    <row r="156" spans="16:17" ht="12" customHeight="1" x14ac:dyDescent="0.2">
      <c r="P156" s="62"/>
      <c r="Q156" s="62"/>
    </row>
    <row r="157" spans="16:17" ht="12" customHeight="1" x14ac:dyDescent="0.2">
      <c r="P157" s="62"/>
      <c r="Q157" s="62"/>
    </row>
    <row r="158" spans="16:17" ht="12" customHeight="1" x14ac:dyDescent="0.2">
      <c r="P158" s="62"/>
      <c r="Q158" s="62"/>
    </row>
    <row r="159" spans="16:17" ht="12" customHeight="1" x14ac:dyDescent="0.2">
      <c r="P159" s="62"/>
      <c r="Q159" s="62"/>
    </row>
    <row r="160" spans="16:17" ht="12" customHeight="1" x14ac:dyDescent="0.2">
      <c r="P160" s="62"/>
      <c r="Q160" s="62"/>
    </row>
    <row r="161" spans="16:17" ht="12" customHeight="1" x14ac:dyDescent="0.2">
      <c r="P161" s="62"/>
      <c r="Q161" s="62"/>
    </row>
    <row r="162" spans="16:17" ht="12" customHeight="1" x14ac:dyDescent="0.2">
      <c r="P162" s="62"/>
      <c r="Q162" s="62"/>
    </row>
    <row r="163" spans="16:17" ht="12" customHeight="1" x14ac:dyDescent="0.2">
      <c r="P163" s="62"/>
      <c r="Q163" s="62"/>
    </row>
    <row r="164" spans="16:17" ht="12" customHeight="1" x14ac:dyDescent="0.2">
      <c r="P164" s="62"/>
      <c r="Q164" s="62"/>
    </row>
    <row r="165" spans="16:17" ht="12" customHeight="1" x14ac:dyDescent="0.2">
      <c r="P165" s="62"/>
      <c r="Q165" s="62"/>
    </row>
    <row r="166" spans="16:17" ht="12" customHeight="1" x14ac:dyDescent="0.2">
      <c r="P166" s="62"/>
      <c r="Q166" s="62"/>
    </row>
    <row r="167" spans="16:17" ht="12" customHeight="1" x14ac:dyDescent="0.2">
      <c r="P167" s="62"/>
      <c r="Q167" s="62"/>
    </row>
    <row r="168" spans="16:17" ht="12" customHeight="1" x14ac:dyDescent="0.2">
      <c r="P168" s="62"/>
      <c r="Q168" s="62"/>
    </row>
    <row r="169" spans="16:17" ht="12" customHeight="1" x14ac:dyDescent="0.2">
      <c r="P169" s="62"/>
      <c r="Q169" s="62"/>
    </row>
    <row r="170" spans="16:17" ht="12" customHeight="1" x14ac:dyDescent="0.2">
      <c r="P170" s="62"/>
      <c r="Q170" s="62"/>
    </row>
    <row r="171" spans="16:17" ht="12" customHeight="1" x14ac:dyDescent="0.2">
      <c r="P171" s="62"/>
      <c r="Q171" s="62"/>
    </row>
    <row r="172" spans="16:17" ht="12" customHeight="1" x14ac:dyDescent="0.2">
      <c r="P172" s="62"/>
      <c r="Q172" s="62"/>
    </row>
    <row r="173" spans="16:17" ht="12" customHeight="1" x14ac:dyDescent="0.2">
      <c r="P173" s="62"/>
      <c r="Q173" s="62"/>
    </row>
    <row r="174" spans="16:17" ht="12" customHeight="1" x14ac:dyDescent="0.2">
      <c r="P174" s="62"/>
      <c r="Q174" s="62"/>
    </row>
    <row r="175" spans="16:17" ht="12" customHeight="1" x14ac:dyDescent="0.2">
      <c r="P175" s="62"/>
      <c r="Q175" s="62"/>
    </row>
    <row r="176" spans="16:17" ht="12" customHeight="1" x14ac:dyDescent="0.2">
      <c r="P176" s="62"/>
      <c r="Q176" s="62"/>
    </row>
    <row r="177" spans="16:17" ht="12" customHeight="1" x14ac:dyDescent="0.2">
      <c r="P177" s="62"/>
      <c r="Q177" s="62"/>
    </row>
    <row r="178" spans="16:17" ht="12" customHeight="1" x14ac:dyDescent="0.2">
      <c r="P178" s="62"/>
      <c r="Q178" s="62"/>
    </row>
    <row r="179" spans="16:17" ht="12" customHeight="1" x14ac:dyDescent="0.2">
      <c r="P179" s="62"/>
      <c r="Q179" s="62"/>
    </row>
    <row r="180" spans="16:17" ht="12" customHeight="1" x14ac:dyDescent="0.2">
      <c r="P180" s="62"/>
      <c r="Q180" s="62"/>
    </row>
    <row r="181" spans="16:17" ht="12" customHeight="1" x14ac:dyDescent="0.2">
      <c r="P181" s="62"/>
      <c r="Q181" s="62"/>
    </row>
    <row r="182" spans="16:17" ht="12" customHeight="1" x14ac:dyDescent="0.2">
      <c r="P182" s="62"/>
      <c r="Q182" s="62"/>
    </row>
    <row r="183" spans="16:17" ht="12" customHeight="1" x14ac:dyDescent="0.2">
      <c r="P183" s="62"/>
      <c r="Q183" s="62"/>
    </row>
    <row r="184" spans="16:17" ht="12" customHeight="1" x14ac:dyDescent="0.2">
      <c r="P184" s="62"/>
      <c r="Q184" s="62"/>
    </row>
    <row r="185" spans="16:17" ht="12" customHeight="1" x14ac:dyDescent="0.2">
      <c r="P185" s="62"/>
      <c r="Q185" s="62"/>
    </row>
    <row r="186" spans="16:17" ht="12" customHeight="1" x14ac:dyDescent="0.2">
      <c r="P186" s="62"/>
      <c r="Q186" s="62"/>
    </row>
    <row r="187" spans="16:17" ht="12" customHeight="1" x14ac:dyDescent="0.2">
      <c r="P187" s="62"/>
      <c r="Q187" s="62"/>
    </row>
    <row r="188" spans="16:17" ht="12" customHeight="1" x14ac:dyDescent="0.2">
      <c r="P188" s="62"/>
      <c r="Q188" s="62"/>
    </row>
    <row r="189" spans="16:17" ht="12" customHeight="1" x14ac:dyDescent="0.2">
      <c r="P189" s="62"/>
      <c r="Q189" s="62"/>
    </row>
    <row r="190" spans="16:17" ht="12" customHeight="1" x14ac:dyDescent="0.2">
      <c r="P190" s="62"/>
      <c r="Q190" s="62"/>
    </row>
    <row r="191" spans="16:17" ht="12" customHeight="1" x14ac:dyDescent="0.2">
      <c r="P191" s="62"/>
      <c r="Q191" s="62"/>
    </row>
    <row r="192" spans="16:17" ht="12" customHeight="1" x14ac:dyDescent="0.2">
      <c r="P192" s="62"/>
      <c r="Q192" s="62"/>
    </row>
    <row r="193" spans="16:17" ht="12" customHeight="1" x14ac:dyDescent="0.2">
      <c r="P193" s="62"/>
      <c r="Q193" s="62"/>
    </row>
    <row r="194" spans="16:17" ht="12" customHeight="1" x14ac:dyDescent="0.2">
      <c r="P194" s="62"/>
      <c r="Q194" s="62"/>
    </row>
    <row r="195" spans="16:17" ht="12" customHeight="1" x14ac:dyDescent="0.2">
      <c r="P195" s="62"/>
      <c r="Q195" s="62"/>
    </row>
    <row r="196" spans="16:17" ht="12" customHeight="1" x14ac:dyDescent="0.2">
      <c r="P196" s="62"/>
      <c r="Q196" s="62"/>
    </row>
    <row r="197" spans="16:17" ht="12" customHeight="1" x14ac:dyDescent="0.2">
      <c r="P197" s="62"/>
      <c r="Q197" s="62"/>
    </row>
    <row r="198" spans="16:17" ht="12" customHeight="1" x14ac:dyDescent="0.2">
      <c r="P198" s="62"/>
      <c r="Q198" s="62"/>
    </row>
    <row r="199" spans="16:17" ht="12" customHeight="1" x14ac:dyDescent="0.2">
      <c r="P199" s="62"/>
      <c r="Q199" s="62"/>
    </row>
    <row r="200" spans="16:17" ht="12" customHeight="1" x14ac:dyDescent="0.2">
      <c r="P200" s="62"/>
      <c r="Q200" s="62"/>
    </row>
    <row r="201" spans="16:17" ht="12" customHeight="1" x14ac:dyDescent="0.2">
      <c r="P201" s="62"/>
      <c r="Q201" s="62"/>
    </row>
    <row r="202" spans="16:17" ht="12" customHeight="1" x14ac:dyDescent="0.2">
      <c r="P202" s="62"/>
      <c r="Q202" s="62"/>
    </row>
    <row r="203" spans="16:17" ht="12" customHeight="1" x14ac:dyDescent="0.2">
      <c r="P203" s="62"/>
      <c r="Q203" s="62"/>
    </row>
    <row r="204" spans="16:17" ht="12" customHeight="1" x14ac:dyDescent="0.2">
      <c r="P204" s="62"/>
      <c r="Q204" s="62"/>
    </row>
    <row r="205" spans="16:17" ht="12" customHeight="1" x14ac:dyDescent="0.2">
      <c r="P205" s="62"/>
      <c r="Q205" s="62"/>
    </row>
    <row r="206" spans="16:17" ht="12" customHeight="1" x14ac:dyDescent="0.2">
      <c r="P206" s="62"/>
      <c r="Q206" s="62"/>
    </row>
    <row r="207" spans="16:17" ht="12" customHeight="1" x14ac:dyDescent="0.2">
      <c r="P207" s="62"/>
      <c r="Q207" s="62"/>
    </row>
    <row r="208" spans="16:17" ht="12" customHeight="1" x14ac:dyDescent="0.2">
      <c r="P208" s="62"/>
      <c r="Q208" s="62"/>
    </row>
    <row r="209" spans="16:17" ht="12" customHeight="1" x14ac:dyDescent="0.2">
      <c r="P209" s="62"/>
      <c r="Q209" s="62"/>
    </row>
    <row r="210" spans="16:17" ht="12" customHeight="1" x14ac:dyDescent="0.2">
      <c r="P210" s="62"/>
      <c r="Q210" s="62"/>
    </row>
    <row r="211" spans="16:17" ht="12" customHeight="1" x14ac:dyDescent="0.2">
      <c r="P211" s="62"/>
      <c r="Q211" s="62"/>
    </row>
    <row r="212" spans="16:17" ht="12" customHeight="1" x14ac:dyDescent="0.2">
      <c r="P212" s="62"/>
      <c r="Q212" s="62"/>
    </row>
    <row r="213" spans="16:17" ht="12" customHeight="1" x14ac:dyDescent="0.2">
      <c r="P213" s="62"/>
      <c r="Q213" s="62"/>
    </row>
    <row r="214" spans="16:17" ht="12" customHeight="1" x14ac:dyDescent="0.2">
      <c r="P214" s="62"/>
      <c r="Q214" s="62"/>
    </row>
    <row r="215" spans="16:17" ht="12" customHeight="1" x14ac:dyDescent="0.2">
      <c r="P215" s="62"/>
      <c r="Q215" s="62"/>
    </row>
    <row r="216" spans="16:17" ht="12" customHeight="1" x14ac:dyDescent="0.2">
      <c r="P216" s="62"/>
      <c r="Q216" s="62"/>
    </row>
    <row r="217" spans="16:17" ht="12" customHeight="1" x14ac:dyDescent="0.2">
      <c r="P217" s="62"/>
      <c r="Q217" s="62"/>
    </row>
    <row r="218" spans="16:17" ht="12" customHeight="1" x14ac:dyDescent="0.2">
      <c r="P218" s="62"/>
      <c r="Q218" s="62"/>
    </row>
    <row r="219" spans="16:17" ht="12" customHeight="1" x14ac:dyDescent="0.2">
      <c r="P219" s="62"/>
      <c r="Q219" s="62"/>
    </row>
    <row r="220" spans="16:17" ht="12" customHeight="1" x14ac:dyDescent="0.2">
      <c r="P220" s="62"/>
      <c r="Q220" s="62"/>
    </row>
    <row r="221" spans="16:17" ht="12" customHeight="1" x14ac:dyDescent="0.2">
      <c r="P221" s="62"/>
      <c r="Q221" s="62"/>
    </row>
    <row r="222" spans="16:17" ht="12" customHeight="1" x14ac:dyDescent="0.2">
      <c r="P222" s="62"/>
      <c r="Q222" s="62"/>
    </row>
    <row r="223" spans="16:17" ht="12" customHeight="1" x14ac:dyDescent="0.2">
      <c r="P223" s="62"/>
      <c r="Q223" s="62"/>
    </row>
    <row r="224" spans="16:17" ht="12" customHeight="1" x14ac:dyDescent="0.2">
      <c r="P224" s="62"/>
      <c r="Q224" s="62"/>
    </row>
    <row r="225" spans="16:17" ht="12" customHeight="1" x14ac:dyDescent="0.2">
      <c r="P225" s="62"/>
      <c r="Q225" s="62"/>
    </row>
    <row r="226" spans="16:17" ht="12" customHeight="1" x14ac:dyDescent="0.2">
      <c r="P226" s="62"/>
      <c r="Q226" s="62"/>
    </row>
    <row r="227" spans="16:17" ht="12" customHeight="1" x14ac:dyDescent="0.2">
      <c r="P227" s="62"/>
      <c r="Q227" s="62"/>
    </row>
    <row r="228" spans="16:17" ht="12" customHeight="1" x14ac:dyDescent="0.2">
      <c r="P228" s="62"/>
      <c r="Q228" s="62"/>
    </row>
    <row r="229" spans="16:17" ht="12" customHeight="1" x14ac:dyDescent="0.2">
      <c r="P229" s="62"/>
      <c r="Q229" s="62"/>
    </row>
    <row r="230" spans="16:17" ht="12" customHeight="1" x14ac:dyDescent="0.2">
      <c r="P230" s="62"/>
      <c r="Q230" s="62"/>
    </row>
    <row r="231" spans="16:17" ht="12" customHeight="1" x14ac:dyDescent="0.2">
      <c r="P231" s="62"/>
      <c r="Q231" s="62"/>
    </row>
    <row r="232" spans="16:17" ht="12" customHeight="1" x14ac:dyDescent="0.2">
      <c r="P232" s="62"/>
      <c r="Q232" s="62"/>
    </row>
    <row r="233" spans="16:17" ht="12" customHeight="1" x14ac:dyDescent="0.2">
      <c r="P233" s="62"/>
      <c r="Q233" s="62"/>
    </row>
    <row r="234" spans="16:17" ht="12" customHeight="1" x14ac:dyDescent="0.2">
      <c r="P234" s="62"/>
      <c r="Q234" s="62"/>
    </row>
    <row r="235" spans="16:17" ht="12" customHeight="1" x14ac:dyDescent="0.2">
      <c r="P235" s="62"/>
      <c r="Q235" s="62"/>
    </row>
    <row r="236" spans="16:17" ht="12" customHeight="1" x14ac:dyDescent="0.2">
      <c r="P236" s="62"/>
      <c r="Q236" s="62"/>
    </row>
    <row r="237" spans="16:17" ht="12" customHeight="1" x14ac:dyDescent="0.2">
      <c r="P237" s="62"/>
      <c r="Q237" s="62"/>
    </row>
    <row r="238" spans="16:17" ht="12" customHeight="1" x14ac:dyDescent="0.2">
      <c r="P238" s="62"/>
      <c r="Q238" s="62"/>
    </row>
    <row r="239" spans="16:17" ht="12" customHeight="1" x14ac:dyDescent="0.2">
      <c r="P239" s="62"/>
      <c r="Q239" s="62"/>
    </row>
    <row r="240" spans="16:17" ht="12" customHeight="1" x14ac:dyDescent="0.2">
      <c r="P240" s="62"/>
      <c r="Q240" s="62"/>
    </row>
    <row r="241" spans="16:17" ht="12" customHeight="1" x14ac:dyDescent="0.2">
      <c r="P241" s="62"/>
      <c r="Q241" s="62"/>
    </row>
    <row r="242" spans="16:17" ht="12" customHeight="1" x14ac:dyDescent="0.2">
      <c r="P242" s="62"/>
      <c r="Q242" s="62"/>
    </row>
    <row r="243" spans="16:17" ht="12" customHeight="1" x14ac:dyDescent="0.2">
      <c r="P243" s="62"/>
      <c r="Q243" s="62"/>
    </row>
    <row r="244" spans="16:17" ht="12" customHeight="1" x14ac:dyDescent="0.2">
      <c r="P244" s="62"/>
      <c r="Q244" s="62"/>
    </row>
    <row r="245" spans="16:17" ht="12" customHeight="1" x14ac:dyDescent="0.2">
      <c r="P245" s="62"/>
      <c r="Q245" s="62"/>
    </row>
    <row r="246" spans="16:17" ht="12" customHeight="1" x14ac:dyDescent="0.2">
      <c r="P246" s="62"/>
      <c r="Q246" s="62"/>
    </row>
    <row r="247" spans="16:17" ht="12" customHeight="1" x14ac:dyDescent="0.2">
      <c r="P247" s="62"/>
      <c r="Q247" s="62"/>
    </row>
    <row r="248" spans="16:17" ht="12" customHeight="1" x14ac:dyDescent="0.2">
      <c r="P248" s="62"/>
      <c r="Q248" s="62"/>
    </row>
    <row r="249" spans="16:17" ht="12" customHeight="1" x14ac:dyDescent="0.2">
      <c r="P249" s="62"/>
      <c r="Q249" s="62"/>
    </row>
    <row r="250" spans="16:17" ht="12" customHeight="1" x14ac:dyDescent="0.2">
      <c r="P250" s="62"/>
      <c r="Q250" s="62"/>
    </row>
    <row r="251" spans="16:17" ht="12" customHeight="1" x14ac:dyDescent="0.2">
      <c r="P251" s="62"/>
      <c r="Q251" s="62"/>
    </row>
    <row r="252" spans="16:17" ht="12" customHeight="1" x14ac:dyDescent="0.2">
      <c r="P252" s="62"/>
      <c r="Q252" s="62"/>
    </row>
    <row r="253" spans="16:17" ht="12" customHeight="1" x14ac:dyDescent="0.2">
      <c r="P253" s="62"/>
      <c r="Q253" s="62"/>
    </row>
    <row r="254" spans="16:17" ht="12" customHeight="1" x14ac:dyDescent="0.2">
      <c r="P254" s="62"/>
      <c r="Q254" s="62"/>
    </row>
    <row r="255" spans="16:17" ht="12" customHeight="1" x14ac:dyDescent="0.2">
      <c r="P255" s="62"/>
      <c r="Q255" s="62"/>
    </row>
    <row r="256" spans="16:17" ht="12" customHeight="1" x14ac:dyDescent="0.2">
      <c r="P256" s="62"/>
      <c r="Q256" s="62"/>
    </row>
    <row r="257" spans="16:17" ht="12" customHeight="1" x14ac:dyDescent="0.2">
      <c r="P257" s="62"/>
      <c r="Q257" s="62"/>
    </row>
    <row r="258" spans="16:17" ht="12" customHeight="1" x14ac:dyDescent="0.2">
      <c r="P258" s="62"/>
      <c r="Q258" s="62"/>
    </row>
    <row r="259" spans="16:17" ht="12" customHeight="1" x14ac:dyDescent="0.2">
      <c r="P259" s="62"/>
      <c r="Q259" s="62"/>
    </row>
    <row r="260" spans="16:17" ht="15.75" customHeight="1" x14ac:dyDescent="0.2"/>
    <row r="261" spans="16:17" ht="15.75" customHeight="1" x14ac:dyDescent="0.2"/>
    <row r="262" spans="16:17" ht="15.75" customHeight="1" x14ac:dyDescent="0.2"/>
    <row r="263" spans="16:17" ht="15.75" customHeight="1" x14ac:dyDescent="0.2"/>
    <row r="264" spans="16:17" ht="15.75" customHeight="1" x14ac:dyDescent="0.2"/>
    <row r="265" spans="16:17" ht="15.75" customHeight="1" x14ac:dyDescent="0.2"/>
    <row r="266" spans="16:17" ht="15.75" customHeight="1" x14ac:dyDescent="0.2"/>
    <row r="267" spans="16:17" ht="15.75" customHeight="1" x14ac:dyDescent="0.2"/>
    <row r="268" spans="16:17" ht="15.75" customHeight="1" x14ac:dyDescent="0.2"/>
    <row r="269" spans="16:17" ht="15.75" customHeight="1" x14ac:dyDescent="0.2"/>
    <row r="270" spans="16:17" ht="15.75" customHeight="1" x14ac:dyDescent="0.2"/>
    <row r="271" spans="16:17" ht="15.75" customHeight="1" x14ac:dyDescent="0.2"/>
    <row r="272" spans="16:17" ht="15.75" customHeight="1" x14ac:dyDescent="0.2"/>
    <row r="273" s="63" customFormat="1" ht="15.75" customHeight="1" x14ac:dyDescent="0.2"/>
    <row r="274" s="63" customFormat="1" ht="15.75" customHeight="1" x14ac:dyDescent="0.2"/>
    <row r="275" s="63" customFormat="1" ht="15.75" customHeight="1" x14ac:dyDescent="0.2"/>
    <row r="276" s="63" customFormat="1" ht="15.75" customHeight="1" x14ac:dyDescent="0.2"/>
    <row r="277" s="63" customFormat="1" ht="15.75" customHeight="1" x14ac:dyDescent="0.2"/>
    <row r="278" s="63" customFormat="1" ht="15.75" customHeight="1" x14ac:dyDescent="0.2"/>
    <row r="279" s="63" customFormat="1" ht="15.75" customHeight="1" x14ac:dyDescent="0.2"/>
    <row r="280" s="63" customFormat="1" ht="15.75" customHeight="1" x14ac:dyDescent="0.2"/>
    <row r="281" s="63" customFormat="1" ht="15.75" customHeight="1" x14ac:dyDescent="0.2"/>
    <row r="282" s="63" customFormat="1" ht="15.75" customHeight="1" x14ac:dyDescent="0.2"/>
    <row r="283" s="63" customFormat="1" ht="15.75" customHeight="1" x14ac:dyDescent="0.2"/>
    <row r="284" s="63" customFormat="1" ht="15.75" customHeight="1" x14ac:dyDescent="0.2"/>
    <row r="285" s="63" customFormat="1" ht="15.75" customHeight="1" x14ac:dyDescent="0.2"/>
    <row r="286" s="63" customFormat="1" ht="15.75" customHeight="1" x14ac:dyDescent="0.2"/>
    <row r="287" s="63" customFormat="1" ht="15.75" customHeight="1" x14ac:dyDescent="0.2"/>
    <row r="288" s="63" customFormat="1" ht="15.75" customHeight="1" x14ac:dyDescent="0.2"/>
    <row r="289" s="63" customFormat="1" ht="15.75" customHeight="1" x14ac:dyDescent="0.2"/>
    <row r="290" s="63" customFormat="1" ht="15.75" customHeight="1" x14ac:dyDescent="0.2"/>
    <row r="291" s="63" customFormat="1" ht="15.75" customHeight="1" x14ac:dyDescent="0.2"/>
    <row r="292" s="63" customFormat="1" ht="15.75" customHeight="1" x14ac:dyDescent="0.2"/>
    <row r="293" s="63" customFormat="1" ht="15.75" customHeight="1" x14ac:dyDescent="0.2"/>
    <row r="294" s="63" customFormat="1" ht="15.75" customHeight="1" x14ac:dyDescent="0.2"/>
    <row r="295" s="63" customFormat="1" ht="15.75" customHeight="1" x14ac:dyDescent="0.2"/>
    <row r="296" s="63" customFormat="1" ht="15.75" customHeight="1" x14ac:dyDescent="0.2"/>
    <row r="297" s="63" customFormat="1" ht="15.75" customHeight="1" x14ac:dyDescent="0.2"/>
    <row r="298" s="63" customFormat="1" ht="15.75" customHeight="1" x14ac:dyDescent="0.2"/>
    <row r="299" s="63" customFormat="1" ht="15.75" customHeight="1" x14ac:dyDescent="0.2"/>
    <row r="300" s="63" customFormat="1" ht="15.75" customHeight="1" x14ac:dyDescent="0.2"/>
    <row r="301" s="63" customFormat="1" ht="15.75" customHeight="1" x14ac:dyDescent="0.2"/>
    <row r="302" s="63" customFormat="1" ht="15.75" customHeight="1" x14ac:dyDescent="0.2"/>
    <row r="303" s="63" customFormat="1" ht="15.75" customHeight="1" x14ac:dyDescent="0.2"/>
    <row r="304" s="63" customFormat="1" ht="15.75" customHeight="1" x14ac:dyDescent="0.2"/>
    <row r="305" s="63" customFormat="1" ht="15.75" customHeight="1" x14ac:dyDescent="0.2"/>
    <row r="306" s="63" customFormat="1" ht="15.75" customHeight="1" x14ac:dyDescent="0.2"/>
    <row r="307" s="63" customFormat="1" ht="15.75" customHeight="1" x14ac:dyDescent="0.2"/>
    <row r="308" s="63" customFormat="1" ht="15.75" customHeight="1" x14ac:dyDescent="0.2"/>
    <row r="309" s="63" customFormat="1" ht="15.75" customHeight="1" x14ac:dyDescent="0.2"/>
    <row r="310" s="63" customFormat="1" ht="15.75" customHeight="1" x14ac:dyDescent="0.2"/>
    <row r="311" s="63" customFormat="1" ht="15.75" customHeight="1" x14ac:dyDescent="0.2"/>
    <row r="312" s="63" customFormat="1" ht="15.75" customHeight="1" x14ac:dyDescent="0.2"/>
    <row r="313" s="63" customFormat="1" ht="15.75" customHeight="1" x14ac:dyDescent="0.2"/>
    <row r="314" s="63" customFormat="1" ht="15.75" customHeight="1" x14ac:dyDescent="0.2"/>
    <row r="315" s="63" customFormat="1" ht="15.75" customHeight="1" x14ac:dyDescent="0.2"/>
    <row r="316" s="63" customFormat="1" ht="15.75" customHeight="1" x14ac:dyDescent="0.2"/>
    <row r="317" s="63" customFormat="1" ht="15.75" customHeight="1" x14ac:dyDescent="0.2"/>
    <row r="318" s="63" customFormat="1" ht="15.75" customHeight="1" x14ac:dyDescent="0.2"/>
    <row r="319" s="63" customFormat="1" ht="15.75" customHeight="1" x14ac:dyDescent="0.2"/>
    <row r="320" s="63" customFormat="1" ht="15.75" customHeight="1" x14ac:dyDescent="0.2"/>
    <row r="321" s="63" customFormat="1" ht="15.75" customHeight="1" x14ac:dyDescent="0.2"/>
    <row r="322" s="63" customFormat="1" ht="15.75" customHeight="1" x14ac:dyDescent="0.2"/>
    <row r="323" s="63" customFormat="1" ht="15.75" customHeight="1" x14ac:dyDescent="0.2"/>
    <row r="324" s="63" customFormat="1" ht="15.75" customHeight="1" x14ac:dyDescent="0.2"/>
    <row r="325" s="63" customFormat="1" ht="15.75" customHeight="1" x14ac:dyDescent="0.2"/>
    <row r="326" s="63" customFormat="1" ht="15.75" customHeight="1" x14ac:dyDescent="0.2"/>
    <row r="327" s="63" customFormat="1" ht="15.75" customHeight="1" x14ac:dyDescent="0.2"/>
    <row r="328" s="63" customFormat="1" ht="15.75" customHeight="1" x14ac:dyDescent="0.2"/>
    <row r="329" s="63" customFormat="1" ht="15.75" customHeight="1" x14ac:dyDescent="0.2"/>
    <row r="330" s="63" customFormat="1" ht="15.75" customHeight="1" x14ac:dyDescent="0.2"/>
    <row r="331" s="63" customFormat="1" ht="15.75" customHeight="1" x14ac:dyDescent="0.2"/>
    <row r="332" s="63" customFormat="1" ht="15.75" customHeight="1" x14ac:dyDescent="0.2"/>
    <row r="333" s="63" customFormat="1" ht="15.75" customHeight="1" x14ac:dyDescent="0.2"/>
    <row r="334" s="63" customFormat="1" ht="15.75" customHeight="1" x14ac:dyDescent="0.2"/>
    <row r="335" s="63" customFormat="1" ht="15.75" customHeight="1" x14ac:dyDescent="0.2"/>
    <row r="336" s="63" customFormat="1" ht="15.75" customHeight="1" x14ac:dyDescent="0.2"/>
    <row r="337" s="63" customFormat="1" ht="15.75" customHeight="1" x14ac:dyDescent="0.2"/>
    <row r="338" s="63" customFormat="1" ht="15.75" customHeight="1" x14ac:dyDescent="0.2"/>
    <row r="339" s="63" customFormat="1" ht="15.75" customHeight="1" x14ac:dyDescent="0.2"/>
    <row r="340" s="63" customFormat="1" ht="15.75" customHeight="1" x14ac:dyDescent="0.2"/>
    <row r="341" s="63" customFormat="1" ht="15.75" customHeight="1" x14ac:dyDescent="0.2"/>
    <row r="342" s="63" customFormat="1" ht="15.75" customHeight="1" x14ac:dyDescent="0.2"/>
    <row r="343" s="63" customFormat="1" ht="15.75" customHeight="1" x14ac:dyDescent="0.2"/>
    <row r="344" s="63" customFormat="1" ht="15.75" customHeight="1" x14ac:dyDescent="0.2"/>
    <row r="345" s="63" customFormat="1" ht="15.75" customHeight="1" x14ac:dyDescent="0.2"/>
    <row r="346" s="63" customFormat="1" ht="15.75" customHeight="1" x14ac:dyDescent="0.2"/>
    <row r="347" s="63" customFormat="1" ht="15.75" customHeight="1" x14ac:dyDescent="0.2"/>
    <row r="348" s="63" customFormat="1" ht="15.75" customHeight="1" x14ac:dyDescent="0.2"/>
    <row r="349" s="63" customFormat="1" ht="15.75" customHeight="1" x14ac:dyDescent="0.2"/>
    <row r="350" s="63" customFormat="1" ht="15.75" customHeight="1" x14ac:dyDescent="0.2"/>
    <row r="351" s="63" customFormat="1" ht="15.75" customHeight="1" x14ac:dyDescent="0.2"/>
    <row r="352" s="63" customFormat="1" ht="15.75" customHeight="1" x14ac:dyDescent="0.2"/>
    <row r="353" s="63" customFormat="1" ht="15.75" customHeight="1" x14ac:dyDescent="0.2"/>
    <row r="354" s="63" customFormat="1" ht="15.75" customHeight="1" x14ac:dyDescent="0.2"/>
    <row r="355" s="63" customFormat="1" ht="15.75" customHeight="1" x14ac:dyDescent="0.2"/>
    <row r="356" s="63" customFormat="1" ht="15.75" customHeight="1" x14ac:dyDescent="0.2"/>
    <row r="357" s="63" customFormat="1" ht="15.75" customHeight="1" x14ac:dyDescent="0.2"/>
    <row r="358" s="63" customFormat="1" ht="15.75" customHeight="1" x14ac:dyDescent="0.2"/>
    <row r="359" s="63" customFormat="1" ht="15.75" customHeight="1" x14ac:dyDescent="0.2"/>
    <row r="360" s="63" customFormat="1" ht="15.75" customHeight="1" x14ac:dyDescent="0.2"/>
    <row r="361" s="63" customFormat="1" ht="15.75" customHeight="1" x14ac:dyDescent="0.2"/>
    <row r="362" s="63" customFormat="1" ht="15.75" customHeight="1" x14ac:dyDescent="0.2"/>
    <row r="363" s="63" customFormat="1" ht="15.75" customHeight="1" x14ac:dyDescent="0.2"/>
    <row r="364" s="63" customFormat="1" ht="15.75" customHeight="1" x14ac:dyDescent="0.2"/>
    <row r="365" s="63" customFormat="1" ht="15.75" customHeight="1" x14ac:dyDescent="0.2"/>
    <row r="366" s="63" customFormat="1" ht="15.75" customHeight="1" x14ac:dyDescent="0.2"/>
    <row r="367" s="63" customFormat="1" ht="15.75" customHeight="1" x14ac:dyDescent="0.2"/>
    <row r="368" s="63" customFormat="1" ht="15.75" customHeight="1" x14ac:dyDescent="0.2"/>
    <row r="369" s="63" customFormat="1" ht="15.75" customHeight="1" x14ac:dyDescent="0.2"/>
    <row r="370" s="63" customFormat="1" ht="15.75" customHeight="1" x14ac:dyDescent="0.2"/>
    <row r="371" s="63" customFormat="1" ht="15.75" customHeight="1" x14ac:dyDescent="0.2"/>
    <row r="372" s="63" customFormat="1" ht="15.75" customHeight="1" x14ac:dyDescent="0.2"/>
    <row r="373" s="63" customFormat="1" ht="15.75" customHeight="1" x14ac:dyDescent="0.2"/>
    <row r="374" s="63" customFormat="1" ht="15.75" customHeight="1" x14ac:dyDescent="0.2"/>
    <row r="375" s="63" customFormat="1" ht="15.75" customHeight="1" x14ac:dyDescent="0.2"/>
    <row r="376" s="63" customFormat="1" ht="15.75" customHeight="1" x14ac:dyDescent="0.2"/>
    <row r="377" s="63" customFormat="1" ht="15.75" customHeight="1" x14ac:dyDescent="0.2"/>
    <row r="378" s="63" customFormat="1" ht="15.75" customHeight="1" x14ac:dyDescent="0.2"/>
    <row r="379" s="63" customFormat="1" ht="15.75" customHeight="1" x14ac:dyDescent="0.2"/>
    <row r="380" s="63" customFormat="1" ht="15.75" customHeight="1" x14ac:dyDescent="0.2"/>
    <row r="381" s="63" customFormat="1" ht="15.75" customHeight="1" x14ac:dyDescent="0.2"/>
    <row r="382" s="63" customFormat="1" ht="15.75" customHeight="1" x14ac:dyDescent="0.2"/>
    <row r="383" s="63" customFormat="1" ht="15.75" customHeight="1" x14ac:dyDescent="0.2"/>
    <row r="384" s="63" customFormat="1" ht="15.75" customHeight="1" x14ac:dyDescent="0.2"/>
    <row r="385" s="63" customFormat="1" ht="15.75" customHeight="1" x14ac:dyDescent="0.2"/>
    <row r="386" s="63" customFormat="1" ht="15.75" customHeight="1" x14ac:dyDescent="0.2"/>
    <row r="387" s="63" customFormat="1" ht="15.75" customHeight="1" x14ac:dyDescent="0.2"/>
    <row r="388" s="63" customFormat="1" ht="15.75" customHeight="1" x14ac:dyDescent="0.2"/>
    <row r="389" s="63" customFormat="1" ht="15.75" customHeight="1" x14ac:dyDescent="0.2"/>
    <row r="390" s="63" customFormat="1" ht="15.75" customHeight="1" x14ac:dyDescent="0.2"/>
    <row r="391" s="63" customFormat="1" ht="15.75" customHeight="1" x14ac:dyDescent="0.2"/>
    <row r="392" s="63" customFormat="1" ht="15.75" customHeight="1" x14ac:dyDescent="0.2"/>
    <row r="393" s="63" customFormat="1" ht="15.75" customHeight="1" x14ac:dyDescent="0.2"/>
    <row r="394" s="63" customFormat="1" ht="15.75" customHeight="1" x14ac:dyDescent="0.2"/>
    <row r="395" s="63" customFormat="1" ht="15.75" customHeight="1" x14ac:dyDescent="0.2"/>
    <row r="396" s="63" customFormat="1" ht="15.75" customHeight="1" x14ac:dyDescent="0.2"/>
    <row r="397" s="63" customFormat="1" ht="15.75" customHeight="1" x14ac:dyDescent="0.2"/>
    <row r="398" s="63" customFormat="1" ht="15.75" customHeight="1" x14ac:dyDescent="0.2"/>
    <row r="399" s="63" customFormat="1" ht="15.75" customHeight="1" x14ac:dyDescent="0.2"/>
    <row r="400" s="63" customFormat="1" ht="15.75" customHeight="1" x14ac:dyDescent="0.2"/>
    <row r="401" s="63" customFormat="1" ht="15.75" customHeight="1" x14ac:dyDescent="0.2"/>
    <row r="402" s="63" customFormat="1" ht="15.75" customHeight="1" x14ac:dyDescent="0.2"/>
    <row r="403" s="63" customFormat="1" ht="15.75" customHeight="1" x14ac:dyDescent="0.2"/>
    <row r="404" s="63" customFormat="1" ht="15.75" customHeight="1" x14ac:dyDescent="0.2"/>
    <row r="405" s="63" customFormat="1" ht="15.75" customHeight="1" x14ac:dyDescent="0.2"/>
    <row r="406" s="63" customFormat="1" ht="15.75" customHeight="1" x14ac:dyDescent="0.2"/>
    <row r="407" s="63" customFormat="1" ht="15.75" customHeight="1" x14ac:dyDescent="0.2"/>
    <row r="408" s="63" customFormat="1" ht="15.75" customHeight="1" x14ac:dyDescent="0.2"/>
    <row r="409" s="63" customFormat="1" ht="15.75" customHeight="1" x14ac:dyDescent="0.2"/>
    <row r="410" s="63" customFormat="1" ht="15.75" customHeight="1" x14ac:dyDescent="0.2"/>
    <row r="411" s="63" customFormat="1" ht="15.75" customHeight="1" x14ac:dyDescent="0.2"/>
    <row r="412" s="63" customFormat="1" ht="15.75" customHeight="1" x14ac:dyDescent="0.2"/>
    <row r="413" s="63" customFormat="1" ht="15.75" customHeight="1" x14ac:dyDescent="0.2"/>
    <row r="414" s="63" customFormat="1" ht="15.75" customHeight="1" x14ac:dyDescent="0.2"/>
    <row r="415" s="63" customFormat="1" ht="15.75" customHeight="1" x14ac:dyDescent="0.2"/>
    <row r="416" s="63" customFormat="1" ht="15.75" customHeight="1" x14ac:dyDescent="0.2"/>
    <row r="417" s="63" customFormat="1" ht="15.75" customHeight="1" x14ac:dyDescent="0.2"/>
    <row r="418" s="63" customFormat="1" ht="15.75" customHeight="1" x14ac:dyDescent="0.2"/>
    <row r="419" s="63" customFormat="1" ht="15.75" customHeight="1" x14ac:dyDescent="0.2"/>
    <row r="420" s="63" customFormat="1" ht="15.75" customHeight="1" x14ac:dyDescent="0.2"/>
    <row r="421" s="63" customFormat="1" ht="15.75" customHeight="1" x14ac:dyDescent="0.2"/>
    <row r="422" s="63" customFormat="1" ht="15.75" customHeight="1" x14ac:dyDescent="0.2"/>
    <row r="423" s="63" customFormat="1" ht="15.75" customHeight="1" x14ac:dyDescent="0.2"/>
    <row r="424" s="63" customFormat="1" ht="15.75" customHeight="1" x14ac:dyDescent="0.2"/>
    <row r="425" s="63" customFormat="1" ht="15.75" customHeight="1" x14ac:dyDescent="0.2"/>
    <row r="426" s="63" customFormat="1" ht="15.75" customHeight="1" x14ac:dyDescent="0.2"/>
    <row r="427" s="63" customFormat="1" ht="15.75" customHeight="1" x14ac:dyDescent="0.2"/>
    <row r="428" s="63" customFormat="1" ht="15.75" customHeight="1" x14ac:dyDescent="0.2"/>
    <row r="429" s="63" customFormat="1" ht="15.75" customHeight="1" x14ac:dyDescent="0.2"/>
    <row r="430" s="63" customFormat="1" ht="15.75" customHeight="1" x14ac:dyDescent="0.2"/>
    <row r="431" s="63" customFormat="1" ht="15.75" customHeight="1" x14ac:dyDescent="0.2"/>
    <row r="432" s="63" customFormat="1" ht="15.75" customHeight="1" x14ac:dyDescent="0.2"/>
    <row r="433" s="63" customFormat="1" ht="15.75" customHeight="1" x14ac:dyDescent="0.2"/>
    <row r="434" s="63" customFormat="1" ht="15.75" customHeight="1" x14ac:dyDescent="0.2"/>
    <row r="435" s="63" customFormat="1" ht="15.75" customHeight="1" x14ac:dyDescent="0.2"/>
    <row r="436" s="63" customFormat="1" ht="15.75" customHeight="1" x14ac:dyDescent="0.2"/>
    <row r="437" s="63" customFormat="1" ht="15.75" customHeight="1" x14ac:dyDescent="0.2"/>
    <row r="438" s="63" customFormat="1" ht="15.75" customHeight="1" x14ac:dyDescent="0.2"/>
    <row r="439" s="63" customFormat="1" ht="15.75" customHeight="1" x14ac:dyDescent="0.2"/>
    <row r="440" s="63" customFormat="1" ht="15.75" customHeight="1" x14ac:dyDescent="0.2"/>
    <row r="441" s="63" customFormat="1" ht="15.75" customHeight="1" x14ac:dyDescent="0.2"/>
    <row r="442" s="63" customFormat="1" ht="15.75" customHeight="1" x14ac:dyDescent="0.2"/>
    <row r="443" s="63" customFormat="1" ht="15.75" customHeight="1" x14ac:dyDescent="0.2"/>
    <row r="444" s="63" customFormat="1" ht="15.75" customHeight="1" x14ac:dyDescent="0.2"/>
    <row r="445" s="63" customFormat="1" ht="15.75" customHeight="1" x14ac:dyDescent="0.2"/>
    <row r="446" s="63" customFormat="1" ht="15.75" customHeight="1" x14ac:dyDescent="0.2"/>
    <row r="447" s="63" customFormat="1" ht="15.75" customHeight="1" x14ac:dyDescent="0.2"/>
    <row r="448" s="63" customFormat="1" ht="15.75" customHeight="1" x14ac:dyDescent="0.2"/>
    <row r="449" s="63" customFormat="1" ht="15.75" customHeight="1" x14ac:dyDescent="0.2"/>
    <row r="450" s="63" customFormat="1" ht="15.75" customHeight="1" x14ac:dyDescent="0.2"/>
    <row r="451" s="63" customFormat="1" ht="15.75" customHeight="1" x14ac:dyDescent="0.2"/>
    <row r="452" s="63" customFormat="1" ht="15.75" customHeight="1" x14ac:dyDescent="0.2"/>
    <row r="453" s="63" customFormat="1" ht="15.75" customHeight="1" x14ac:dyDescent="0.2"/>
    <row r="454" s="63" customFormat="1" ht="15.75" customHeight="1" x14ac:dyDescent="0.2"/>
    <row r="455" s="63" customFormat="1" ht="15.75" customHeight="1" x14ac:dyDescent="0.2"/>
    <row r="456" s="63" customFormat="1" ht="15.75" customHeight="1" x14ac:dyDescent="0.2"/>
    <row r="457" s="63" customFormat="1" ht="15.75" customHeight="1" x14ac:dyDescent="0.2"/>
    <row r="458" s="63" customFormat="1" ht="15.75" customHeight="1" x14ac:dyDescent="0.2"/>
    <row r="459" s="63" customFormat="1" ht="15.75" customHeight="1" x14ac:dyDescent="0.2"/>
    <row r="460" s="63" customFormat="1" ht="15.75" customHeight="1" x14ac:dyDescent="0.2"/>
    <row r="461" s="63" customFormat="1" ht="15.75" customHeight="1" x14ac:dyDescent="0.2"/>
    <row r="462" s="63" customFormat="1" ht="15.75" customHeight="1" x14ac:dyDescent="0.2"/>
    <row r="463" s="63" customFormat="1" ht="15.75" customHeight="1" x14ac:dyDescent="0.2"/>
    <row r="464" s="63" customFormat="1" ht="15.75" customHeight="1" x14ac:dyDescent="0.2"/>
    <row r="465" s="63" customFormat="1" ht="15.75" customHeight="1" x14ac:dyDescent="0.2"/>
    <row r="466" s="63" customFormat="1" ht="15.75" customHeight="1" x14ac:dyDescent="0.2"/>
    <row r="467" s="63" customFormat="1" ht="15.75" customHeight="1" x14ac:dyDescent="0.2"/>
    <row r="468" s="63" customFormat="1" ht="15.75" customHeight="1" x14ac:dyDescent="0.2"/>
    <row r="469" s="63" customFormat="1" ht="15.75" customHeight="1" x14ac:dyDescent="0.2"/>
    <row r="470" s="63" customFormat="1" ht="15.75" customHeight="1" x14ac:dyDescent="0.2"/>
    <row r="471" s="63" customFormat="1" ht="15.75" customHeight="1" x14ac:dyDescent="0.2"/>
    <row r="472" s="63" customFormat="1" ht="15.75" customHeight="1" x14ac:dyDescent="0.2"/>
    <row r="473" s="63" customFormat="1" ht="15.75" customHeight="1" x14ac:dyDescent="0.2"/>
    <row r="474" s="63" customFormat="1" ht="15.75" customHeight="1" x14ac:dyDescent="0.2"/>
    <row r="475" s="63" customFormat="1" ht="15.75" customHeight="1" x14ac:dyDescent="0.2"/>
    <row r="476" s="63" customFormat="1" ht="15.75" customHeight="1" x14ac:dyDescent="0.2"/>
    <row r="477" s="63" customFormat="1" ht="15.75" customHeight="1" x14ac:dyDescent="0.2"/>
    <row r="478" s="63" customFormat="1" ht="15.75" customHeight="1" x14ac:dyDescent="0.2"/>
    <row r="479" s="63" customFormat="1" ht="15.75" customHeight="1" x14ac:dyDescent="0.2"/>
    <row r="480" s="63" customFormat="1" ht="15.75" customHeight="1" x14ac:dyDescent="0.2"/>
    <row r="481" s="63" customFormat="1" ht="15.75" customHeight="1" x14ac:dyDescent="0.2"/>
    <row r="482" s="63" customFormat="1" ht="15.75" customHeight="1" x14ac:dyDescent="0.2"/>
    <row r="483" s="63" customFormat="1" ht="15.75" customHeight="1" x14ac:dyDescent="0.2"/>
    <row r="484" s="63" customFormat="1" ht="15.75" customHeight="1" x14ac:dyDescent="0.2"/>
    <row r="485" s="63" customFormat="1" ht="15.75" customHeight="1" x14ac:dyDescent="0.2"/>
    <row r="486" s="63" customFormat="1" ht="15.75" customHeight="1" x14ac:dyDescent="0.2"/>
    <row r="487" s="63" customFormat="1" ht="15.75" customHeight="1" x14ac:dyDescent="0.2"/>
    <row r="488" s="63" customFormat="1" ht="15.75" customHeight="1" x14ac:dyDescent="0.2"/>
    <row r="489" s="63" customFormat="1" ht="15.75" customHeight="1" x14ac:dyDescent="0.2"/>
    <row r="490" s="63" customFormat="1" ht="15.75" customHeight="1" x14ac:dyDescent="0.2"/>
    <row r="491" s="63" customFormat="1" ht="15.75" customHeight="1" x14ac:dyDescent="0.2"/>
    <row r="492" s="63" customFormat="1" ht="15.75" customHeight="1" x14ac:dyDescent="0.2"/>
    <row r="493" s="63" customFormat="1" ht="15.75" customHeight="1" x14ac:dyDescent="0.2"/>
    <row r="494" s="63" customFormat="1" ht="15.75" customHeight="1" x14ac:dyDescent="0.2"/>
    <row r="495" s="63" customFormat="1" ht="15.75" customHeight="1" x14ac:dyDescent="0.2"/>
    <row r="496" s="63" customFormat="1" ht="15.75" customHeight="1" x14ac:dyDescent="0.2"/>
    <row r="497" s="63" customFormat="1" ht="15.75" customHeight="1" x14ac:dyDescent="0.2"/>
    <row r="498" s="63" customFormat="1" ht="15.75" customHeight="1" x14ac:dyDescent="0.2"/>
    <row r="499" s="63" customFormat="1" ht="15.75" customHeight="1" x14ac:dyDescent="0.2"/>
    <row r="500" s="63" customFormat="1" ht="15.75" customHeight="1" x14ac:dyDescent="0.2"/>
    <row r="501" s="63" customFormat="1" ht="15.75" customHeight="1" x14ac:dyDescent="0.2"/>
    <row r="502" s="63" customFormat="1" ht="15.75" customHeight="1" x14ac:dyDescent="0.2"/>
    <row r="503" s="63" customFormat="1" ht="15.75" customHeight="1" x14ac:dyDescent="0.2"/>
    <row r="504" s="63" customFormat="1" ht="15.75" customHeight="1" x14ac:dyDescent="0.2"/>
    <row r="505" s="63" customFormat="1" ht="15.75" customHeight="1" x14ac:dyDescent="0.2"/>
    <row r="506" s="63" customFormat="1" ht="15.75" customHeight="1" x14ac:dyDescent="0.2"/>
    <row r="507" s="63" customFormat="1" ht="15.75" customHeight="1" x14ac:dyDescent="0.2"/>
    <row r="508" s="63" customFormat="1" ht="15.75" customHeight="1" x14ac:dyDescent="0.2"/>
    <row r="509" s="63" customFormat="1" ht="15.75" customHeight="1" x14ac:dyDescent="0.2"/>
    <row r="510" s="63" customFormat="1" ht="15.75" customHeight="1" x14ac:dyDescent="0.2"/>
    <row r="511" s="63" customFormat="1" ht="15.75" customHeight="1" x14ac:dyDescent="0.2"/>
    <row r="512" s="63" customFormat="1" ht="15.75" customHeight="1" x14ac:dyDescent="0.2"/>
    <row r="513" s="63" customFormat="1" ht="15.75" customHeight="1" x14ac:dyDescent="0.2"/>
    <row r="514" s="63" customFormat="1" ht="15.75" customHeight="1" x14ac:dyDescent="0.2"/>
    <row r="515" s="63" customFormat="1" ht="15.75" customHeight="1" x14ac:dyDescent="0.2"/>
    <row r="516" s="63" customFormat="1" ht="15.75" customHeight="1" x14ac:dyDescent="0.2"/>
    <row r="517" s="63" customFormat="1" ht="15.75" customHeight="1" x14ac:dyDescent="0.2"/>
    <row r="518" s="63" customFormat="1" ht="15.75" customHeight="1" x14ac:dyDescent="0.2"/>
    <row r="519" s="63" customFormat="1" ht="15.75" customHeight="1" x14ac:dyDescent="0.2"/>
    <row r="520" s="63" customFormat="1" ht="15.75" customHeight="1" x14ac:dyDescent="0.2"/>
    <row r="521" s="63" customFormat="1" ht="15.75" customHeight="1" x14ac:dyDescent="0.2"/>
    <row r="522" s="63" customFormat="1" ht="15.75" customHeight="1" x14ac:dyDescent="0.2"/>
    <row r="523" s="63" customFormat="1" ht="15.75" customHeight="1" x14ac:dyDescent="0.2"/>
    <row r="524" s="63" customFormat="1" ht="15.75" customHeight="1" x14ac:dyDescent="0.2"/>
    <row r="525" s="63" customFormat="1" ht="15.75" customHeight="1" x14ac:dyDescent="0.2"/>
    <row r="526" s="63" customFormat="1" ht="15.75" customHeight="1" x14ac:dyDescent="0.2"/>
    <row r="527" s="63" customFormat="1" ht="15.75" customHeight="1" x14ac:dyDescent="0.2"/>
    <row r="528" s="63" customFormat="1" ht="15.75" customHeight="1" x14ac:dyDescent="0.2"/>
    <row r="529" s="63" customFormat="1" ht="15.75" customHeight="1" x14ac:dyDescent="0.2"/>
    <row r="530" s="63" customFormat="1" ht="15.75" customHeight="1" x14ac:dyDescent="0.2"/>
    <row r="531" s="63" customFormat="1" ht="15.75" customHeight="1" x14ac:dyDescent="0.2"/>
    <row r="532" s="63" customFormat="1" ht="15.75" customHeight="1" x14ac:dyDescent="0.2"/>
    <row r="533" s="63" customFormat="1" ht="15.75" customHeight="1" x14ac:dyDescent="0.2"/>
    <row r="534" s="63" customFormat="1" ht="15.75" customHeight="1" x14ac:dyDescent="0.2"/>
    <row r="535" s="63" customFormat="1" ht="15.75" customHeight="1" x14ac:dyDescent="0.2"/>
    <row r="536" s="63" customFormat="1" ht="15.75" customHeight="1" x14ac:dyDescent="0.2"/>
    <row r="537" s="63" customFormat="1" ht="15.75" customHeight="1" x14ac:dyDescent="0.2"/>
    <row r="538" s="63" customFormat="1" ht="15.75" customHeight="1" x14ac:dyDescent="0.2"/>
    <row r="539" s="63" customFormat="1" ht="15.75" customHeight="1" x14ac:dyDescent="0.2"/>
    <row r="540" s="63" customFormat="1" ht="15.75" customHeight="1" x14ac:dyDescent="0.2"/>
    <row r="541" s="63" customFormat="1" ht="15.75" customHeight="1" x14ac:dyDescent="0.2"/>
    <row r="542" s="63" customFormat="1" ht="15.75" customHeight="1" x14ac:dyDescent="0.2"/>
    <row r="543" s="63" customFormat="1" ht="15.75" customHeight="1" x14ac:dyDescent="0.2"/>
    <row r="544" s="63" customFormat="1" ht="15.75" customHeight="1" x14ac:dyDescent="0.2"/>
    <row r="545" s="63" customFormat="1" ht="15.75" customHeight="1" x14ac:dyDescent="0.2"/>
    <row r="546" s="63" customFormat="1" ht="15.75" customHeight="1" x14ac:dyDescent="0.2"/>
    <row r="547" s="63" customFormat="1" ht="15.75" customHeight="1" x14ac:dyDescent="0.2"/>
    <row r="548" s="63" customFormat="1" ht="15.75" customHeight="1" x14ac:dyDescent="0.2"/>
    <row r="549" s="63" customFormat="1" ht="15.75" customHeight="1" x14ac:dyDescent="0.2"/>
    <row r="550" s="63" customFormat="1" ht="15.75" customHeight="1" x14ac:dyDescent="0.2"/>
    <row r="551" s="63" customFormat="1" ht="15.75" customHeight="1" x14ac:dyDescent="0.2"/>
    <row r="552" s="63" customFormat="1" ht="15.75" customHeight="1" x14ac:dyDescent="0.2"/>
    <row r="553" s="63" customFormat="1" ht="15.75" customHeight="1" x14ac:dyDescent="0.2"/>
    <row r="554" s="63" customFormat="1" ht="15.75" customHeight="1" x14ac:dyDescent="0.2"/>
    <row r="555" s="63" customFormat="1" ht="15.75" customHeight="1" x14ac:dyDescent="0.2"/>
    <row r="556" s="63" customFormat="1" ht="15.75" customHeight="1" x14ac:dyDescent="0.2"/>
    <row r="557" s="63" customFormat="1" ht="15.75" customHeight="1" x14ac:dyDescent="0.2"/>
    <row r="558" s="63" customFormat="1" ht="15.75" customHeight="1" x14ac:dyDescent="0.2"/>
    <row r="559" s="63" customFormat="1" ht="15.75" customHeight="1" x14ac:dyDescent="0.2"/>
    <row r="560" s="63" customFormat="1" ht="15.75" customHeight="1" x14ac:dyDescent="0.2"/>
    <row r="561" s="63" customFormat="1" ht="15.75" customHeight="1" x14ac:dyDescent="0.2"/>
    <row r="562" s="63" customFormat="1" ht="15.75" customHeight="1" x14ac:dyDescent="0.2"/>
    <row r="563" s="63" customFormat="1" ht="15.75" customHeight="1" x14ac:dyDescent="0.2"/>
    <row r="564" s="63" customFormat="1" ht="15.75" customHeight="1" x14ac:dyDescent="0.2"/>
    <row r="565" s="63" customFormat="1" ht="15.75" customHeight="1" x14ac:dyDescent="0.2"/>
    <row r="566" s="63" customFormat="1" ht="15.75" customHeight="1" x14ac:dyDescent="0.2"/>
    <row r="567" s="63" customFormat="1" ht="15.75" customHeight="1" x14ac:dyDescent="0.2"/>
    <row r="568" s="63" customFormat="1" ht="15.75" customHeight="1" x14ac:dyDescent="0.2"/>
    <row r="569" s="63" customFormat="1" ht="15.75" customHeight="1" x14ac:dyDescent="0.2"/>
    <row r="570" s="63" customFormat="1" ht="15.75" customHeight="1" x14ac:dyDescent="0.2"/>
    <row r="571" s="63" customFormat="1" ht="15.75" customHeight="1" x14ac:dyDescent="0.2"/>
    <row r="572" s="63" customFormat="1" ht="15.75" customHeight="1" x14ac:dyDescent="0.2"/>
    <row r="573" s="63" customFormat="1" ht="15.75" customHeight="1" x14ac:dyDescent="0.2"/>
    <row r="574" s="63" customFormat="1" ht="15.75" customHeight="1" x14ac:dyDescent="0.2"/>
    <row r="575" s="63" customFormat="1" ht="15.75" customHeight="1" x14ac:dyDescent="0.2"/>
    <row r="576" s="63" customFormat="1" ht="15.75" customHeight="1" x14ac:dyDescent="0.2"/>
    <row r="577" s="63" customFormat="1" ht="15.75" customHeight="1" x14ac:dyDescent="0.2"/>
    <row r="578" s="63" customFormat="1" ht="15.75" customHeight="1" x14ac:dyDescent="0.2"/>
    <row r="579" s="63" customFormat="1" ht="15.75" customHeight="1" x14ac:dyDescent="0.2"/>
    <row r="580" s="63" customFormat="1" ht="15.75" customHeight="1" x14ac:dyDescent="0.2"/>
    <row r="581" s="63" customFormat="1" ht="15.75" customHeight="1" x14ac:dyDescent="0.2"/>
    <row r="582" s="63" customFormat="1" ht="15.75" customHeight="1" x14ac:dyDescent="0.2"/>
    <row r="583" s="63" customFormat="1" ht="15.75" customHeight="1" x14ac:dyDescent="0.2"/>
    <row r="584" s="63" customFormat="1" ht="15.75" customHeight="1" x14ac:dyDescent="0.2"/>
    <row r="585" s="63" customFormat="1" ht="15.75" customHeight="1" x14ac:dyDescent="0.2"/>
    <row r="586" s="63" customFormat="1" ht="15.75" customHeight="1" x14ac:dyDescent="0.2"/>
    <row r="587" s="63" customFormat="1" ht="15.75" customHeight="1" x14ac:dyDescent="0.2"/>
    <row r="588" s="63" customFormat="1" ht="15.75" customHeight="1" x14ac:dyDescent="0.2"/>
    <row r="589" s="63" customFormat="1" ht="15.75" customHeight="1" x14ac:dyDescent="0.2"/>
    <row r="590" s="63" customFormat="1" ht="15.75" customHeight="1" x14ac:dyDescent="0.2"/>
    <row r="591" s="63" customFormat="1" ht="15.75" customHeight="1" x14ac:dyDescent="0.2"/>
    <row r="592" s="63" customFormat="1" ht="15.75" customHeight="1" x14ac:dyDescent="0.2"/>
    <row r="593" s="63" customFormat="1" ht="15.75" customHeight="1" x14ac:dyDescent="0.2"/>
    <row r="594" s="63" customFormat="1" ht="15.75" customHeight="1" x14ac:dyDescent="0.2"/>
    <row r="595" s="63" customFormat="1" ht="15.75" customHeight="1" x14ac:dyDescent="0.2"/>
    <row r="596" s="63" customFormat="1" ht="15.75" customHeight="1" x14ac:dyDescent="0.2"/>
    <row r="597" s="63" customFormat="1" ht="15.75" customHeight="1" x14ac:dyDescent="0.2"/>
    <row r="598" s="63" customFormat="1" ht="15.75" customHeight="1" x14ac:dyDescent="0.2"/>
    <row r="599" s="63" customFormat="1" ht="15.75" customHeight="1" x14ac:dyDescent="0.2"/>
    <row r="600" s="63" customFormat="1" ht="15.75" customHeight="1" x14ac:dyDescent="0.2"/>
    <row r="601" s="63" customFormat="1" ht="15.75" customHeight="1" x14ac:dyDescent="0.2"/>
    <row r="602" s="63" customFormat="1" ht="15.75" customHeight="1" x14ac:dyDescent="0.2"/>
    <row r="603" s="63" customFormat="1" ht="15.75" customHeight="1" x14ac:dyDescent="0.2"/>
    <row r="604" s="63" customFormat="1" ht="15.75" customHeight="1" x14ac:dyDescent="0.2"/>
    <row r="605" s="63" customFormat="1" ht="15.75" customHeight="1" x14ac:dyDescent="0.2"/>
    <row r="606" s="63" customFormat="1" ht="15.75" customHeight="1" x14ac:dyDescent="0.2"/>
    <row r="607" s="63" customFormat="1" ht="15.75" customHeight="1" x14ac:dyDescent="0.2"/>
    <row r="608" s="63" customFormat="1" ht="15.75" customHeight="1" x14ac:dyDescent="0.2"/>
    <row r="609" s="63" customFormat="1" ht="15.75" customHeight="1" x14ac:dyDescent="0.2"/>
    <row r="610" s="63" customFormat="1" ht="15.75" customHeight="1" x14ac:dyDescent="0.2"/>
    <row r="611" s="63" customFormat="1" ht="15.75" customHeight="1" x14ac:dyDescent="0.2"/>
    <row r="612" s="63" customFormat="1" ht="15.75" customHeight="1" x14ac:dyDescent="0.2"/>
    <row r="613" s="63" customFormat="1" ht="15.75" customHeight="1" x14ac:dyDescent="0.2"/>
    <row r="614" s="63" customFormat="1" ht="15.75" customHeight="1" x14ac:dyDescent="0.2"/>
    <row r="615" s="63" customFormat="1" ht="15.75" customHeight="1" x14ac:dyDescent="0.2"/>
    <row r="616" s="63" customFormat="1" ht="15.75" customHeight="1" x14ac:dyDescent="0.2"/>
    <row r="617" s="63" customFormat="1" ht="15.75" customHeight="1" x14ac:dyDescent="0.2"/>
    <row r="618" s="63" customFormat="1" ht="15.75" customHeight="1" x14ac:dyDescent="0.2"/>
    <row r="619" s="63" customFormat="1" ht="15.75" customHeight="1" x14ac:dyDescent="0.2"/>
    <row r="620" s="63" customFormat="1" ht="15.75" customHeight="1" x14ac:dyDescent="0.2"/>
    <row r="621" s="63" customFormat="1" ht="15.75" customHeight="1" x14ac:dyDescent="0.2"/>
    <row r="622" s="63" customFormat="1" ht="15.75" customHeight="1" x14ac:dyDescent="0.2"/>
    <row r="623" s="63" customFormat="1" ht="15.75" customHeight="1" x14ac:dyDescent="0.2"/>
    <row r="624" s="63" customFormat="1" ht="15.75" customHeight="1" x14ac:dyDescent="0.2"/>
    <row r="625" s="63" customFormat="1" ht="15.75" customHeight="1" x14ac:dyDescent="0.2"/>
    <row r="626" s="63" customFormat="1" ht="15.75" customHeight="1" x14ac:dyDescent="0.2"/>
    <row r="627" s="63" customFormat="1" ht="15.75" customHeight="1" x14ac:dyDescent="0.2"/>
    <row r="628" s="63" customFormat="1" ht="15.75" customHeight="1" x14ac:dyDescent="0.2"/>
    <row r="629" s="63" customFormat="1" ht="15.75" customHeight="1" x14ac:dyDescent="0.2"/>
    <row r="630" s="63" customFormat="1" ht="15.75" customHeight="1" x14ac:dyDescent="0.2"/>
    <row r="631" s="63" customFormat="1" ht="15.75" customHeight="1" x14ac:dyDescent="0.2"/>
    <row r="632" s="63" customFormat="1" ht="15.75" customHeight="1" x14ac:dyDescent="0.2"/>
    <row r="633" s="63" customFormat="1" ht="15.75" customHeight="1" x14ac:dyDescent="0.2"/>
    <row r="634" s="63" customFormat="1" ht="15.75" customHeight="1" x14ac:dyDescent="0.2"/>
    <row r="635" s="63" customFormat="1" ht="15.75" customHeight="1" x14ac:dyDescent="0.2"/>
    <row r="636" s="63" customFormat="1" ht="15.75" customHeight="1" x14ac:dyDescent="0.2"/>
    <row r="637" s="63" customFormat="1" ht="15.75" customHeight="1" x14ac:dyDescent="0.2"/>
    <row r="638" s="63" customFormat="1" ht="15.75" customHeight="1" x14ac:dyDescent="0.2"/>
    <row r="639" s="63" customFormat="1" ht="15.75" customHeight="1" x14ac:dyDescent="0.2"/>
    <row r="640" s="63" customFormat="1" ht="15.75" customHeight="1" x14ac:dyDescent="0.2"/>
    <row r="641" s="63" customFormat="1" ht="15.75" customHeight="1" x14ac:dyDescent="0.2"/>
    <row r="642" s="63" customFormat="1" ht="15.75" customHeight="1" x14ac:dyDescent="0.2"/>
    <row r="643" s="63" customFormat="1" ht="15.75" customHeight="1" x14ac:dyDescent="0.2"/>
    <row r="644" s="63" customFormat="1" ht="15.75" customHeight="1" x14ac:dyDescent="0.2"/>
    <row r="645" s="63" customFormat="1" ht="15.75" customHeight="1" x14ac:dyDescent="0.2"/>
    <row r="646" s="63" customFormat="1" ht="15.75" customHeight="1" x14ac:dyDescent="0.2"/>
    <row r="647" s="63" customFormat="1" ht="15.75" customHeight="1" x14ac:dyDescent="0.2"/>
    <row r="648" s="63" customFormat="1" ht="15.75" customHeight="1" x14ac:dyDescent="0.2"/>
    <row r="649" s="63" customFormat="1" ht="15.75" customHeight="1" x14ac:dyDescent="0.2"/>
    <row r="650" s="63" customFormat="1" ht="15.75" customHeight="1" x14ac:dyDescent="0.2"/>
    <row r="651" s="63" customFormat="1" ht="15.75" customHeight="1" x14ac:dyDescent="0.2"/>
    <row r="652" s="63" customFormat="1" ht="15.75" customHeight="1" x14ac:dyDescent="0.2"/>
    <row r="653" s="63" customFormat="1" ht="15.75" customHeight="1" x14ac:dyDescent="0.2"/>
    <row r="654" s="63" customFormat="1" ht="15.75" customHeight="1" x14ac:dyDescent="0.2"/>
    <row r="655" s="63" customFormat="1" ht="15.75" customHeight="1" x14ac:dyDescent="0.2"/>
    <row r="656" s="63" customFormat="1" ht="15.75" customHeight="1" x14ac:dyDescent="0.2"/>
    <row r="657" s="63" customFormat="1" ht="15.75" customHeight="1" x14ac:dyDescent="0.2"/>
    <row r="658" s="63" customFormat="1" ht="15.75" customHeight="1" x14ac:dyDescent="0.2"/>
    <row r="659" s="63" customFormat="1" ht="15.75" customHeight="1" x14ac:dyDescent="0.2"/>
    <row r="660" s="63" customFormat="1" ht="15.75" customHeight="1" x14ac:dyDescent="0.2"/>
    <row r="661" s="63" customFormat="1" ht="15.75" customHeight="1" x14ac:dyDescent="0.2"/>
    <row r="662" s="63" customFormat="1" ht="15.75" customHeight="1" x14ac:dyDescent="0.2"/>
    <row r="663" s="63" customFormat="1" ht="15.75" customHeight="1" x14ac:dyDescent="0.2"/>
    <row r="664" s="63" customFormat="1" ht="15.75" customHeight="1" x14ac:dyDescent="0.2"/>
    <row r="665" s="63" customFormat="1" ht="15.75" customHeight="1" x14ac:dyDescent="0.2"/>
    <row r="666" s="63" customFormat="1" ht="15.75" customHeight="1" x14ac:dyDescent="0.2"/>
    <row r="667" s="63" customFormat="1" ht="15.75" customHeight="1" x14ac:dyDescent="0.2"/>
    <row r="668" s="63" customFormat="1" ht="15.75" customHeight="1" x14ac:dyDescent="0.2"/>
    <row r="669" s="63" customFormat="1" ht="15.75" customHeight="1" x14ac:dyDescent="0.2"/>
    <row r="670" s="63" customFormat="1" ht="15.75" customHeight="1" x14ac:dyDescent="0.2"/>
    <row r="671" s="63" customFormat="1" ht="15.75" customHeight="1" x14ac:dyDescent="0.2"/>
    <row r="672" s="63" customFormat="1" ht="15.75" customHeight="1" x14ac:dyDescent="0.2"/>
    <row r="673" s="63" customFormat="1" ht="15.75" customHeight="1" x14ac:dyDescent="0.2"/>
    <row r="674" s="63" customFormat="1" ht="15.75" customHeight="1" x14ac:dyDescent="0.2"/>
    <row r="675" s="63" customFormat="1" ht="15.75" customHeight="1" x14ac:dyDescent="0.2"/>
    <row r="676" s="63" customFormat="1" ht="15.75" customHeight="1" x14ac:dyDescent="0.2"/>
    <row r="677" s="63" customFormat="1" ht="15.75" customHeight="1" x14ac:dyDescent="0.2"/>
    <row r="678" s="63" customFormat="1" ht="15.75" customHeight="1" x14ac:dyDescent="0.2"/>
    <row r="679" s="63" customFormat="1" ht="15.75" customHeight="1" x14ac:dyDescent="0.2"/>
    <row r="680" s="63" customFormat="1" ht="15.75" customHeight="1" x14ac:dyDescent="0.2"/>
    <row r="681" s="63" customFormat="1" ht="15.75" customHeight="1" x14ac:dyDescent="0.2"/>
    <row r="682" s="63" customFormat="1" ht="15.75" customHeight="1" x14ac:dyDescent="0.2"/>
    <row r="683" s="63" customFormat="1" ht="15.75" customHeight="1" x14ac:dyDescent="0.2"/>
    <row r="684" s="63" customFormat="1" ht="15.75" customHeight="1" x14ac:dyDescent="0.2"/>
    <row r="685" s="63" customFormat="1" ht="15.75" customHeight="1" x14ac:dyDescent="0.2"/>
    <row r="686" s="63" customFormat="1" ht="15.75" customHeight="1" x14ac:dyDescent="0.2"/>
    <row r="687" s="63" customFormat="1" ht="15.75" customHeight="1" x14ac:dyDescent="0.2"/>
    <row r="688" s="63" customFormat="1" ht="15.75" customHeight="1" x14ac:dyDescent="0.2"/>
    <row r="689" s="63" customFormat="1" ht="15.75" customHeight="1" x14ac:dyDescent="0.2"/>
    <row r="690" s="63" customFormat="1" ht="15.75" customHeight="1" x14ac:dyDescent="0.2"/>
    <row r="691" s="63" customFormat="1" ht="15.75" customHeight="1" x14ac:dyDescent="0.2"/>
    <row r="692" s="63" customFormat="1" ht="15.75" customHeight="1" x14ac:dyDescent="0.2"/>
    <row r="693" s="63" customFormat="1" ht="15.75" customHeight="1" x14ac:dyDescent="0.2"/>
    <row r="694" s="63" customFormat="1" ht="15.75" customHeight="1" x14ac:dyDescent="0.2"/>
    <row r="695" s="63" customFormat="1" ht="15.75" customHeight="1" x14ac:dyDescent="0.2"/>
    <row r="696" s="63" customFormat="1" ht="15.75" customHeight="1" x14ac:dyDescent="0.2"/>
    <row r="697" s="63" customFormat="1" ht="15.75" customHeight="1" x14ac:dyDescent="0.2"/>
    <row r="698" s="63" customFormat="1" ht="15.75" customHeight="1" x14ac:dyDescent="0.2"/>
    <row r="699" s="63" customFormat="1" ht="15.75" customHeight="1" x14ac:dyDescent="0.2"/>
    <row r="700" s="63" customFormat="1" ht="15.75" customHeight="1" x14ac:dyDescent="0.2"/>
    <row r="701" s="63" customFormat="1" ht="15.75" customHeight="1" x14ac:dyDescent="0.2"/>
    <row r="702" s="63" customFormat="1" ht="15.75" customHeight="1" x14ac:dyDescent="0.2"/>
    <row r="703" s="63" customFormat="1" ht="15.75" customHeight="1" x14ac:dyDescent="0.2"/>
    <row r="704" s="63" customFormat="1" ht="15.75" customHeight="1" x14ac:dyDescent="0.2"/>
    <row r="705" s="63" customFormat="1" ht="15.75" customHeight="1" x14ac:dyDescent="0.2"/>
    <row r="706" s="63" customFormat="1" ht="15.75" customHeight="1" x14ac:dyDescent="0.2"/>
    <row r="707" s="63" customFormat="1" ht="15.75" customHeight="1" x14ac:dyDescent="0.2"/>
    <row r="708" s="63" customFormat="1" ht="15.75" customHeight="1" x14ac:dyDescent="0.2"/>
    <row r="709" s="63" customFormat="1" ht="15.75" customHeight="1" x14ac:dyDescent="0.2"/>
    <row r="710" s="63" customFormat="1" ht="15.75" customHeight="1" x14ac:dyDescent="0.2"/>
    <row r="711" s="63" customFormat="1" ht="15.75" customHeight="1" x14ac:dyDescent="0.2"/>
    <row r="712" s="63" customFormat="1" ht="15.75" customHeight="1" x14ac:dyDescent="0.2"/>
    <row r="713" s="63" customFormat="1" ht="15.75" customHeight="1" x14ac:dyDescent="0.2"/>
    <row r="714" s="63" customFormat="1" ht="15.75" customHeight="1" x14ac:dyDescent="0.2"/>
    <row r="715" s="63" customFormat="1" ht="15.75" customHeight="1" x14ac:dyDescent="0.2"/>
    <row r="716" s="63" customFormat="1" ht="15.75" customHeight="1" x14ac:dyDescent="0.2"/>
    <row r="717" s="63" customFormat="1" ht="15.75" customHeight="1" x14ac:dyDescent="0.2"/>
    <row r="718" s="63" customFormat="1" ht="15.75" customHeight="1" x14ac:dyDescent="0.2"/>
    <row r="719" s="63" customFormat="1" ht="15.75" customHeight="1" x14ac:dyDescent="0.2"/>
    <row r="720" s="63" customFormat="1" ht="15.75" customHeight="1" x14ac:dyDescent="0.2"/>
    <row r="721" s="63" customFormat="1" ht="15.75" customHeight="1" x14ac:dyDescent="0.2"/>
    <row r="722" s="63" customFormat="1" ht="15.75" customHeight="1" x14ac:dyDescent="0.2"/>
    <row r="723" s="63" customFormat="1" ht="15.75" customHeight="1" x14ac:dyDescent="0.2"/>
    <row r="724" s="63" customFormat="1" ht="15.75" customHeight="1" x14ac:dyDescent="0.2"/>
    <row r="725" s="63" customFormat="1" ht="15.75" customHeight="1" x14ac:dyDescent="0.2"/>
    <row r="726" s="63" customFormat="1" ht="15.75" customHeight="1" x14ac:dyDescent="0.2"/>
    <row r="727" s="63" customFormat="1" ht="15.75" customHeight="1" x14ac:dyDescent="0.2"/>
    <row r="728" s="63" customFormat="1" ht="15.75" customHeight="1" x14ac:dyDescent="0.2"/>
    <row r="729" s="63" customFormat="1" ht="15.75" customHeight="1" x14ac:dyDescent="0.2"/>
    <row r="730" s="63" customFormat="1" ht="15.75" customHeight="1" x14ac:dyDescent="0.2"/>
    <row r="731" s="63" customFormat="1" ht="15.75" customHeight="1" x14ac:dyDescent="0.2"/>
    <row r="732" s="63" customFormat="1" ht="15.75" customHeight="1" x14ac:dyDescent="0.2"/>
    <row r="733" s="63" customFormat="1" ht="15.75" customHeight="1" x14ac:dyDescent="0.2"/>
    <row r="734" s="63" customFormat="1" ht="15.75" customHeight="1" x14ac:dyDescent="0.2"/>
    <row r="735" s="63" customFormat="1" ht="15.75" customHeight="1" x14ac:dyDescent="0.2"/>
    <row r="736" s="63" customFormat="1" ht="15.75" customHeight="1" x14ac:dyDescent="0.2"/>
    <row r="737" s="63" customFormat="1" ht="15.75" customHeight="1" x14ac:dyDescent="0.2"/>
    <row r="738" s="63" customFormat="1" ht="15.75" customHeight="1" x14ac:dyDescent="0.2"/>
    <row r="739" s="63" customFormat="1" ht="15.75" customHeight="1" x14ac:dyDescent="0.2"/>
    <row r="740" s="63" customFormat="1" ht="15.75" customHeight="1" x14ac:dyDescent="0.2"/>
    <row r="741" s="63" customFormat="1" ht="15.75" customHeight="1" x14ac:dyDescent="0.2"/>
    <row r="742" s="63" customFormat="1" ht="15.75" customHeight="1" x14ac:dyDescent="0.2"/>
    <row r="743" s="63" customFormat="1" ht="15.75" customHeight="1" x14ac:dyDescent="0.2"/>
    <row r="744" s="63" customFormat="1" ht="15.75" customHeight="1" x14ac:dyDescent="0.2"/>
    <row r="745" s="63" customFormat="1" ht="15.75" customHeight="1" x14ac:dyDescent="0.2"/>
    <row r="746" s="63" customFormat="1" ht="15.75" customHeight="1" x14ac:dyDescent="0.2"/>
    <row r="747" s="63" customFormat="1" ht="15.75" customHeight="1" x14ac:dyDescent="0.2"/>
    <row r="748" s="63" customFormat="1" ht="15.75" customHeight="1" x14ac:dyDescent="0.2"/>
    <row r="749" s="63" customFormat="1" ht="15.75" customHeight="1" x14ac:dyDescent="0.2"/>
    <row r="750" s="63" customFormat="1" ht="15.75" customHeight="1" x14ac:dyDescent="0.2"/>
    <row r="751" s="63" customFormat="1" ht="15.75" customHeight="1" x14ac:dyDescent="0.2"/>
    <row r="752" s="63" customFormat="1" ht="15.75" customHeight="1" x14ac:dyDescent="0.2"/>
    <row r="753" s="63" customFormat="1" ht="15.75" customHeight="1" x14ac:dyDescent="0.2"/>
    <row r="754" s="63" customFormat="1" ht="15.75" customHeight="1" x14ac:dyDescent="0.2"/>
    <row r="755" s="63" customFormat="1" ht="15.75" customHeight="1" x14ac:dyDescent="0.2"/>
    <row r="756" s="63" customFormat="1" ht="15.75" customHeight="1" x14ac:dyDescent="0.2"/>
    <row r="757" s="63" customFormat="1" ht="15.75" customHeight="1" x14ac:dyDescent="0.2"/>
    <row r="758" s="63" customFormat="1" ht="15.75" customHeight="1" x14ac:dyDescent="0.2"/>
    <row r="759" s="63" customFormat="1" ht="15.75" customHeight="1" x14ac:dyDescent="0.2"/>
    <row r="760" s="63" customFormat="1" ht="15.75" customHeight="1" x14ac:dyDescent="0.2"/>
    <row r="761" s="63" customFormat="1" ht="15.75" customHeight="1" x14ac:dyDescent="0.2"/>
    <row r="762" s="63" customFormat="1" ht="15.75" customHeight="1" x14ac:dyDescent="0.2"/>
    <row r="763" s="63" customFormat="1" ht="15.75" customHeight="1" x14ac:dyDescent="0.2"/>
    <row r="764" s="63" customFormat="1" ht="15.75" customHeight="1" x14ac:dyDescent="0.2"/>
    <row r="765" s="63" customFormat="1" ht="15.75" customHeight="1" x14ac:dyDescent="0.2"/>
    <row r="766" s="63" customFormat="1" ht="15.75" customHeight="1" x14ac:dyDescent="0.2"/>
    <row r="767" s="63" customFormat="1" ht="15.75" customHeight="1" x14ac:dyDescent="0.2"/>
    <row r="768" s="63" customFormat="1" ht="15.75" customHeight="1" x14ac:dyDescent="0.2"/>
    <row r="769" s="63" customFormat="1" ht="15.75" customHeight="1" x14ac:dyDescent="0.2"/>
    <row r="770" s="63" customFormat="1" ht="15.75" customHeight="1" x14ac:dyDescent="0.2"/>
    <row r="771" s="63" customFormat="1" ht="15.75" customHeight="1" x14ac:dyDescent="0.2"/>
    <row r="772" s="63" customFormat="1" ht="15.75" customHeight="1" x14ac:dyDescent="0.2"/>
    <row r="773" s="63" customFormat="1" ht="15.75" customHeight="1" x14ac:dyDescent="0.2"/>
    <row r="774" s="63" customFormat="1" ht="15.75" customHeight="1" x14ac:dyDescent="0.2"/>
    <row r="775" s="63" customFormat="1" ht="15.75" customHeight="1" x14ac:dyDescent="0.2"/>
    <row r="776" s="63" customFormat="1" ht="15.75" customHeight="1" x14ac:dyDescent="0.2"/>
    <row r="777" s="63" customFormat="1" ht="15.75" customHeight="1" x14ac:dyDescent="0.2"/>
    <row r="778" s="63" customFormat="1" ht="15.75" customHeight="1" x14ac:dyDescent="0.2"/>
    <row r="779" s="63" customFormat="1" ht="15.75" customHeight="1" x14ac:dyDescent="0.2"/>
    <row r="780" s="63" customFormat="1" ht="15.75" customHeight="1" x14ac:dyDescent="0.2"/>
    <row r="781" s="63" customFormat="1" ht="15.75" customHeight="1" x14ac:dyDescent="0.2"/>
    <row r="782" s="63" customFormat="1" ht="15.75" customHeight="1" x14ac:dyDescent="0.2"/>
    <row r="783" s="63" customFormat="1" ht="15.75" customHeight="1" x14ac:dyDescent="0.2"/>
    <row r="784" s="63" customFormat="1" ht="15.75" customHeight="1" x14ac:dyDescent="0.2"/>
    <row r="785" s="63" customFormat="1" ht="15.75" customHeight="1" x14ac:dyDescent="0.2"/>
    <row r="786" s="63" customFormat="1" ht="15.75" customHeight="1" x14ac:dyDescent="0.2"/>
    <row r="787" s="63" customFormat="1" ht="15.75" customHeight="1" x14ac:dyDescent="0.2"/>
    <row r="788" s="63" customFormat="1" ht="15.75" customHeight="1" x14ac:dyDescent="0.2"/>
    <row r="789" s="63" customFormat="1" ht="15.75" customHeight="1" x14ac:dyDescent="0.2"/>
    <row r="790" s="63" customFormat="1" ht="15.75" customHeight="1" x14ac:dyDescent="0.2"/>
    <row r="791" s="63" customFormat="1" ht="15.75" customHeight="1" x14ac:dyDescent="0.2"/>
    <row r="792" s="63" customFormat="1" ht="15.75" customHeight="1" x14ac:dyDescent="0.2"/>
    <row r="793" s="63" customFormat="1" ht="15.75" customHeight="1" x14ac:dyDescent="0.2"/>
    <row r="794" s="63" customFormat="1" ht="15.75" customHeight="1" x14ac:dyDescent="0.2"/>
    <row r="795" s="63" customFormat="1" ht="15.75" customHeight="1" x14ac:dyDescent="0.2"/>
    <row r="796" s="63" customFormat="1" ht="15.75" customHeight="1" x14ac:dyDescent="0.2"/>
    <row r="797" s="63" customFormat="1" ht="15.75" customHeight="1" x14ac:dyDescent="0.2"/>
    <row r="798" s="63" customFormat="1" ht="15.75" customHeight="1" x14ac:dyDescent="0.2"/>
    <row r="799" s="63" customFormat="1" ht="15.75" customHeight="1" x14ac:dyDescent="0.2"/>
    <row r="800" s="63" customFormat="1" ht="15.75" customHeight="1" x14ac:dyDescent="0.2"/>
    <row r="801" s="63" customFormat="1" ht="15.75" customHeight="1" x14ac:dyDescent="0.2"/>
    <row r="802" s="63" customFormat="1" ht="15.75" customHeight="1" x14ac:dyDescent="0.2"/>
    <row r="803" s="63" customFormat="1" ht="15.75" customHeight="1" x14ac:dyDescent="0.2"/>
    <row r="804" s="63" customFormat="1" ht="15.75" customHeight="1" x14ac:dyDescent="0.2"/>
    <row r="805" s="63" customFormat="1" ht="15.75" customHeight="1" x14ac:dyDescent="0.2"/>
    <row r="806" s="63" customFormat="1" ht="15.75" customHeight="1" x14ac:dyDescent="0.2"/>
    <row r="807" s="63" customFormat="1" ht="15.75" customHeight="1" x14ac:dyDescent="0.2"/>
    <row r="808" s="63" customFormat="1" ht="15.75" customHeight="1" x14ac:dyDescent="0.2"/>
    <row r="809" s="63" customFormat="1" ht="15.75" customHeight="1" x14ac:dyDescent="0.2"/>
    <row r="810" s="63" customFormat="1" ht="15.75" customHeight="1" x14ac:dyDescent="0.2"/>
    <row r="811" s="63" customFormat="1" ht="15.75" customHeight="1" x14ac:dyDescent="0.2"/>
    <row r="812" s="63" customFormat="1" ht="15.75" customHeight="1" x14ac:dyDescent="0.2"/>
    <row r="813" s="63" customFormat="1" ht="15.75" customHeight="1" x14ac:dyDescent="0.2"/>
    <row r="814" s="63" customFormat="1" ht="15.75" customHeight="1" x14ac:dyDescent="0.2"/>
    <row r="815" s="63" customFormat="1" ht="15.75" customHeight="1" x14ac:dyDescent="0.2"/>
    <row r="816" s="63" customFormat="1" ht="15.75" customHeight="1" x14ac:dyDescent="0.2"/>
    <row r="817" s="63" customFormat="1" ht="15.75" customHeight="1" x14ac:dyDescent="0.2"/>
    <row r="818" s="63" customFormat="1" ht="15.75" customHeight="1" x14ac:dyDescent="0.2"/>
    <row r="819" s="63" customFormat="1" ht="15.75" customHeight="1" x14ac:dyDescent="0.2"/>
    <row r="820" s="63" customFormat="1" ht="15.75" customHeight="1" x14ac:dyDescent="0.2"/>
    <row r="821" s="63" customFormat="1" ht="15.75" customHeight="1" x14ac:dyDescent="0.2"/>
    <row r="822" s="63" customFormat="1" ht="15.75" customHeight="1" x14ac:dyDescent="0.2"/>
    <row r="823" s="63" customFormat="1" ht="15.75" customHeight="1" x14ac:dyDescent="0.2"/>
    <row r="824" s="63" customFormat="1" ht="15.75" customHeight="1" x14ac:dyDescent="0.2"/>
    <row r="825" s="63" customFormat="1" ht="15.75" customHeight="1" x14ac:dyDescent="0.2"/>
    <row r="826" s="63" customFormat="1" ht="15.75" customHeight="1" x14ac:dyDescent="0.2"/>
    <row r="827" s="63" customFormat="1" ht="15.75" customHeight="1" x14ac:dyDescent="0.2"/>
    <row r="828" s="63" customFormat="1" ht="15.75" customHeight="1" x14ac:dyDescent="0.2"/>
    <row r="829" s="63" customFormat="1" ht="15.75" customHeight="1" x14ac:dyDescent="0.2"/>
    <row r="830" s="63" customFormat="1" ht="15.75" customHeight="1" x14ac:dyDescent="0.2"/>
    <row r="831" s="63" customFormat="1" ht="15.75" customHeight="1" x14ac:dyDescent="0.2"/>
    <row r="832" s="63" customFormat="1" ht="15.75" customHeight="1" x14ac:dyDescent="0.2"/>
    <row r="833" s="63" customFormat="1" ht="15.75" customHeight="1" x14ac:dyDescent="0.2"/>
    <row r="834" s="63" customFormat="1" ht="15.75" customHeight="1" x14ac:dyDescent="0.2"/>
    <row r="835" s="63" customFormat="1" ht="15.75" customHeight="1" x14ac:dyDescent="0.2"/>
    <row r="836" s="63" customFormat="1" ht="15.75" customHeight="1" x14ac:dyDescent="0.2"/>
    <row r="837" s="63" customFormat="1" ht="15.75" customHeight="1" x14ac:dyDescent="0.2"/>
    <row r="838" s="63" customFormat="1" ht="15.75" customHeight="1" x14ac:dyDescent="0.2"/>
    <row r="839" s="63" customFormat="1" ht="15.75" customHeight="1" x14ac:dyDescent="0.2"/>
    <row r="840" s="63" customFormat="1" ht="15.75" customHeight="1" x14ac:dyDescent="0.2"/>
    <row r="841" s="63" customFormat="1" ht="15.75" customHeight="1" x14ac:dyDescent="0.2"/>
    <row r="842" s="63" customFormat="1" ht="15.75" customHeight="1" x14ac:dyDescent="0.2"/>
    <row r="843" s="63" customFormat="1" ht="15.75" customHeight="1" x14ac:dyDescent="0.2"/>
    <row r="844" s="63" customFormat="1" ht="15.75" customHeight="1" x14ac:dyDescent="0.2"/>
    <row r="845" s="63" customFormat="1" ht="15.75" customHeight="1" x14ac:dyDescent="0.2"/>
    <row r="846" s="63" customFormat="1" ht="15.75" customHeight="1" x14ac:dyDescent="0.2"/>
    <row r="847" s="63" customFormat="1" ht="15.75" customHeight="1" x14ac:dyDescent="0.2"/>
    <row r="848" s="63" customFormat="1" ht="15.75" customHeight="1" x14ac:dyDescent="0.2"/>
    <row r="849" s="63" customFormat="1" ht="15.75" customHeight="1" x14ac:dyDescent="0.2"/>
    <row r="850" s="63" customFormat="1" ht="15.75" customHeight="1" x14ac:dyDescent="0.2"/>
    <row r="851" s="63" customFormat="1" ht="15.75" customHeight="1" x14ac:dyDescent="0.2"/>
    <row r="852" s="63" customFormat="1" ht="15.75" customHeight="1" x14ac:dyDescent="0.2"/>
    <row r="853" s="63" customFormat="1" ht="15.75" customHeight="1" x14ac:dyDescent="0.2"/>
    <row r="854" s="63" customFormat="1" ht="15.75" customHeight="1" x14ac:dyDescent="0.2"/>
    <row r="855" s="63" customFormat="1" ht="15.75" customHeight="1" x14ac:dyDescent="0.2"/>
    <row r="856" s="63" customFormat="1" ht="15.75" customHeight="1" x14ac:dyDescent="0.2"/>
    <row r="857" s="63" customFormat="1" ht="15.75" customHeight="1" x14ac:dyDescent="0.2"/>
    <row r="858" s="63" customFormat="1" ht="15.75" customHeight="1" x14ac:dyDescent="0.2"/>
    <row r="859" s="63" customFormat="1" ht="15.75" customHeight="1" x14ac:dyDescent="0.2"/>
    <row r="860" s="63" customFormat="1" ht="15.75" customHeight="1" x14ac:dyDescent="0.2"/>
    <row r="861" s="63" customFormat="1" ht="15.75" customHeight="1" x14ac:dyDescent="0.2"/>
    <row r="862" s="63" customFormat="1" ht="15.75" customHeight="1" x14ac:dyDescent="0.2"/>
    <row r="863" s="63" customFormat="1" ht="15.75" customHeight="1" x14ac:dyDescent="0.2"/>
    <row r="864" s="63" customFormat="1" ht="15.75" customHeight="1" x14ac:dyDescent="0.2"/>
    <row r="865" s="63" customFormat="1" ht="15.75" customHeight="1" x14ac:dyDescent="0.2"/>
    <row r="866" s="63" customFormat="1" ht="15.75" customHeight="1" x14ac:dyDescent="0.2"/>
    <row r="867" s="63" customFormat="1" ht="15.75" customHeight="1" x14ac:dyDescent="0.2"/>
    <row r="868" s="63" customFormat="1" ht="15.75" customHeight="1" x14ac:dyDescent="0.2"/>
    <row r="869" s="63" customFormat="1" ht="15.75" customHeight="1" x14ac:dyDescent="0.2"/>
    <row r="870" s="63" customFormat="1" ht="15.75" customHeight="1" x14ac:dyDescent="0.2"/>
    <row r="871" s="63" customFormat="1" ht="15.75" customHeight="1" x14ac:dyDescent="0.2"/>
    <row r="872" s="63" customFormat="1" ht="15.75" customHeight="1" x14ac:dyDescent="0.2"/>
    <row r="873" s="63" customFormat="1" ht="15.75" customHeight="1" x14ac:dyDescent="0.2"/>
    <row r="874" s="63" customFormat="1" ht="15.75" customHeight="1" x14ac:dyDescent="0.2"/>
    <row r="875" s="63" customFormat="1" ht="15.75" customHeight="1" x14ac:dyDescent="0.2"/>
    <row r="876" s="63" customFormat="1" ht="15.75" customHeight="1" x14ac:dyDescent="0.2"/>
    <row r="877" s="63" customFormat="1" ht="15.75" customHeight="1" x14ac:dyDescent="0.2"/>
    <row r="878" s="63" customFormat="1" ht="15.75" customHeight="1" x14ac:dyDescent="0.2"/>
    <row r="879" s="63" customFormat="1" ht="15.75" customHeight="1" x14ac:dyDescent="0.2"/>
    <row r="880" s="63" customFormat="1" ht="15.75" customHeight="1" x14ac:dyDescent="0.2"/>
    <row r="881" s="63" customFormat="1" ht="15.75" customHeight="1" x14ac:dyDescent="0.2"/>
    <row r="882" s="63" customFormat="1" ht="15.75" customHeight="1" x14ac:dyDescent="0.2"/>
    <row r="883" s="63" customFormat="1" ht="15.75" customHeight="1" x14ac:dyDescent="0.2"/>
    <row r="884" s="63" customFormat="1" ht="15.75" customHeight="1" x14ac:dyDescent="0.2"/>
    <row r="885" s="63" customFormat="1" ht="15.75" customHeight="1" x14ac:dyDescent="0.2"/>
    <row r="886" s="63" customFormat="1" ht="15.75" customHeight="1" x14ac:dyDescent="0.2"/>
    <row r="887" s="63" customFormat="1" ht="15.75" customHeight="1" x14ac:dyDescent="0.2"/>
    <row r="888" s="63" customFormat="1" ht="15.75" customHeight="1" x14ac:dyDescent="0.2"/>
    <row r="889" s="63" customFormat="1" ht="15.75" customHeight="1" x14ac:dyDescent="0.2"/>
    <row r="890" s="63" customFormat="1" ht="15.75" customHeight="1" x14ac:dyDescent="0.2"/>
    <row r="891" s="63" customFormat="1" ht="15.75" customHeight="1" x14ac:dyDescent="0.2"/>
    <row r="892" s="63" customFormat="1" ht="15.75" customHeight="1" x14ac:dyDescent="0.2"/>
    <row r="893" s="63" customFormat="1" ht="15.75" customHeight="1" x14ac:dyDescent="0.2"/>
    <row r="894" s="63" customFormat="1" ht="15.75" customHeight="1" x14ac:dyDescent="0.2"/>
    <row r="895" s="63" customFormat="1" ht="15.75" customHeight="1" x14ac:dyDescent="0.2"/>
    <row r="896" s="63" customFormat="1" ht="15.75" customHeight="1" x14ac:dyDescent="0.2"/>
    <row r="897" s="63" customFormat="1" ht="15.75" customHeight="1" x14ac:dyDescent="0.2"/>
    <row r="898" s="63" customFormat="1" ht="15.75" customHeight="1" x14ac:dyDescent="0.2"/>
    <row r="899" s="63" customFormat="1" ht="15.75" customHeight="1" x14ac:dyDescent="0.2"/>
    <row r="900" s="63" customFormat="1" ht="15.75" customHeight="1" x14ac:dyDescent="0.2"/>
    <row r="901" s="63" customFormat="1" ht="15.75" customHeight="1" x14ac:dyDescent="0.2"/>
    <row r="902" s="63" customFormat="1" ht="15.75" customHeight="1" x14ac:dyDescent="0.2"/>
    <row r="903" s="63" customFormat="1" ht="15.75" customHeight="1" x14ac:dyDescent="0.2"/>
    <row r="904" s="63" customFormat="1" ht="15.75" customHeight="1" x14ac:dyDescent="0.2"/>
    <row r="905" s="63" customFormat="1" ht="15.75" customHeight="1" x14ac:dyDescent="0.2"/>
    <row r="906" s="63" customFormat="1" ht="15.75" customHeight="1" x14ac:dyDescent="0.2"/>
    <row r="907" s="63" customFormat="1" ht="15.75" customHeight="1" x14ac:dyDescent="0.2"/>
    <row r="908" s="63" customFormat="1" ht="15.75" customHeight="1" x14ac:dyDescent="0.2"/>
    <row r="909" s="63" customFormat="1" ht="15.75" customHeight="1" x14ac:dyDescent="0.2"/>
    <row r="910" s="63" customFormat="1" ht="15.75" customHeight="1" x14ac:dyDescent="0.2"/>
    <row r="911" s="63" customFormat="1" ht="15.75" customHeight="1" x14ac:dyDescent="0.2"/>
    <row r="912" s="63" customFormat="1" ht="15.75" customHeight="1" x14ac:dyDescent="0.2"/>
    <row r="913" s="63" customFormat="1" ht="15.75" customHeight="1" x14ac:dyDescent="0.2"/>
    <row r="914" s="63" customFormat="1" ht="15.75" customHeight="1" x14ac:dyDescent="0.2"/>
    <row r="915" s="63" customFormat="1" ht="15.75" customHeight="1" x14ac:dyDescent="0.2"/>
    <row r="916" s="63" customFormat="1" ht="15.75" customHeight="1" x14ac:dyDescent="0.2"/>
    <row r="917" s="63" customFormat="1" ht="15.75" customHeight="1" x14ac:dyDescent="0.2"/>
    <row r="918" s="63" customFormat="1" ht="15.75" customHeight="1" x14ac:dyDescent="0.2"/>
    <row r="919" s="63" customFormat="1" ht="15.75" customHeight="1" x14ac:dyDescent="0.2"/>
    <row r="920" s="63" customFormat="1" ht="15.75" customHeight="1" x14ac:dyDescent="0.2"/>
    <row r="921" s="63" customFormat="1" ht="15.75" customHeight="1" x14ac:dyDescent="0.2"/>
    <row r="922" s="63" customFormat="1" ht="15.75" customHeight="1" x14ac:dyDescent="0.2"/>
    <row r="923" s="63" customFormat="1" ht="15.75" customHeight="1" x14ac:dyDescent="0.2"/>
    <row r="924" s="63" customFormat="1" ht="15.75" customHeight="1" x14ac:dyDescent="0.2"/>
    <row r="925" s="63" customFormat="1" ht="15.75" customHeight="1" x14ac:dyDescent="0.2"/>
    <row r="926" s="63" customFormat="1" ht="15.75" customHeight="1" x14ac:dyDescent="0.2"/>
    <row r="927" s="63" customFormat="1" ht="15.75" customHeight="1" x14ac:dyDescent="0.2"/>
    <row r="928" s="63" customFormat="1" ht="15.75" customHeight="1" x14ac:dyDescent="0.2"/>
    <row r="929" s="63" customFormat="1" ht="15.75" customHeight="1" x14ac:dyDescent="0.2"/>
    <row r="930" s="63" customFormat="1" ht="15.75" customHeight="1" x14ac:dyDescent="0.2"/>
    <row r="931" s="63" customFormat="1" ht="15.75" customHeight="1" x14ac:dyDescent="0.2"/>
    <row r="932" s="63" customFormat="1" ht="15.75" customHeight="1" x14ac:dyDescent="0.2"/>
    <row r="933" s="63" customFormat="1" ht="15.75" customHeight="1" x14ac:dyDescent="0.2"/>
    <row r="934" s="63" customFormat="1" ht="15.75" customHeight="1" x14ac:dyDescent="0.2"/>
    <row r="935" s="63" customFormat="1" ht="15.75" customHeight="1" x14ac:dyDescent="0.2"/>
    <row r="936" s="63" customFormat="1" ht="15.75" customHeight="1" x14ac:dyDescent="0.2"/>
    <row r="937" s="63" customFormat="1" ht="15.75" customHeight="1" x14ac:dyDescent="0.2"/>
    <row r="938" s="63" customFormat="1" ht="15.75" customHeight="1" x14ac:dyDescent="0.2"/>
    <row r="939" s="63" customFormat="1" ht="15.75" customHeight="1" x14ac:dyDescent="0.2"/>
    <row r="940" s="63" customFormat="1" ht="15.75" customHeight="1" x14ac:dyDescent="0.2"/>
    <row r="941" s="63" customFormat="1" ht="15.75" customHeight="1" x14ac:dyDescent="0.2"/>
    <row r="942" s="63" customFormat="1" ht="15.75" customHeight="1" x14ac:dyDescent="0.2"/>
    <row r="943" s="63" customFormat="1" ht="15.75" customHeight="1" x14ac:dyDescent="0.2"/>
    <row r="944" s="63" customFormat="1" ht="15.75" customHeight="1" x14ac:dyDescent="0.2"/>
    <row r="945" s="63" customFormat="1" ht="15.75" customHeight="1" x14ac:dyDescent="0.2"/>
    <row r="946" s="63" customFormat="1" ht="15.75" customHeight="1" x14ac:dyDescent="0.2"/>
    <row r="947" s="63" customFormat="1" ht="15.75" customHeight="1" x14ac:dyDescent="0.2"/>
    <row r="948" s="63" customFormat="1" ht="15.75" customHeight="1" x14ac:dyDescent="0.2"/>
    <row r="949" s="63" customFormat="1" ht="15.75" customHeight="1" x14ac:dyDescent="0.2"/>
    <row r="950" s="63" customFormat="1" ht="15.75" customHeight="1" x14ac:dyDescent="0.2"/>
    <row r="951" s="63" customFormat="1" ht="15.75" customHeight="1" x14ac:dyDescent="0.2"/>
    <row r="952" s="63" customFormat="1" ht="15.75" customHeight="1" x14ac:dyDescent="0.2"/>
    <row r="953" s="63" customFormat="1" ht="15.75" customHeight="1" x14ac:dyDescent="0.2"/>
    <row r="954" s="63" customFormat="1" ht="15.75" customHeight="1" x14ac:dyDescent="0.2"/>
    <row r="955" s="63" customFormat="1" ht="15.75" customHeight="1" x14ac:dyDescent="0.2"/>
    <row r="956" s="63" customFormat="1" ht="15.75" customHeight="1" x14ac:dyDescent="0.2"/>
    <row r="957" s="63" customFormat="1" ht="15.75" customHeight="1" x14ac:dyDescent="0.2"/>
    <row r="958" s="63" customFormat="1" ht="15.75" customHeight="1" x14ac:dyDescent="0.2"/>
    <row r="959" s="63" customFormat="1" ht="15.75" customHeight="1" x14ac:dyDescent="0.2"/>
    <row r="960" s="63" customFormat="1" ht="15.75" customHeight="1" x14ac:dyDescent="0.2"/>
    <row r="961" s="63" customFormat="1" ht="15.75" customHeight="1" x14ac:dyDescent="0.2"/>
    <row r="962" s="63" customFormat="1" ht="15.75" customHeight="1" x14ac:dyDescent="0.2"/>
    <row r="963" s="63" customFormat="1" ht="15.75" customHeight="1" x14ac:dyDescent="0.2"/>
    <row r="964" s="63" customFormat="1" ht="15.75" customHeight="1" x14ac:dyDescent="0.2"/>
    <row r="965" s="63" customFormat="1" ht="15.75" customHeight="1" x14ac:dyDescent="0.2"/>
    <row r="966" s="63" customFormat="1" ht="15.75" customHeight="1" x14ac:dyDescent="0.2"/>
    <row r="967" s="63" customFormat="1" ht="15.75" customHeight="1" x14ac:dyDescent="0.2"/>
    <row r="968" s="63" customFormat="1" ht="15.75" customHeight="1" x14ac:dyDescent="0.2"/>
    <row r="969" s="63" customFormat="1" ht="15.75" customHeight="1" x14ac:dyDescent="0.2"/>
    <row r="970" s="63" customFormat="1" ht="15.75" customHeight="1" x14ac:dyDescent="0.2"/>
    <row r="971" s="63" customFormat="1" ht="15.75" customHeight="1" x14ac:dyDescent="0.2"/>
    <row r="972" s="63" customFormat="1" ht="15.75" customHeight="1" x14ac:dyDescent="0.2"/>
    <row r="973" s="63" customFormat="1" ht="15.75" customHeight="1" x14ac:dyDescent="0.2"/>
    <row r="974" s="63" customFormat="1" ht="15.75" customHeight="1" x14ac:dyDescent="0.2"/>
    <row r="975" s="63" customFormat="1" ht="15.75" customHeight="1" x14ac:dyDescent="0.2"/>
    <row r="976" s="63" customFormat="1" ht="15.75" customHeight="1" x14ac:dyDescent="0.2"/>
    <row r="977" s="63" customFormat="1" ht="15.75" customHeight="1" x14ac:dyDescent="0.2"/>
    <row r="978" s="63" customFormat="1" ht="15.75" customHeight="1" x14ac:dyDescent="0.2"/>
    <row r="979" s="63" customFormat="1" ht="15.75" customHeight="1" x14ac:dyDescent="0.2"/>
    <row r="980" s="63" customFormat="1" ht="15.75" customHeight="1" x14ac:dyDescent="0.2"/>
    <row r="981" s="63" customFormat="1" ht="15.75" customHeight="1" x14ac:dyDescent="0.2"/>
    <row r="982" s="63" customFormat="1" ht="15.75" customHeight="1" x14ac:dyDescent="0.2"/>
    <row r="983" s="63" customFormat="1" ht="15.75" customHeight="1" x14ac:dyDescent="0.2"/>
    <row r="984" s="63" customFormat="1" ht="15.75" customHeight="1" x14ac:dyDescent="0.2"/>
    <row r="985" s="63" customFormat="1" ht="15.75" customHeight="1" x14ac:dyDescent="0.2"/>
    <row r="986" s="63" customFormat="1" ht="15.75" customHeight="1" x14ac:dyDescent="0.2"/>
    <row r="987" s="63" customFormat="1" ht="15.75" customHeight="1" x14ac:dyDescent="0.2"/>
    <row r="988" s="63" customFormat="1" ht="15.75" customHeight="1" x14ac:dyDescent="0.2"/>
    <row r="989" s="63" customFormat="1" ht="15.75" customHeight="1" x14ac:dyDescent="0.2"/>
    <row r="990" s="63" customFormat="1" ht="15.75" customHeight="1" x14ac:dyDescent="0.2"/>
    <row r="991" s="63" customFormat="1" ht="15.75" customHeight="1" x14ac:dyDescent="0.2"/>
    <row r="992" s="63" customFormat="1" ht="15.75" customHeight="1" x14ac:dyDescent="0.2"/>
    <row r="993" s="63" customFormat="1" ht="15.75" customHeight="1" x14ac:dyDescent="0.2"/>
    <row r="994" s="63" customFormat="1" ht="15.75" customHeight="1" x14ac:dyDescent="0.2"/>
    <row r="995" s="63" customFormat="1" ht="15.75" customHeight="1" x14ac:dyDescent="0.2"/>
    <row r="996" s="63" customFormat="1" ht="15.75" customHeight="1" x14ac:dyDescent="0.2"/>
    <row r="997" s="63" customFormat="1" ht="15.75" customHeight="1" x14ac:dyDescent="0.2"/>
    <row r="998" s="63" customFormat="1" ht="15.75" customHeight="1" x14ac:dyDescent="0.2"/>
    <row r="999" s="63" customFormat="1" ht="15.75" customHeight="1" x14ac:dyDescent="0.2"/>
    <row r="1000" s="63" customFormat="1" ht="15.75" customHeight="1" x14ac:dyDescent="0.2"/>
    <row r="1001" s="63" customFormat="1" ht="15.75" customHeight="1" x14ac:dyDescent="0.2"/>
    <row r="1002" s="63" customFormat="1" ht="15.75" customHeight="1" x14ac:dyDescent="0.2"/>
    <row r="1003" s="63" customFormat="1" ht="15.75" customHeight="1" x14ac:dyDescent="0.2"/>
    <row r="1004" s="63" customFormat="1" ht="15.75" customHeight="1" x14ac:dyDescent="0.2"/>
    <row r="1005" s="63" customFormat="1" ht="15.75" customHeight="1" x14ac:dyDescent="0.2"/>
    <row r="1006" s="63" customFormat="1" ht="15.75" customHeight="1" x14ac:dyDescent="0.2"/>
    <row r="1007" s="63" customFormat="1" ht="15.75" customHeight="1" x14ac:dyDescent="0.2"/>
    <row r="1008" s="63" customFormat="1" ht="15.75" customHeight="1" x14ac:dyDescent="0.2"/>
    <row r="1009" s="63" customFormat="1" ht="15.75" customHeight="1" x14ac:dyDescent="0.2"/>
    <row r="1010" s="63" customFormat="1" ht="15.75" customHeight="1" x14ac:dyDescent="0.2"/>
    <row r="1011" s="63" customFormat="1" ht="15.75" customHeight="1" x14ac:dyDescent="0.2"/>
    <row r="1012" s="63" customFormat="1" ht="15.75" customHeight="1" x14ac:dyDescent="0.2"/>
    <row r="1013" s="63" customFormat="1" ht="15.75" customHeight="1" x14ac:dyDescent="0.2"/>
    <row r="1014" s="63" customFormat="1" ht="15.75" customHeight="1" x14ac:dyDescent="0.2"/>
    <row r="1015" s="63" customFormat="1" ht="15.75" customHeight="1" x14ac:dyDescent="0.2"/>
    <row r="1016" s="63" customFormat="1" ht="15.75" customHeight="1" x14ac:dyDescent="0.2"/>
    <row r="1017" s="63" customFormat="1" ht="15.75" customHeight="1" x14ac:dyDescent="0.2"/>
    <row r="1018" s="63" customFormat="1" ht="15.75" customHeight="1" x14ac:dyDescent="0.2"/>
    <row r="1019" s="63" customFormat="1" ht="15.75" customHeight="1" x14ac:dyDescent="0.2"/>
    <row r="1020" s="63" customFormat="1" ht="15.75" customHeight="1" x14ac:dyDescent="0.2"/>
  </sheetData>
  <sheetProtection algorithmName="SHA-512" hashValue="40Xav5wRz/pDq5SkarKCMRH3cHA8JhA3liiBWixNiVH/FW4tRuKdH9XE1lJ8kurBbsKvV0Ouke/8u1j40GTGIA==" saltValue="puXLrv0ymJW304lZvd6WaA==" spinCount="100000" sheet="1" objects="1" scenarios="1"/>
  <mergeCells count="2">
    <mergeCell ref="T11:U11"/>
    <mergeCell ref="C1:N1"/>
  </mergeCells>
  <conditionalFormatting sqref="C7">
    <cfRule type="containsText" dxfId="16" priority="1" operator="containsText" text="Si">
      <formula>NOT(ISERROR(SEARCH("Si",C7)))</formula>
    </cfRule>
    <cfRule type="containsText" dxfId="15" priority="2" operator="containsText" text="No">
      <formula>NOT(ISERROR(SEARCH("No",C7)))</formula>
    </cfRule>
  </conditionalFormatting>
  <conditionalFormatting sqref="S5:S11 H10:H59">
    <cfRule type="cellIs" dxfId="14" priority="15" operator="between">
      <formula>$N$6</formula>
      <formula>$P$6</formula>
    </cfRule>
    <cfRule type="cellIs" dxfId="13" priority="16" operator="greaterThan">
      <formula>$O$6</formula>
    </cfRule>
    <cfRule type="cellIs" dxfId="12" priority="17" operator="between">
      <formula>$L$6</formula>
      <formula>$M$6</formula>
    </cfRule>
    <cfRule type="cellIs" dxfId="11" priority="18" operator="between">
      <formula>$L$6</formula>
      <formula>$N$6</formula>
    </cfRule>
    <cfRule type="cellIs" dxfId="10" priority="19" operator="between">
      <formula>$M$6</formula>
      <formula>$O$6</formula>
    </cfRule>
  </conditionalFormatting>
  <printOptions horizontalCentered="1" verticalCentered="1"/>
  <pageMargins left="0.31496062992125984" right="0.31496062992125984" top="0.35433070866141736" bottom="0.35433070866141736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FC4E49E-1FE4-D54F-A365-D6AE702770D5}">
          <x14:formula1>
            <xm:f>Listas!$A$2:$A$13</xm:f>
          </x14:formula1>
          <xm:sqref>C5</xm:sqref>
        </x14:dataValidation>
        <x14:dataValidation type="list" allowBlank="1" showInputMessage="1" showErrorMessage="1" xr:uid="{256B6DBA-6AB9-A243-B49A-6CB6183E0A92}">
          <x14:formula1>
            <xm:f>Listas!$B$2:$B$13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E021-694A-3342-8245-177053B27AD7}">
  <dimension ref="A1:G13"/>
  <sheetViews>
    <sheetView workbookViewId="0">
      <selection activeCell="J4" sqref="J4"/>
    </sheetView>
  </sheetViews>
  <sheetFormatPr baseColWidth="10" defaultRowHeight="15" x14ac:dyDescent="0.25"/>
  <cols>
    <col min="1" max="1" width="9.140625" bestFit="1" customWidth="1"/>
    <col min="2" max="2" width="10.28515625" bestFit="1" customWidth="1"/>
    <col min="3" max="3" width="9.28515625" bestFit="1" customWidth="1"/>
    <col min="4" max="5" width="9.140625" bestFit="1" customWidth="1"/>
  </cols>
  <sheetData>
    <row r="1" spans="1:7" ht="6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7" ht="45" x14ac:dyDescent="0.25">
      <c r="A2" s="2" t="s">
        <v>46</v>
      </c>
      <c r="B2" s="2" t="s">
        <v>24</v>
      </c>
      <c r="C2" s="2" t="s">
        <v>31</v>
      </c>
      <c r="D2" s="3">
        <v>5000</v>
      </c>
      <c r="E2" s="3">
        <v>5</v>
      </c>
      <c r="F2" s="3">
        <v>50</v>
      </c>
      <c r="G2" s="4">
        <v>1</v>
      </c>
    </row>
    <row r="3" spans="1:7" ht="60" x14ac:dyDescent="0.25">
      <c r="A3" s="2" t="s">
        <v>47</v>
      </c>
      <c r="B3" s="2" t="s">
        <v>32</v>
      </c>
      <c r="C3" s="2" t="s">
        <v>33</v>
      </c>
      <c r="D3" s="3">
        <v>250</v>
      </c>
      <c r="E3" s="3">
        <v>2</v>
      </c>
      <c r="F3" s="3">
        <v>1</v>
      </c>
      <c r="G3" s="4">
        <v>2</v>
      </c>
    </row>
    <row r="4" spans="1:7" ht="45" x14ac:dyDescent="0.25">
      <c r="A4" s="2" t="s">
        <v>48</v>
      </c>
      <c r="B4" s="2" t="s">
        <v>24</v>
      </c>
      <c r="C4" s="2" t="s">
        <v>31</v>
      </c>
      <c r="D4" s="3">
        <v>5000</v>
      </c>
      <c r="E4" s="3">
        <v>5</v>
      </c>
      <c r="F4" s="3">
        <v>50</v>
      </c>
      <c r="G4" s="4">
        <v>3</v>
      </c>
    </row>
    <row r="5" spans="1:7" ht="60" x14ac:dyDescent="0.25">
      <c r="A5" s="2" t="s">
        <v>49</v>
      </c>
      <c r="B5" s="2" t="s">
        <v>32</v>
      </c>
      <c r="C5" s="2" t="s">
        <v>33</v>
      </c>
      <c r="D5" s="3">
        <v>250</v>
      </c>
      <c r="E5" s="3">
        <v>10</v>
      </c>
      <c r="F5" s="3">
        <v>5</v>
      </c>
      <c r="G5" s="5">
        <v>4</v>
      </c>
    </row>
    <row r="6" spans="1:7" ht="45" x14ac:dyDescent="0.25">
      <c r="A6" s="2" t="s">
        <v>34</v>
      </c>
      <c r="B6" s="2" t="s">
        <v>35</v>
      </c>
      <c r="C6" s="2" t="s">
        <v>36</v>
      </c>
      <c r="D6" s="3">
        <v>250</v>
      </c>
      <c r="E6" s="3">
        <v>2</v>
      </c>
      <c r="F6" s="3">
        <v>1</v>
      </c>
      <c r="G6" s="5">
        <v>5</v>
      </c>
    </row>
    <row r="7" spans="1:7" ht="45" x14ac:dyDescent="0.25">
      <c r="A7" s="2" t="s">
        <v>37</v>
      </c>
      <c r="B7" s="2" t="s">
        <v>35</v>
      </c>
      <c r="C7" s="2" t="s">
        <v>36</v>
      </c>
      <c r="D7" s="3">
        <v>250</v>
      </c>
      <c r="E7" s="3">
        <v>4</v>
      </c>
      <c r="F7" s="3">
        <v>2</v>
      </c>
      <c r="G7" s="5">
        <v>6</v>
      </c>
    </row>
    <row r="8" spans="1:7" ht="30" x14ac:dyDescent="0.25">
      <c r="A8" s="2" t="s">
        <v>38</v>
      </c>
      <c r="B8" s="2" t="s">
        <v>39</v>
      </c>
      <c r="C8" s="2" t="s">
        <v>40</v>
      </c>
      <c r="D8" s="3">
        <v>1000</v>
      </c>
      <c r="E8" s="3">
        <v>2.5</v>
      </c>
      <c r="F8" s="3">
        <v>5</v>
      </c>
      <c r="G8" s="5">
        <v>7</v>
      </c>
    </row>
    <row r="9" spans="1:7" ht="30" x14ac:dyDescent="0.25">
      <c r="A9" s="2" t="s">
        <v>41</v>
      </c>
      <c r="B9" s="2" t="s">
        <v>39</v>
      </c>
      <c r="C9" s="2" t="s">
        <v>40</v>
      </c>
      <c r="D9" s="3">
        <v>1000</v>
      </c>
      <c r="E9" s="3">
        <v>7</v>
      </c>
      <c r="F9" s="3">
        <v>14</v>
      </c>
      <c r="G9" s="5">
        <v>8</v>
      </c>
    </row>
    <row r="10" spans="1:7" ht="30" x14ac:dyDescent="0.25">
      <c r="A10" s="2" t="s">
        <v>50</v>
      </c>
      <c r="B10" s="2" t="s">
        <v>42</v>
      </c>
      <c r="C10" s="2" t="s">
        <v>43</v>
      </c>
      <c r="D10" s="3">
        <v>10</v>
      </c>
      <c r="E10" s="3">
        <v>2.5</v>
      </c>
      <c r="F10" s="3">
        <v>0.05</v>
      </c>
      <c r="G10" s="5">
        <v>9</v>
      </c>
    </row>
    <row r="11" spans="1:7" ht="60" x14ac:dyDescent="0.25">
      <c r="A11" s="2" t="s">
        <v>51</v>
      </c>
      <c r="B11" s="2" t="s">
        <v>44</v>
      </c>
      <c r="C11" s="2" t="s">
        <v>45</v>
      </c>
      <c r="D11" s="3">
        <v>100</v>
      </c>
      <c r="E11" s="3">
        <v>1</v>
      </c>
      <c r="F11" s="3">
        <v>0.2</v>
      </c>
      <c r="G11" s="5">
        <v>10</v>
      </c>
    </row>
    <row r="12" spans="1:7" ht="30" x14ac:dyDescent="0.25">
      <c r="A12" s="2" t="s">
        <v>52</v>
      </c>
      <c r="B12" s="2" t="s">
        <v>42</v>
      </c>
      <c r="C12" s="2" t="s">
        <v>43</v>
      </c>
      <c r="D12" s="3">
        <v>10</v>
      </c>
      <c r="E12" s="3">
        <v>5</v>
      </c>
      <c r="F12" s="3">
        <v>0.1</v>
      </c>
      <c r="G12" s="5">
        <v>11</v>
      </c>
    </row>
    <row r="13" spans="1:7" ht="60" x14ac:dyDescent="0.25">
      <c r="A13" s="2" t="s">
        <v>53</v>
      </c>
      <c r="B13" s="2" t="s">
        <v>44</v>
      </c>
      <c r="C13" s="2" t="s">
        <v>45</v>
      </c>
      <c r="D13" s="3">
        <v>100</v>
      </c>
      <c r="E13" s="3">
        <v>3</v>
      </c>
      <c r="F13" s="3">
        <v>0.6</v>
      </c>
      <c r="G13" s="5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X977"/>
  <sheetViews>
    <sheetView showGridLines="0" zoomScaleNormal="100" workbookViewId="0">
      <selection activeCell="H7" sqref="H7"/>
    </sheetView>
  </sheetViews>
  <sheetFormatPr baseColWidth="10" defaultColWidth="14.42578125" defaultRowHeight="15" customHeight="1" x14ac:dyDescent="0.2"/>
  <cols>
    <col min="1" max="1" width="3.42578125" style="63" customWidth="1"/>
    <col min="2" max="2" width="16.42578125" style="63" customWidth="1"/>
    <col min="3" max="3" width="20" style="63" customWidth="1"/>
    <col min="4" max="4" width="18.85546875" style="63" customWidth="1"/>
    <col min="5" max="5" width="15.28515625" style="63" customWidth="1"/>
    <col min="6" max="6" width="14.7109375" style="63" customWidth="1"/>
    <col min="7" max="7" width="13.85546875" style="63" customWidth="1"/>
    <col min="8" max="8" width="17.7109375" style="63" customWidth="1"/>
    <col min="9" max="9" width="17.140625" style="63" customWidth="1"/>
    <col min="10" max="13" width="11.7109375" style="63" customWidth="1"/>
    <col min="14" max="14" width="15.42578125" style="63" customWidth="1"/>
    <col min="15" max="15" width="22.140625" style="63" customWidth="1"/>
    <col min="16" max="16" width="16.42578125" style="63" customWidth="1"/>
    <col min="17" max="17" width="24.140625" style="63" customWidth="1"/>
    <col min="18" max="18" width="45.28515625" style="63" hidden="1" customWidth="1"/>
    <col min="19" max="19" width="11.85546875" style="63" hidden="1" customWidth="1"/>
    <col min="20" max="24" width="14.42578125" style="63" hidden="1" customWidth="1"/>
    <col min="25" max="16384" width="14.42578125" style="63"/>
  </cols>
  <sheetData>
    <row r="1" spans="1:23" ht="61.5" customHeight="1" x14ac:dyDescent="0.2">
      <c r="A1" s="55"/>
      <c r="B1" s="56"/>
      <c r="C1" s="57" t="s">
        <v>65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  <c r="Q1" s="60" t="s">
        <v>77</v>
      </c>
      <c r="R1" s="61"/>
      <c r="S1" s="62"/>
    </row>
    <row r="2" spans="1:23" ht="233.25" customHeight="1" x14ac:dyDescent="0.2">
      <c r="A2" s="64"/>
      <c r="Q2" s="65"/>
      <c r="R2" s="61"/>
      <c r="S2" s="62"/>
    </row>
    <row r="3" spans="1:23" ht="21" customHeight="1" x14ac:dyDescent="0.2">
      <c r="A3" s="66"/>
      <c r="N3" s="68" t="s">
        <v>0</v>
      </c>
      <c r="O3" s="68" t="s">
        <v>1</v>
      </c>
      <c r="P3" s="68" t="s">
        <v>2</v>
      </c>
      <c r="Q3" s="69" t="s">
        <v>3</v>
      </c>
      <c r="R3" s="61"/>
      <c r="S3" s="62"/>
    </row>
    <row r="4" spans="1:23" ht="14.25" x14ac:dyDescent="0.2">
      <c r="A4" s="66"/>
      <c r="B4" s="70" t="s">
        <v>66</v>
      </c>
      <c r="C4" s="39"/>
      <c r="N4" s="72" t="e">
        <f>AVERAGE(J10:J59)</f>
        <v>#DIV/0!</v>
      </c>
      <c r="O4" s="72" t="e">
        <f>STDEV(J10:J59)</f>
        <v>#DIV/0!</v>
      </c>
      <c r="P4" s="73" t="e">
        <f>2*O4</f>
        <v>#DIV/0!</v>
      </c>
      <c r="Q4" s="73" t="e">
        <f>3*O4</f>
        <v>#DIV/0!</v>
      </c>
      <c r="R4" s="61"/>
      <c r="S4" s="62"/>
    </row>
    <row r="5" spans="1:23" ht="14.25" x14ac:dyDescent="0.2">
      <c r="A5" s="64"/>
      <c r="B5" s="70" t="s">
        <v>67</v>
      </c>
      <c r="C5" s="39"/>
      <c r="N5" s="74" t="s">
        <v>4</v>
      </c>
      <c r="O5" s="74" t="s">
        <v>5</v>
      </c>
      <c r="P5" s="74" t="s">
        <v>6</v>
      </c>
      <c r="Q5" s="74" t="s">
        <v>7</v>
      </c>
      <c r="R5" s="75"/>
      <c r="T5" s="71">
        <f t="shared" ref="T5:T9" si="0">T6-1</f>
        <v>-6</v>
      </c>
      <c r="U5" s="76" t="e">
        <f>INDEX(J:J,MATCH(T5,B:B,0))</f>
        <v>#N/A</v>
      </c>
      <c r="V5" s="76" t="e">
        <f t="array" ref="V5:W9">+LINEST(U5:U11,T5:T11,TRUE,TRUE)</f>
        <v>#VALUE!</v>
      </c>
      <c r="W5" s="76" t="e">
        <v>#VALUE!</v>
      </c>
    </row>
    <row r="6" spans="1:23" ht="14.25" x14ac:dyDescent="0.2">
      <c r="A6" s="64"/>
      <c r="B6" s="70" t="s">
        <v>54</v>
      </c>
      <c r="C6" s="77" t="e">
        <f>+VLOOKUP(Adicionado!C5,Listas!$A$2:$F$13,6,FALSE)</f>
        <v>#N/A</v>
      </c>
      <c r="N6" s="112" t="e">
        <f>AVERAGE(K10:K59)</f>
        <v>#DIV/0!</v>
      </c>
      <c r="O6" s="112" t="e">
        <f>AVERAGE(M10:M59)</f>
        <v>#DIV/0!</v>
      </c>
      <c r="P6" s="112" t="e">
        <f>AVERAGE(L10:L59)</f>
        <v>#DIV/0!</v>
      </c>
      <c r="Q6" s="112" t="e">
        <f>AVERAGE(N10:N59)</f>
        <v>#DIV/0!</v>
      </c>
      <c r="R6" s="61">
        <v>0.1</v>
      </c>
      <c r="T6" s="71">
        <f t="shared" si="0"/>
        <v>-5</v>
      </c>
      <c r="U6" s="76" t="e">
        <f t="shared" ref="U6:U11" si="1">INDEX(J:J,MATCH(T6,B:B,0))</f>
        <v>#N/A</v>
      </c>
      <c r="V6" s="76" t="e">
        <v>#VALUE!</v>
      </c>
      <c r="W6" s="76" t="e">
        <v>#VALUE!</v>
      </c>
    </row>
    <row r="7" spans="1:23" ht="36" customHeight="1" x14ac:dyDescent="0.2">
      <c r="A7" s="64"/>
      <c r="B7" s="80" t="s">
        <v>55</v>
      </c>
      <c r="C7" s="113" t="str">
        <f>IF(ISNUMBER(U5),(IF(V11&gt;0.05,"No hay tendencia de medición","Si hay tendencia de medición")),"")</f>
        <v/>
      </c>
      <c r="R7" s="61"/>
      <c r="S7" s="62"/>
      <c r="T7" s="71">
        <f t="shared" si="0"/>
        <v>-4</v>
      </c>
      <c r="U7" s="76" t="e">
        <f t="shared" si="1"/>
        <v>#N/A</v>
      </c>
      <c r="V7" s="76" t="e">
        <v>#VALUE!</v>
      </c>
      <c r="W7" s="76" t="e">
        <v>#VALUE!</v>
      </c>
    </row>
    <row r="8" spans="1:23" ht="20.25" customHeight="1" x14ac:dyDescent="0.2">
      <c r="A8" s="82"/>
      <c r="B8" s="83"/>
      <c r="C8" s="83"/>
      <c r="D8" s="83"/>
      <c r="E8" s="83"/>
      <c r="F8" s="83"/>
      <c r="G8" s="83"/>
      <c r="H8" s="83"/>
      <c r="I8" s="83"/>
      <c r="J8" s="83"/>
      <c r="K8" s="84" t="s">
        <v>8</v>
      </c>
      <c r="L8" s="84" t="s">
        <v>9</v>
      </c>
      <c r="M8" s="84" t="s">
        <v>8</v>
      </c>
      <c r="N8" s="84" t="s">
        <v>9</v>
      </c>
      <c r="O8" s="85" t="s">
        <v>75</v>
      </c>
      <c r="P8" s="85" t="s">
        <v>10</v>
      </c>
      <c r="Q8" s="86" t="s">
        <v>11</v>
      </c>
      <c r="R8" s="61"/>
      <c r="S8" s="62"/>
      <c r="T8" s="71">
        <f t="shared" si="0"/>
        <v>-3</v>
      </c>
      <c r="U8" s="76" t="e">
        <f t="shared" si="1"/>
        <v>#N/A</v>
      </c>
      <c r="V8" s="76" t="e">
        <v>#VALUE!</v>
      </c>
      <c r="W8" s="76" t="e">
        <v>#VALUE!</v>
      </c>
    </row>
    <row r="9" spans="1:23" ht="44.1" customHeight="1" x14ac:dyDescent="0.2">
      <c r="A9" s="82"/>
      <c r="B9" s="87" t="s">
        <v>12</v>
      </c>
      <c r="C9" s="88" t="s">
        <v>13</v>
      </c>
      <c r="D9" s="88" t="s">
        <v>68</v>
      </c>
      <c r="E9" s="88" t="s">
        <v>69</v>
      </c>
      <c r="F9" s="88" t="s">
        <v>60</v>
      </c>
      <c r="G9" s="88" t="s">
        <v>56</v>
      </c>
      <c r="H9" s="88" t="s">
        <v>57</v>
      </c>
      <c r="I9" s="88" t="s">
        <v>58</v>
      </c>
      <c r="J9" s="88" t="s">
        <v>14</v>
      </c>
      <c r="K9" s="88" t="s">
        <v>15</v>
      </c>
      <c r="L9" s="88" t="s">
        <v>16</v>
      </c>
      <c r="M9" s="88" t="s">
        <v>17</v>
      </c>
      <c r="N9" s="88" t="s">
        <v>18</v>
      </c>
      <c r="O9" s="90"/>
      <c r="P9" s="90"/>
      <c r="Q9" s="91"/>
      <c r="R9" s="92"/>
      <c r="S9" s="93"/>
      <c r="T9" s="71">
        <f t="shared" si="0"/>
        <v>-2</v>
      </c>
      <c r="U9" s="76" t="e">
        <f t="shared" si="1"/>
        <v>#N/A</v>
      </c>
      <c r="V9" s="76" t="e">
        <v>#VALUE!</v>
      </c>
      <c r="W9" s="76" t="e">
        <v>#VALUE!</v>
      </c>
    </row>
    <row r="10" spans="1:23" ht="17.25" customHeight="1" x14ac:dyDescent="0.2">
      <c r="A10" s="82"/>
      <c r="B10" s="71">
        <v>1</v>
      </c>
      <c r="C10" s="26"/>
      <c r="D10" s="39"/>
      <c r="E10" s="39"/>
      <c r="F10" s="27"/>
      <c r="G10" s="27"/>
      <c r="H10" s="27"/>
      <c r="I10" s="114" t="str">
        <f t="shared" ref="I10:I59" si="2">IF(ISNUMBER(C10),(-G10+H10),"")</f>
        <v/>
      </c>
      <c r="J10" s="114" t="str">
        <f>IF(ISNUMBER(C10),(I10/($C$6*500/F10))*100,"")</f>
        <v/>
      </c>
      <c r="K10" s="102" t="e">
        <f t="shared" ref="K10:K41" si="3">N$4-$P$4</f>
        <v>#DIV/0!</v>
      </c>
      <c r="L10" s="104" t="e">
        <f t="shared" ref="L10:L41" si="4">N$4-$Q$4</f>
        <v>#DIV/0!</v>
      </c>
      <c r="M10" s="104" t="e">
        <f t="shared" ref="M10:M41" si="5">N$4+$P$4</f>
        <v>#DIV/0!</v>
      </c>
      <c r="N10" s="104" t="e">
        <f t="shared" ref="N10:N41" si="6">N$4+$Q$4</f>
        <v>#DIV/0!</v>
      </c>
      <c r="O10" s="28"/>
      <c r="P10" s="28"/>
      <c r="Q10" s="29"/>
      <c r="R10" s="92"/>
      <c r="S10" s="93"/>
      <c r="T10" s="71">
        <f>T11-1</f>
        <v>-1</v>
      </c>
      <c r="U10" s="76" t="e">
        <f t="shared" si="1"/>
        <v>#N/A</v>
      </c>
      <c r="V10" s="34" t="e">
        <f>+V5/V6</f>
        <v>#VALUE!</v>
      </c>
      <c r="W10" s="34" t="e">
        <f>+W5/W6</f>
        <v>#VALUE!</v>
      </c>
    </row>
    <row r="11" spans="1:23" ht="17.25" customHeight="1" x14ac:dyDescent="0.2">
      <c r="A11" s="82"/>
      <c r="B11" s="71">
        <v>2</v>
      </c>
      <c r="C11" s="26"/>
      <c r="D11" s="39"/>
      <c r="E11" s="39"/>
      <c r="F11" s="27"/>
      <c r="G11" s="27"/>
      <c r="H11" s="27"/>
      <c r="I11" s="114" t="str">
        <f t="shared" si="2"/>
        <v/>
      </c>
      <c r="J11" s="114" t="str">
        <f>IF(ISNUMBER(C11),(I11/($C$6*500/F11))*100,"")</f>
        <v/>
      </c>
      <c r="K11" s="102" t="e">
        <f t="shared" si="3"/>
        <v>#DIV/0!</v>
      </c>
      <c r="L11" s="102" t="e">
        <f t="shared" si="4"/>
        <v>#DIV/0!</v>
      </c>
      <c r="M11" s="102" t="e">
        <f t="shared" si="5"/>
        <v>#DIV/0!</v>
      </c>
      <c r="N11" s="102" t="e">
        <f t="shared" si="6"/>
        <v>#DIV/0!</v>
      </c>
      <c r="O11" s="28"/>
      <c r="P11" s="28"/>
      <c r="Q11" s="29"/>
      <c r="R11" s="92"/>
      <c r="S11" s="93"/>
      <c r="T11" s="71">
        <f>_xlfn.MAXIFS(B9:B78,C9:C78,"&lt;&gt;")</f>
        <v>0</v>
      </c>
      <c r="U11" s="76" t="e">
        <f t="shared" si="1"/>
        <v>#N/A</v>
      </c>
      <c r="V11" s="103" t="e">
        <f>1-_xlfn.F.DIST(V8,((7)-1),((7)),TRUE)</f>
        <v>#VALUE!</v>
      </c>
      <c r="W11" s="103"/>
    </row>
    <row r="12" spans="1:23" ht="17.25" customHeight="1" x14ac:dyDescent="0.2">
      <c r="A12" s="82"/>
      <c r="B12" s="71">
        <v>3</v>
      </c>
      <c r="C12" s="26"/>
      <c r="D12" s="39"/>
      <c r="E12" s="39"/>
      <c r="F12" s="27"/>
      <c r="G12" s="27"/>
      <c r="H12" s="27"/>
      <c r="I12" s="114" t="str">
        <f t="shared" si="2"/>
        <v/>
      </c>
      <c r="J12" s="114" t="str">
        <f t="shared" ref="J12:J59" si="7">IF(ISNUMBER(C12),(I12/($C$6*500/F12))*100,"")</f>
        <v/>
      </c>
      <c r="K12" s="102" t="e">
        <f t="shared" si="3"/>
        <v>#DIV/0!</v>
      </c>
      <c r="L12" s="102" t="e">
        <f t="shared" si="4"/>
        <v>#DIV/0!</v>
      </c>
      <c r="M12" s="102" t="e">
        <f t="shared" si="5"/>
        <v>#DIV/0!</v>
      </c>
      <c r="N12" s="102" t="e">
        <f t="shared" si="6"/>
        <v>#DIV/0!</v>
      </c>
      <c r="O12" s="28"/>
      <c r="P12" s="28"/>
      <c r="Q12" s="28"/>
      <c r="R12" s="92"/>
      <c r="S12" s="93"/>
      <c r="T12" s="71"/>
      <c r="U12" s="76"/>
      <c r="V12" s="76"/>
      <c r="W12" s="76"/>
    </row>
    <row r="13" spans="1:23" ht="17.25" customHeight="1" x14ac:dyDescent="0.2">
      <c r="A13" s="82"/>
      <c r="B13" s="71">
        <v>4</v>
      </c>
      <c r="C13" s="26"/>
      <c r="D13" s="39"/>
      <c r="E13" s="39"/>
      <c r="F13" s="27"/>
      <c r="G13" s="27"/>
      <c r="H13" s="27"/>
      <c r="I13" s="114" t="str">
        <f t="shared" si="2"/>
        <v/>
      </c>
      <c r="J13" s="114" t="str">
        <f t="shared" si="7"/>
        <v/>
      </c>
      <c r="K13" s="102" t="e">
        <f t="shared" si="3"/>
        <v>#DIV/0!</v>
      </c>
      <c r="L13" s="102" t="e">
        <f t="shared" si="4"/>
        <v>#DIV/0!</v>
      </c>
      <c r="M13" s="102" t="e">
        <f t="shared" si="5"/>
        <v>#DIV/0!</v>
      </c>
      <c r="N13" s="102" t="e">
        <f t="shared" si="6"/>
        <v>#DIV/0!</v>
      </c>
      <c r="O13" s="29"/>
      <c r="P13" s="29"/>
      <c r="Q13" s="28"/>
      <c r="R13" s="92"/>
      <c r="S13" s="93"/>
    </row>
    <row r="14" spans="1:23" ht="17.25" customHeight="1" x14ac:dyDescent="0.2">
      <c r="A14" s="82"/>
      <c r="B14" s="71">
        <v>5</v>
      </c>
      <c r="C14" s="26"/>
      <c r="D14" s="39"/>
      <c r="E14" s="39"/>
      <c r="F14" s="27"/>
      <c r="G14" s="27"/>
      <c r="H14" s="27"/>
      <c r="I14" s="114" t="str">
        <f t="shared" si="2"/>
        <v/>
      </c>
      <c r="J14" s="114" t="str">
        <f t="shared" si="7"/>
        <v/>
      </c>
      <c r="K14" s="102" t="e">
        <f t="shared" si="3"/>
        <v>#DIV/0!</v>
      </c>
      <c r="L14" s="102" t="e">
        <f t="shared" si="4"/>
        <v>#DIV/0!</v>
      </c>
      <c r="M14" s="102" t="e">
        <f t="shared" si="5"/>
        <v>#DIV/0!</v>
      </c>
      <c r="N14" s="102" t="e">
        <f t="shared" si="6"/>
        <v>#DIV/0!</v>
      </c>
      <c r="O14" s="28"/>
      <c r="P14" s="28"/>
      <c r="Q14" s="28"/>
      <c r="R14" s="92"/>
      <c r="S14" s="93"/>
    </row>
    <row r="15" spans="1:23" ht="17.25" customHeight="1" x14ac:dyDescent="0.2">
      <c r="A15" s="82"/>
      <c r="B15" s="71">
        <v>6</v>
      </c>
      <c r="C15" s="26"/>
      <c r="D15" s="39"/>
      <c r="E15" s="39"/>
      <c r="F15" s="27"/>
      <c r="G15" s="27"/>
      <c r="H15" s="27"/>
      <c r="I15" s="114" t="str">
        <f t="shared" si="2"/>
        <v/>
      </c>
      <c r="J15" s="114" t="str">
        <f t="shared" si="7"/>
        <v/>
      </c>
      <c r="K15" s="102" t="e">
        <f t="shared" si="3"/>
        <v>#DIV/0!</v>
      </c>
      <c r="L15" s="102" t="e">
        <f t="shared" si="4"/>
        <v>#DIV/0!</v>
      </c>
      <c r="M15" s="102" t="e">
        <f t="shared" si="5"/>
        <v>#DIV/0!</v>
      </c>
      <c r="N15" s="102" t="e">
        <f t="shared" si="6"/>
        <v>#DIV/0!</v>
      </c>
      <c r="O15" s="28"/>
      <c r="P15" s="28"/>
      <c r="Q15" s="28"/>
      <c r="R15" s="92"/>
      <c r="S15" s="93"/>
    </row>
    <row r="16" spans="1:23" ht="17.25" customHeight="1" x14ac:dyDescent="0.2">
      <c r="A16" s="82"/>
      <c r="B16" s="71">
        <v>7</v>
      </c>
      <c r="C16" s="26"/>
      <c r="D16" s="39"/>
      <c r="E16" s="39"/>
      <c r="F16" s="27"/>
      <c r="G16" s="27"/>
      <c r="H16" s="27"/>
      <c r="I16" s="114" t="str">
        <f t="shared" si="2"/>
        <v/>
      </c>
      <c r="J16" s="114" t="str">
        <f t="shared" si="7"/>
        <v/>
      </c>
      <c r="K16" s="102" t="e">
        <f t="shared" si="3"/>
        <v>#DIV/0!</v>
      </c>
      <c r="L16" s="102" t="e">
        <f t="shared" si="4"/>
        <v>#DIV/0!</v>
      </c>
      <c r="M16" s="102" t="e">
        <f t="shared" si="5"/>
        <v>#DIV/0!</v>
      </c>
      <c r="N16" s="102" t="e">
        <f t="shared" si="6"/>
        <v>#DIV/0!</v>
      </c>
      <c r="O16" s="29"/>
      <c r="P16" s="29"/>
      <c r="Q16" s="28"/>
      <c r="R16" s="92"/>
      <c r="S16" s="93"/>
    </row>
    <row r="17" spans="1:19" ht="17.25" customHeight="1" x14ac:dyDescent="0.2">
      <c r="A17" s="82"/>
      <c r="B17" s="71">
        <v>8</v>
      </c>
      <c r="C17" s="26"/>
      <c r="D17" s="39"/>
      <c r="E17" s="39"/>
      <c r="F17" s="27"/>
      <c r="G17" s="27"/>
      <c r="H17" s="27"/>
      <c r="I17" s="114" t="str">
        <f t="shared" si="2"/>
        <v/>
      </c>
      <c r="J17" s="114" t="str">
        <f t="shared" si="7"/>
        <v/>
      </c>
      <c r="K17" s="102" t="e">
        <f t="shared" si="3"/>
        <v>#DIV/0!</v>
      </c>
      <c r="L17" s="102" t="e">
        <f t="shared" si="4"/>
        <v>#DIV/0!</v>
      </c>
      <c r="M17" s="102" t="e">
        <f t="shared" si="5"/>
        <v>#DIV/0!</v>
      </c>
      <c r="N17" s="102" t="e">
        <f t="shared" si="6"/>
        <v>#DIV/0!</v>
      </c>
      <c r="O17" s="28"/>
      <c r="P17" s="28"/>
      <c r="Q17" s="28"/>
      <c r="R17" s="92"/>
      <c r="S17" s="93"/>
    </row>
    <row r="18" spans="1:19" ht="17.25" customHeight="1" x14ac:dyDescent="0.2">
      <c r="B18" s="71">
        <v>9</v>
      </c>
      <c r="C18" s="26"/>
      <c r="D18" s="39"/>
      <c r="E18" s="39"/>
      <c r="F18" s="27"/>
      <c r="G18" s="27"/>
      <c r="H18" s="27"/>
      <c r="I18" s="114" t="str">
        <f t="shared" si="2"/>
        <v/>
      </c>
      <c r="J18" s="114" t="str">
        <f t="shared" si="7"/>
        <v/>
      </c>
      <c r="K18" s="102" t="e">
        <f t="shared" si="3"/>
        <v>#DIV/0!</v>
      </c>
      <c r="L18" s="102" t="e">
        <f t="shared" si="4"/>
        <v>#DIV/0!</v>
      </c>
      <c r="M18" s="102" t="e">
        <f t="shared" si="5"/>
        <v>#DIV/0!</v>
      </c>
      <c r="N18" s="102" t="e">
        <f t="shared" si="6"/>
        <v>#DIV/0!</v>
      </c>
      <c r="O18" s="29"/>
      <c r="P18" s="29"/>
      <c r="Q18" s="28"/>
      <c r="R18" s="62"/>
      <c r="S18" s="62"/>
    </row>
    <row r="19" spans="1:19" ht="17.25" customHeight="1" x14ac:dyDescent="0.2">
      <c r="B19" s="71">
        <v>10</v>
      </c>
      <c r="C19" s="26"/>
      <c r="D19" s="39"/>
      <c r="E19" s="39"/>
      <c r="F19" s="27"/>
      <c r="G19" s="27"/>
      <c r="H19" s="27"/>
      <c r="I19" s="114" t="str">
        <f t="shared" si="2"/>
        <v/>
      </c>
      <c r="J19" s="114" t="str">
        <f t="shared" si="7"/>
        <v/>
      </c>
      <c r="K19" s="102" t="e">
        <f t="shared" si="3"/>
        <v>#DIV/0!</v>
      </c>
      <c r="L19" s="102" t="e">
        <f t="shared" si="4"/>
        <v>#DIV/0!</v>
      </c>
      <c r="M19" s="102" t="e">
        <f t="shared" si="5"/>
        <v>#DIV/0!</v>
      </c>
      <c r="N19" s="102" t="e">
        <f t="shared" si="6"/>
        <v>#DIV/0!</v>
      </c>
      <c r="O19" s="28"/>
      <c r="P19" s="28"/>
      <c r="Q19" s="28"/>
      <c r="R19" s="62"/>
      <c r="S19" s="62"/>
    </row>
    <row r="20" spans="1:19" ht="17.25" customHeight="1" x14ac:dyDescent="0.2">
      <c r="B20" s="71">
        <v>11</v>
      </c>
      <c r="C20" s="26"/>
      <c r="D20" s="39"/>
      <c r="E20" s="39"/>
      <c r="F20" s="27"/>
      <c r="G20" s="27"/>
      <c r="H20" s="27"/>
      <c r="I20" s="114" t="str">
        <f t="shared" si="2"/>
        <v/>
      </c>
      <c r="J20" s="114" t="str">
        <f t="shared" si="7"/>
        <v/>
      </c>
      <c r="K20" s="102" t="e">
        <f t="shared" si="3"/>
        <v>#DIV/0!</v>
      </c>
      <c r="L20" s="102" t="e">
        <f t="shared" si="4"/>
        <v>#DIV/0!</v>
      </c>
      <c r="M20" s="102" t="e">
        <f t="shared" si="5"/>
        <v>#DIV/0!</v>
      </c>
      <c r="N20" s="102" t="e">
        <f t="shared" si="6"/>
        <v>#DIV/0!</v>
      </c>
      <c r="O20" s="29"/>
      <c r="P20" s="29"/>
      <c r="Q20" s="28"/>
      <c r="R20" s="62"/>
      <c r="S20" s="62"/>
    </row>
    <row r="21" spans="1:19" ht="17.25" customHeight="1" x14ac:dyDescent="0.2">
      <c r="B21" s="71">
        <v>12</v>
      </c>
      <c r="C21" s="26"/>
      <c r="D21" s="39"/>
      <c r="E21" s="39"/>
      <c r="F21" s="27"/>
      <c r="G21" s="27"/>
      <c r="H21" s="27"/>
      <c r="I21" s="114" t="str">
        <f t="shared" si="2"/>
        <v/>
      </c>
      <c r="J21" s="114" t="str">
        <f t="shared" si="7"/>
        <v/>
      </c>
      <c r="K21" s="102" t="e">
        <f t="shared" si="3"/>
        <v>#DIV/0!</v>
      </c>
      <c r="L21" s="102" t="e">
        <f t="shared" si="4"/>
        <v>#DIV/0!</v>
      </c>
      <c r="M21" s="102" t="e">
        <f t="shared" si="5"/>
        <v>#DIV/0!</v>
      </c>
      <c r="N21" s="102" t="e">
        <f t="shared" si="6"/>
        <v>#DIV/0!</v>
      </c>
      <c r="O21" s="28"/>
      <c r="P21" s="28"/>
      <c r="Q21" s="28"/>
      <c r="R21" s="62"/>
      <c r="S21" s="62"/>
    </row>
    <row r="22" spans="1:19" ht="17.25" customHeight="1" x14ac:dyDescent="0.2">
      <c r="B22" s="71">
        <v>13</v>
      </c>
      <c r="C22" s="26"/>
      <c r="D22" s="39"/>
      <c r="E22" s="39"/>
      <c r="F22" s="27"/>
      <c r="G22" s="27"/>
      <c r="H22" s="27"/>
      <c r="I22" s="114" t="str">
        <f t="shared" si="2"/>
        <v/>
      </c>
      <c r="J22" s="114" t="str">
        <f t="shared" si="7"/>
        <v/>
      </c>
      <c r="K22" s="102" t="e">
        <f t="shared" si="3"/>
        <v>#DIV/0!</v>
      </c>
      <c r="L22" s="102" t="e">
        <f t="shared" si="4"/>
        <v>#DIV/0!</v>
      </c>
      <c r="M22" s="102" t="e">
        <f t="shared" si="5"/>
        <v>#DIV/0!</v>
      </c>
      <c r="N22" s="102" t="e">
        <f t="shared" si="6"/>
        <v>#DIV/0!</v>
      </c>
      <c r="O22" s="29"/>
      <c r="P22" s="29"/>
      <c r="Q22" s="28"/>
      <c r="R22" s="62"/>
      <c r="S22" s="62"/>
    </row>
    <row r="23" spans="1:19" ht="17.25" customHeight="1" x14ac:dyDescent="0.2">
      <c r="B23" s="71">
        <v>14</v>
      </c>
      <c r="C23" s="26"/>
      <c r="D23" s="39"/>
      <c r="E23" s="39"/>
      <c r="F23" s="27"/>
      <c r="G23" s="27"/>
      <c r="H23" s="27"/>
      <c r="I23" s="114" t="str">
        <f t="shared" si="2"/>
        <v/>
      </c>
      <c r="J23" s="114" t="str">
        <f t="shared" si="7"/>
        <v/>
      </c>
      <c r="K23" s="102" t="e">
        <f t="shared" si="3"/>
        <v>#DIV/0!</v>
      </c>
      <c r="L23" s="102" t="e">
        <f t="shared" si="4"/>
        <v>#DIV/0!</v>
      </c>
      <c r="M23" s="102" t="e">
        <f t="shared" si="5"/>
        <v>#DIV/0!</v>
      </c>
      <c r="N23" s="102" t="e">
        <f t="shared" si="6"/>
        <v>#DIV/0!</v>
      </c>
      <c r="O23" s="28"/>
      <c r="P23" s="28"/>
      <c r="Q23" s="28"/>
      <c r="R23" s="62"/>
      <c r="S23" s="62"/>
    </row>
    <row r="24" spans="1:19" ht="17.25" customHeight="1" x14ac:dyDescent="0.2">
      <c r="B24" s="71">
        <v>15</v>
      </c>
      <c r="C24" s="26"/>
      <c r="D24" s="39"/>
      <c r="E24" s="39"/>
      <c r="F24" s="27"/>
      <c r="G24" s="27"/>
      <c r="H24" s="27"/>
      <c r="I24" s="114" t="str">
        <f t="shared" si="2"/>
        <v/>
      </c>
      <c r="J24" s="114" t="str">
        <f t="shared" si="7"/>
        <v/>
      </c>
      <c r="K24" s="102" t="e">
        <f t="shared" si="3"/>
        <v>#DIV/0!</v>
      </c>
      <c r="L24" s="102" t="e">
        <f t="shared" si="4"/>
        <v>#DIV/0!</v>
      </c>
      <c r="M24" s="102" t="e">
        <f t="shared" si="5"/>
        <v>#DIV/0!</v>
      </c>
      <c r="N24" s="102" t="e">
        <f t="shared" si="6"/>
        <v>#DIV/0!</v>
      </c>
      <c r="O24" s="29"/>
      <c r="P24" s="29"/>
      <c r="Q24" s="28"/>
      <c r="R24" s="62"/>
      <c r="S24" s="62"/>
    </row>
    <row r="25" spans="1:19" ht="17.25" customHeight="1" x14ac:dyDescent="0.2">
      <c r="B25" s="71">
        <v>16</v>
      </c>
      <c r="C25" s="26"/>
      <c r="D25" s="39"/>
      <c r="E25" s="39"/>
      <c r="F25" s="27"/>
      <c r="G25" s="27"/>
      <c r="H25" s="27"/>
      <c r="I25" s="114" t="str">
        <f t="shared" si="2"/>
        <v/>
      </c>
      <c r="J25" s="114" t="str">
        <f t="shared" si="7"/>
        <v/>
      </c>
      <c r="K25" s="102" t="e">
        <f t="shared" si="3"/>
        <v>#DIV/0!</v>
      </c>
      <c r="L25" s="102" t="e">
        <f t="shared" si="4"/>
        <v>#DIV/0!</v>
      </c>
      <c r="M25" s="102" t="e">
        <f t="shared" si="5"/>
        <v>#DIV/0!</v>
      </c>
      <c r="N25" s="102" t="e">
        <f t="shared" si="6"/>
        <v>#DIV/0!</v>
      </c>
      <c r="O25" s="28"/>
      <c r="P25" s="28"/>
      <c r="Q25" s="28"/>
      <c r="R25" s="62"/>
      <c r="S25" s="62"/>
    </row>
    <row r="26" spans="1:19" ht="17.25" customHeight="1" x14ac:dyDescent="0.2">
      <c r="B26" s="71">
        <v>17</v>
      </c>
      <c r="C26" s="26"/>
      <c r="D26" s="39"/>
      <c r="E26" s="39"/>
      <c r="F26" s="27"/>
      <c r="G26" s="27"/>
      <c r="H26" s="27"/>
      <c r="I26" s="114" t="str">
        <f t="shared" si="2"/>
        <v/>
      </c>
      <c r="J26" s="114" t="str">
        <f t="shared" si="7"/>
        <v/>
      </c>
      <c r="K26" s="102" t="e">
        <f t="shared" si="3"/>
        <v>#DIV/0!</v>
      </c>
      <c r="L26" s="102" t="e">
        <f t="shared" si="4"/>
        <v>#DIV/0!</v>
      </c>
      <c r="M26" s="102" t="e">
        <f t="shared" si="5"/>
        <v>#DIV/0!</v>
      </c>
      <c r="N26" s="102" t="e">
        <f t="shared" si="6"/>
        <v>#DIV/0!</v>
      </c>
      <c r="O26" s="29"/>
      <c r="P26" s="29"/>
      <c r="Q26" s="28"/>
      <c r="R26" s="62"/>
      <c r="S26" s="62"/>
    </row>
    <row r="27" spans="1:19" ht="17.25" customHeight="1" x14ac:dyDescent="0.2">
      <c r="B27" s="71">
        <v>18</v>
      </c>
      <c r="C27" s="26"/>
      <c r="D27" s="39"/>
      <c r="E27" s="39"/>
      <c r="F27" s="27"/>
      <c r="G27" s="27"/>
      <c r="H27" s="27"/>
      <c r="I27" s="114" t="str">
        <f t="shared" si="2"/>
        <v/>
      </c>
      <c r="J27" s="114" t="str">
        <f t="shared" si="7"/>
        <v/>
      </c>
      <c r="K27" s="102" t="e">
        <f t="shared" si="3"/>
        <v>#DIV/0!</v>
      </c>
      <c r="L27" s="102" t="e">
        <f t="shared" si="4"/>
        <v>#DIV/0!</v>
      </c>
      <c r="M27" s="102" t="e">
        <f t="shared" si="5"/>
        <v>#DIV/0!</v>
      </c>
      <c r="N27" s="102" t="e">
        <f t="shared" si="6"/>
        <v>#DIV/0!</v>
      </c>
      <c r="O27" s="28"/>
      <c r="P27" s="28"/>
      <c r="Q27" s="28"/>
      <c r="R27" s="62"/>
      <c r="S27" s="62"/>
    </row>
    <row r="28" spans="1:19" ht="17.25" customHeight="1" x14ac:dyDescent="0.2">
      <c r="B28" s="71">
        <v>19</v>
      </c>
      <c r="C28" s="26"/>
      <c r="D28" s="39"/>
      <c r="E28" s="39"/>
      <c r="F28" s="27"/>
      <c r="G28" s="27"/>
      <c r="H28" s="27"/>
      <c r="I28" s="114" t="str">
        <f t="shared" si="2"/>
        <v/>
      </c>
      <c r="J28" s="114" t="str">
        <f t="shared" si="7"/>
        <v/>
      </c>
      <c r="K28" s="102" t="e">
        <f t="shared" si="3"/>
        <v>#DIV/0!</v>
      </c>
      <c r="L28" s="102" t="e">
        <f t="shared" si="4"/>
        <v>#DIV/0!</v>
      </c>
      <c r="M28" s="102" t="e">
        <f t="shared" si="5"/>
        <v>#DIV/0!</v>
      </c>
      <c r="N28" s="102" t="e">
        <f t="shared" si="6"/>
        <v>#DIV/0!</v>
      </c>
      <c r="O28" s="29"/>
      <c r="P28" s="29"/>
      <c r="Q28" s="28"/>
      <c r="R28" s="62"/>
      <c r="S28" s="62"/>
    </row>
    <row r="29" spans="1:19" ht="17.25" customHeight="1" x14ac:dyDescent="0.2">
      <c r="B29" s="71">
        <v>20</v>
      </c>
      <c r="C29" s="26"/>
      <c r="D29" s="39"/>
      <c r="E29" s="39"/>
      <c r="F29" s="27"/>
      <c r="G29" s="27"/>
      <c r="H29" s="27"/>
      <c r="I29" s="114" t="str">
        <f t="shared" si="2"/>
        <v/>
      </c>
      <c r="J29" s="114" t="str">
        <f t="shared" si="7"/>
        <v/>
      </c>
      <c r="K29" s="102" t="e">
        <f t="shared" si="3"/>
        <v>#DIV/0!</v>
      </c>
      <c r="L29" s="102" t="e">
        <f t="shared" si="4"/>
        <v>#DIV/0!</v>
      </c>
      <c r="M29" s="102" t="e">
        <f t="shared" si="5"/>
        <v>#DIV/0!</v>
      </c>
      <c r="N29" s="102" t="e">
        <f t="shared" si="6"/>
        <v>#DIV/0!</v>
      </c>
      <c r="O29" s="28"/>
      <c r="P29" s="28"/>
      <c r="Q29" s="28"/>
      <c r="R29" s="62"/>
      <c r="S29" s="62"/>
    </row>
    <row r="30" spans="1:19" ht="17.25" customHeight="1" x14ac:dyDescent="0.2">
      <c r="B30" s="71">
        <v>21</v>
      </c>
      <c r="C30" s="26"/>
      <c r="D30" s="39"/>
      <c r="E30" s="39"/>
      <c r="F30" s="27"/>
      <c r="G30" s="27"/>
      <c r="H30" s="27"/>
      <c r="I30" s="114" t="str">
        <f t="shared" si="2"/>
        <v/>
      </c>
      <c r="J30" s="114" t="str">
        <f t="shared" si="7"/>
        <v/>
      </c>
      <c r="K30" s="102" t="e">
        <f t="shared" si="3"/>
        <v>#DIV/0!</v>
      </c>
      <c r="L30" s="102" t="e">
        <f t="shared" si="4"/>
        <v>#DIV/0!</v>
      </c>
      <c r="M30" s="102" t="e">
        <f t="shared" si="5"/>
        <v>#DIV/0!</v>
      </c>
      <c r="N30" s="102" t="e">
        <f t="shared" si="6"/>
        <v>#DIV/0!</v>
      </c>
      <c r="O30" s="29"/>
      <c r="P30" s="29"/>
      <c r="Q30" s="28"/>
      <c r="R30" s="62"/>
      <c r="S30" s="62"/>
    </row>
    <row r="31" spans="1:19" ht="17.25" customHeight="1" x14ac:dyDescent="0.2">
      <c r="B31" s="71">
        <v>22</v>
      </c>
      <c r="C31" s="26"/>
      <c r="D31" s="39"/>
      <c r="E31" s="39"/>
      <c r="F31" s="27"/>
      <c r="G31" s="27"/>
      <c r="H31" s="27"/>
      <c r="I31" s="114" t="str">
        <f t="shared" si="2"/>
        <v/>
      </c>
      <c r="J31" s="114" t="str">
        <f t="shared" si="7"/>
        <v/>
      </c>
      <c r="K31" s="102" t="e">
        <f t="shared" si="3"/>
        <v>#DIV/0!</v>
      </c>
      <c r="L31" s="102" t="e">
        <f t="shared" si="4"/>
        <v>#DIV/0!</v>
      </c>
      <c r="M31" s="102" t="e">
        <f t="shared" si="5"/>
        <v>#DIV/0!</v>
      </c>
      <c r="N31" s="102" t="e">
        <f t="shared" si="6"/>
        <v>#DIV/0!</v>
      </c>
      <c r="O31" s="28"/>
      <c r="P31" s="28"/>
      <c r="Q31" s="28"/>
      <c r="R31" s="62"/>
      <c r="S31" s="62"/>
    </row>
    <row r="32" spans="1:19" ht="17.25" customHeight="1" x14ac:dyDescent="0.2">
      <c r="B32" s="71">
        <v>23</v>
      </c>
      <c r="C32" s="26"/>
      <c r="D32" s="39"/>
      <c r="E32" s="39"/>
      <c r="F32" s="27"/>
      <c r="G32" s="27"/>
      <c r="H32" s="27"/>
      <c r="I32" s="114" t="str">
        <f t="shared" si="2"/>
        <v/>
      </c>
      <c r="J32" s="114" t="str">
        <f t="shared" si="7"/>
        <v/>
      </c>
      <c r="K32" s="102" t="e">
        <f t="shared" si="3"/>
        <v>#DIV/0!</v>
      </c>
      <c r="L32" s="102" t="e">
        <f t="shared" si="4"/>
        <v>#DIV/0!</v>
      </c>
      <c r="M32" s="102" t="e">
        <f t="shared" si="5"/>
        <v>#DIV/0!</v>
      </c>
      <c r="N32" s="102" t="e">
        <f t="shared" si="6"/>
        <v>#DIV/0!</v>
      </c>
      <c r="O32" s="29"/>
      <c r="P32" s="29"/>
      <c r="Q32" s="28"/>
      <c r="R32" s="62"/>
      <c r="S32" s="62"/>
    </row>
    <row r="33" spans="2:19" ht="17.25" customHeight="1" x14ac:dyDescent="0.2">
      <c r="B33" s="71">
        <v>24</v>
      </c>
      <c r="C33" s="26"/>
      <c r="D33" s="39"/>
      <c r="E33" s="39"/>
      <c r="F33" s="27"/>
      <c r="G33" s="27"/>
      <c r="H33" s="27"/>
      <c r="I33" s="114" t="str">
        <f t="shared" si="2"/>
        <v/>
      </c>
      <c r="J33" s="114" t="str">
        <f t="shared" si="7"/>
        <v/>
      </c>
      <c r="K33" s="102" t="e">
        <f t="shared" si="3"/>
        <v>#DIV/0!</v>
      </c>
      <c r="L33" s="102" t="e">
        <f t="shared" si="4"/>
        <v>#DIV/0!</v>
      </c>
      <c r="M33" s="102" t="e">
        <f t="shared" si="5"/>
        <v>#DIV/0!</v>
      </c>
      <c r="N33" s="102" t="e">
        <f t="shared" si="6"/>
        <v>#DIV/0!</v>
      </c>
      <c r="O33" s="28"/>
      <c r="P33" s="28"/>
      <c r="Q33" s="28"/>
      <c r="R33" s="62"/>
      <c r="S33" s="62"/>
    </row>
    <row r="34" spans="2:19" ht="17.25" customHeight="1" x14ac:dyDescent="0.2">
      <c r="B34" s="71">
        <v>25</v>
      </c>
      <c r="C34" s="26"/>
      <c r="D34" s="39"/>
      <c r="E34" s="39"/>
      <c r="F34" s="27"/>
      <c r="G34" s="27"/>
      <c r="H34" s="27"/>
      <c r="I34" s="114" t="str">
        <f t="shared" si="2"/>
        <v/>
      </c>
      <c r="J34" s="114" t="str">
        <f t="shared" si="7"/>
        <v/>
      </c>
      <c r="K34" s="102" t="e">
        <f t="shared" si="3"/>
        <v>#DIV/0!</v>
      </c>
      <c r="L34" s="102" t="e">
        <f t="shared" si="4"/>
        <v>#DIV/0!</v>
      </c>
      <c r="M34" s="102" t="e">
        <f t="shared" si="5"/>
        <v>#DIV/0!</v>
      </c>
      <c r="N34" s="102" t="e">
        <f t="shared" si="6"/>
        <v>#DIV/0!</v>
      </c>
      <c r="O34" s="29"/>
      <c r="P34" s="29"/>
      <c r="Q34" s="28"/>
      <c r="R34" s="62"/>
      <c r="S34" s="62"/>
    </row>
    <row r="35" spans="2:19" ht="17.25" customHeight="1" x14ac:dyDescent="0.2">
      <c r="B35" s="71">
        <v>26</v>
      </c>
      <c r="C35" s="26"/>
      <c r="D35" s="39"/>
      <c r="E35" s="39"/>
      <c r="F35" s="27"/>
      <c r="G35" s="27"/>
      <c r="H35" s="27"/>
      <c r="I35" s="114" t="str">
        <f t="shared" si="2"/>
        <v/>
      </c>
      <c r="J35" s="114" t="str">
        <f t="shared" si="7"/>
        <v/>
      </c>
      <c r="K35" s="102" t="e">
        <f t="shared" si="3"/>
        <v>#DIV/0!</v>
      </c>
      <c r="L35" s="102" t="e">
        <f t="shared" si="4"/>
        <v>#DIV/0!</v>
      </c>
      <c r="M35" s="102" t="e">
        <f t="shared" si="5"/>
        <v>#DIV/0!</v>
      </c>
      <c r="N35" s="102" t="e">
        <f t="shared" si="6"/>
        <v>#DIV/0!</v>
      </c>
      <c r="O35" s="28"/>
      <c r="P35" s="28"/>
      <c r="Q35" s="28"/>
      <c r="R35" s="62"/>
      <c r="S35" s="62"/>
    </row>
    <row r="36" spans="2:19" ht="17.25" customHeight="1" x14ac:dyDescent="0.2">
      <c r="B36" s="71">
        <v>27</v>
      </c>
      <c r="C36" s="26"/>
      <c r="D36" s="39"/>
      <c r="E36" s="39"/>
      <c r="F36" s="27"/>
      <c r="G36" s="27"/>
      <c r="H36" s="27"/>
      <c r="I36" s="114" t="str">
        <f t="shared" si="2"/>
        <v/>
      </c>
      <c r="J36" s="114" t="str">
        <f t="shared" si="7"/>
        <v/>
      </c>
      <c r="K36" s="102" t="e">
        <f t="shared" si="3"/>
        <v>#DIV/0!</v>
      </c>
      <c r="L36" s="102" t="e">
        <f t="shared" si="4"/>
        <v>#DIV/0!</v>
      </c>
      <c r="M36" s="102" t="e">
        <f t="shared" si="5"/>
        <v>#DIV/0!</v>
      </c>
      <c r="N36" s="102" t="e">
        <f t="shared" si="6"/>
        <v>#DIV/0!</v>
      </c>
      <c r="O36" s="29"/>
      <c r="P36" s="29"/>
      <c r="Q36" s="28"/>
      <c r="R36" s="62"/>
      <c r="S36" s="62"/>
    </row>
    <row r="37" spans="2:19" ht="17.25" customHeight="1" x14ac:dyDescent="0.2">
      <c r="B37" s="71">
        <v>28</v>
      </c>
      <c r="C37" s="26"/>
      <c r="D37" s="39"/>
      <c r="E37" s="39"/>
      <c r="F37" s="27"/>
      <c r="G37" s="27"/>
      <c r="H37" s="27"/>
      <c r="I37" s="114" t="str">
        <f t="shared" si="2"/>
        <v/>
      </c>
      <c r="J37" s="114" t="str">
        <f t="shared" si="7"/>
        <v/>
      </c>
      <c r="K37" s="102" t="e">
        <f t="shared" si="3"/>
        <v>#DIV/0!</v>
      </c>
      <c r="L37" s="102" t="e">
        <f t="shared" si="4"/>
        <v>#DIV/0!</v>
      </c>
      <c r="M37" s="102" t="e">
        <f t="shared" si="5"/>
        <v>#DIV/0!</v>
      </c>
      <c r="N37" s="102" t="e">
        <f t="shared" si="6"/>
        <v>#DIV/0!</v>
      </c>
      <c r="O37" s="28"/>
      <c r="P37" s="28"/>
      <c r="Q37" s="28"/>
      <c r="R37" s="62"/>
      <c r="S37" s="62"/>
    </row>
    <row r="38" spans="2:19" ht="17.25" customHeight="1" x14ac:dyDescent="0.2">
      <c r="B38" s="71">
        <v>29</v>
      </c>
      <c r="C38" s="26"/>
      <c r="D38" s="39"/>
      <c r="E38" s="39"/>
      <c r="F38" s="27"/>
      <c r="G38" s="27"/>
      <c r="H38" s="27"/>
      <c r="I38" s="114" t="str">
        <f t="shared" si="2"/>
        <v/>
      </c>
      <c r="J38" s="114" t="str">
        <f t="shared" si="7"/>
        <v/>
      </c>
      <c r="K38" s="102" t="e">
        <f t="shared" si="3"/>
        <v>#DIV/0!</v>
      </c>
      <c r="L38" s="102" t="e">
        <f t="shared" si="4"/>
        <v>#DIV/0!</v>
      </c>
      <c r="M38" s="102" t="e">
        <f t="shared" si="5"/>
        <v>#DIV/0!</v>
      </c>
      <c r="N38" s="102" t="e">
        <f t="shared" si="6"/>
        <v>#DIV/0!</v>
      </c>
      <c r="O38" s="29"/>
      <c r="P38" s="29"/>
      <c r="Q38" s="28"/>
      <c r="R38" s="62"/>
      <c r="S38" s="62"/>
    </row>
    <row r="39" spans="2:19" ht="17.25" customHeight="1" x14ac:dyDescent="0.2">
      <c r="B39" s="71">
        <v>30</v>
      </c>
      <c r="C39" s="26"/>
      <c r="D39" s="39"/>
      <c r="E39" s="39"/>
      <c r="F39" s="27"/>
      <c r="G39" s="27"/>
      <c r="H39" s="27"/>
      <c r="I39" s="114" t="str">
        <f t="shared" si="2"/>
        <v/>
      </c>
      <c r="J39" s="114" t="str">
        <f t="shared" si="7"/>
        <v/>
      </c>
      <c r="K39" s="102" t="e">
        <f t="shared" si="3"/>
        <v>#DIV/0!</v>
      </c>
      <c r="L39" s="102" t="e">
        <f t="shared" si="4"/>
        <v>#DIV/0!</v>
      </c>
      <c r="M39" s="102" t="e">
        <f t="shared" si="5"/>
        <v>#DIV/0!</v>
      </c>
      <c r="N39" s="102" t="e">
        <f t="shared" si="6"/>
        <v>#DIV/0!</v>
      </c>
      <c r="O39" s="28"/>
      <c r="P39" s="28"/>
      <c r="Q39" s="28"/>
      <c r="R39" s="62"/>
      <c r="S39" s="62"/>
    </row>
    <row r="40" spans="2:19" ht="17.25" customHeight="1" x14ac:dyDescent="0.2">
      <c r="B40" s="71">
        <v>31</v>
      </c>
      <c r="C40" s="26"/>
      <c r="D40" s="39"/>
      <c r="E40" s="39"/>
      <c r="F40" s="27"/>
      <c r="G40" s="27"/>
      <c r="H40" s="27"/>
      <c r="I40" s="114" t="str">
        <f t="shared" si="2"/>
        <v/>
      </c>
      <c r="J40" s="114" t="str">
        <f t="shared" si="7"/>
        <v/>
      </c>
      <c r="K40" s="102" t="e">
        <f t="shared" si="3"/>
        <v>#DIV/0!</v>
      </c>
      <c r="L40" s="102" t="e">
        <f t="shared" si="4"/>
        <v>#DIV/0!</v>
      </c>
      <c r="M40" s="102" t="e">
        <f t="shared" si="5"/>
        <v>#DIV/0!</v>
      </c>
      <c r="N40" s="102" t="e">
        <f t="shared" si="6"/>
        <v>#DIV/0!</v>
      </c>
      <c r="O40" s="29"/>
      <c r="P40" s="29"/>
      <c r="Q40" s="28"/>
      <c r="R40" s="62"/>
      <c r="S40" s="62"/>
    </row>
    <row r="41" spans="2:19" ht="17.25" customHeight="1" x14ac:dyDescent="0.2">
      <c r="B41" s="71">
        <v>32</v>
      </c>
      <c r="C41" s="26"/>
      <c r="D41" s="39"/>
      <c r="E41" s="39"/>
      <c r="F41" s="27"/>
      <c r="G41" s="27"/>
      <c r="H41" s="27"/>
      <c r="I41" s="114" t="str">
        <f t="shared" si="2"/>
        <v/>
      </c>
      <c r="J41" s="114" t="str">
        <f t="shared" si="7"/>
        <v/>
      </c>
      <c r="K41" s="102" t="e">
        <f t="shared" si="3"/>
        <v>#DIV/0!</v>
      </c>
      <c r="L41" s="102" t="e">
        <f t="shared" si="4"/>
        <v>#DIV/0!</v>
      </c>
      <c r="M41" s="102" t="e">
        <f t="shared" si="5"/>
        <v>#DIV/0!</v>
      </c>
      <c r="N41" s="102" t="e">
        <f t="shared" si="6"/>
        <v>#DIV/0!</v>
      </c>
      <c r="O41" s="28"/>
      <c r="P41" s="28"/>
      <c r="Q41" s="28"/>
      <c r="R41" s="62"/>
      <c r="S41" s="62"/>
    </row>
    <row r="42" spans="2:19" ht="17.25" customHeight="1" x14ac:dyDescent="0.2">
      <c r="B42" s="71">
        <v>33</v>
      </c>
      <c r="C42" s="26"/>
      <c r="D42" s="39"/>
      <c r="E42" s="39"/>
      <c r="F42" s="27"/>
      <c r="G42" s="27"/>
      <c r="H42" s="27"/>
      <c r="I42" s="114" t="str">
        <f t="shared" si="2"/>
        <v/>
      </c>
      <c r="J42" s="114" t="str">
        <f t="shared" si="7"/>
        <v/>
      </c>
      <c r="K42" s="102" t="e">
        <f t="shared" ref="K42:K59" si="8">N$4-$P$4</f>
        <v>#DIV/0!</v>
      </c>
      <c r="L42" s="102" t="e">
        <f t="shared" ref="L42:L59" si="9">N$4-$Q$4</f>
        <v>#DIV/0!</v>
      </c>
      <c r="M42" s="102" t="e">
        <f t="shared" ref="M42:M59" si="10">N$4+$P$4</f>
        <v>#DIV/0!</v>
      </c>
      <c r="N42" s="102" t="e">
        <f t="shared" ref="N42:N59" si="11">N$4+$Q$4</f>
        <v>#DIV/0!</v>
      </c>
      <c r="O42" s="29"/>
      <c r="P42" s="29"/>
      <c r="Q42" s="28"/>
      <c r="R42" s="62"/>
      <c r="S42" s="62"/>
    </row>
    <row r="43" spans="2:19" ht="17.25" customHeight="1" x14ac:dyDescent="0.2">
      <c r="B43" s="71">
        <v>34</v>
      </c>
      <c r="C43" s="26"/>
      <c r="D43" s="39"/>
      <c r="E43" s="39"/>
      <c r="F43" s="27"/>
      <c r="G43" s="27"/>
      <c r="H43" s="27"/>
      <c r="I43" s="114" t="str">
        <f t="shared" si="2"/>
        <v/>
      </c>
      <c r="J43" s="114" t="str">
        <f t="shared" si="7"/>
        <v/>
      </c>
      <c r="K43" s="102" t="e">
        <f t="shared" si="8"/>
        <v>#DIV/0!</v>
      </c>
      <c r="L43" s="102" t="e">
        <f t="shared" si="9"/>
        <v>#DIV/0!</v>
      </c>
      <c r="M43" s="102" t="e">
        <f t="shared" si="10"/>
        <v>#DIV/0!</v>
      </c>
      <c r="N43" s="102" t="e">
        <f t="shared" si="11"/>
        <v>#DIV/0!</v>
      </c>
      <c r="O43" s="28"/>
      <c r="P43" s="28"/>
      <c r="Q43" s="28"/>
      <c r="R43" s="62"/>
      <c r="S43" s="62"/>
    </row>
    <row r="44" spans="2:19" ht="17.25" customHeight="1" x14ac:dyDescent="0.2">
      <c r="B44" s="71">
        <v>35</v>
      </c>
      <c r="C44" s="26"/>
      <c r="D44" s="39"/>
      <c r="E44" s="39"/>
      <c r="F44" s="27"/>
      <c r="G44" s="27"/>
      <c r="H44" s="27"/>
      <c r="I44" s="114" t="str">
        <f t="shared" si="2"/>
        <v/>
      </c>
      <c r="J44" s="114" t="str">
        <f t="shared" si="7"/>
        <v/>
      </c>
      <c r="K44" s="102" t="e">
        <f t="shared" si="8"/>
        <v>#DIV/0!</v>
      </c>
      <c r="L44" s="102" t="e">
        <f t="shared" si="9"/>
        <v>#DIV/0!</v>
      </c>
      <c r="M44" s="102" t="e">
        <f t="shared" si="10"/>
        <v>#DIV/0!</v>
      </c>
      <c r="N44" s="102" t="e">
        <f t="shared" si="11"/>
        <v>#DIV/0!</v>
      </c>
      <c r="O44" s="29"/>
      <c r="P44" s="29"/>
      <c r="Q44" s="28"/>
      <c r="R44" s="62"/>
      <c r="S44" s="62"/>
    </row>
    <row r="45" spans="2:19" ht="17.25" customHeight="1" x14ac:dyDescent="0.2">
      <c r="B45" s="71">
        <v>36</v>
      </c>
      <c r="C45" s="26"/>
      <c r="D45" s="39"/>
      <c r="E45" s="39"/>
      <c r="F45" s="27"/>
      <c r="G45" s="27"/>
      <c r="H45" s="27"/>
      <c r="I45" s="114" t="str">
        <f t="shared" si="2"/>
        <v/>
      </c>
      <c r="J45" s="114" t="str">
        <f t="shared" si="7"/>
        <v/>
      </c>
      <c r="K45" s="102" t="e">
        <f t="shared" si="8"/>
        <v>#DIV/0!</v>
      </c>
      <c r="L45" s="102" t="e">
        <f t="shared" si="9"/>
        <v>#DIV/0!</v>
      </c>
      <c r="M45" s="102" t="e">
        <f t="shared" si="10"/>
        <v>#DIV/0!</v>
      </c>
      <c r="N45" s="102" t="e">
        <f t="shared" si="11"/>
        <v>#DIV/0!</v>
      </c>
      <c r="O45" s="28"/>
      <c r="P45" s="28"/>
      <c r="Q45" s="28"/>
      <c r="R45" s="62"/>
      <c r="S45" s="62"/>
    </row>
    <row r="46" spans="2:19" ht="17.25" customHeight="1" x14ac:dyDescent="0.2">
      <c r="B46" s="71">
        <v>37</v>
      </c>
      <c r="C46" s="26"/>
      <c r="D46" s="39"/>
      <c r="E46" s="39"/>
      <c r="F46" s="27"/>
      <c r="G46" s="27"/>
      <c r="H46" s="27"/>
      <c r="I46" s="114" t="str">
        <f t="shared" si="2"/>
        <v/>
      </c>
      <c r="J46" s="114" t="str">
        <f t="shared" si="7"/>
        <v/>
      </c>
      <c r="K46" s="102" t="e">
        <f t="shared" si="8"/>
        <v>#DIV/0!</v>
      </c>
      <c r="L46" s="102" t="e">
        <f t="shared" si="9"/>
        <v>#DIV/0!</v>
      </c>
      <c r="M46" s="102" t="e">
        <f t="shared" si="10"/>
        <v>#DIV/0!</v>
      </c>
      <c r="N46" s="102" t="e">
        <f t="shared" si="11"/>
        <v>#DIV/0!</v>
      </c>
      <c r="O46" s="29"/>
      <c r="P46" s="29"/>
      <c r="Q46" s="28"/>
      <c r="R46" s="62"/>
      <c r="S46" s="62"/>
    </row>
    <row r="47" spans="2:19" ht="17.25" customHeight="1" x14ac:dyDescent="0.2">
      <c r="B47" s="71">
        <v>38</v>
      </c>
      <c r="C47" s="26"/>
      <c r="D47" s="39"/>
      <c r="E47" s="39"/>
      <c r="F47" s="27"/>
      <c r="G47" s="27"/>
      <c r="H47" s="27"/>
      <c r="I47" s="114" t="str">
        <f t="shared" si="2"/>
        <v/>
      </c>
      <c r="J47" s="114" t="str">
        <f t="shared" si="7"/>
        <v/>
      </c>
      <c r="K47" s="102" t="e">
        <f t="shared" si="8"/>
        <v>#DIV/0!</v>
      </c>
      <c r="L47" s="102" t="e">
        <f t="shared" si="9"/>
        <v>#DIV/0!</v>
      </c>
      <c r="M47" s="102" t="e">
        <f t="shared" si="10"/>
        <v>#DIV/0!</v>
      </c>
      <c r="N47" s="102" t="e">
        <f t="shared" si="11"/>
        <v>#DIV/0!</v>
      </c>
      <c r="O47" s="28"/>
      <c r="P47" s="28"/>
      <c r="Q47" s="28"/>
      <c r="R47" s="62"/>
      <c r="S47" s="62"/>
    </row>
    <row r="48" spans="2:19" ht="17.25" customHeight="1" x14ac:dyDescent="0.2">
      <c r="B48" s="71">
        <v>39</v>
      </c>
      <c r="C48" s="26"/>
      <c r="D48" s="39"/>
      <c r="E48" s="39"/>
      <c r="F48" s="27"/>
      <c r="G48" s="27"/>
      <c r="H48" s="27"/>
      <c r="I48" s="114" t="str">
        <f t="shared" si="2"/>
        <v/>
      </c>
      <c r="J48" s="114" t="str">
        <f t="shared" si="7"/>
        <v/>
      </c>
      <c r="K48" s="102" t="e">
        <f t="shared" si="8"/>
        <v>#DIV/0!</v>
      </c>
      <c r="L48" s="102" t="e">
        <f t="shared" si="9"/>
        <v>#DIV/0!</v>
      </c>
      <c r="M48" s="102" t="e">
        <f t="shared" si="10"/>
        <v>#DIV/0!</v>
      </c>
      <c r="N48" s="102" t="e">
        <f t="shared" si="11"/>
        <v>#DIV/0!</v>
      </c>
      <c r="O48" s="29"/>
      <c r="P48" s="29"/>
      <c r="Q48" s="28"/>
      <c r="R48" s="62"/>
      <c r="S48" s="62"/>
    </row>
    <row r="49" spans="2:19" ht="17.25" customHeight="1" x14ac:dyDescent="0.2">
      <c r="B49" s="71">
        <v>40</v>
      </c>
      <c r="C49" s="26"/>
      <c r="D49" s="39"/>
      <c r="E49" s="39"/>
      <c r="F49" s="27"/>
      <c r="G49" s="27"/>
      <c r="H49" s="27"/>
      <c r="I49" s="114" t="str">
        <f t="shared" si="2"/>
        <v/>
      </c>
      <c r="J49" s="114" t="str">
        <f t="shared" si="7"/>
        <v/>
      </c>
      <c r="K49" s="102" t="e">
        <f t="shared" si="8"/>
        <v>#DIV/0!</v>
      </c>
      <c r="L49" s="102" t="e">
        <f t="shared" si="9"/>
        <v>#DIV/0!</v>
      </c>
      <c r="M49" s="102" t="e">
        <f t="shared" si="10"/>
        <v>#DIV/0!</v>
      </c>
      <c r="N49" s="102" t="e">
        <f t="shared" si="11"/>
        <v>#DIV/0!</v>
      </c>
      <c r="O49" s="28"/>
      <c r="P49" s="28"/>
      <c r="Q49" s="28"/>
      <c r="R49" s="62"/>
      <c r="S49" s="62"/>
    </row>
    <row r="50" spans="2:19" ht="17.25" customHeight="1" x14ac:dyDescent="0.2">
      <c r="B50" s="71">
        <v>41</v>
      </c>
      <c r="C50" s="26"/>
      <c r="D50" s="39"/>
      <c r="E50" s="39"/>
      <c r="F50" s="27"/>
      <c r="G50" s="27"/>
      <c r="H50" s="27"/>
      <c r="I50" s="114" t="str">
        <f t="shared" si="2"/>
        <v/>
      </c>
      <c r="J50" s="114" t="str">
        <f t="shared" si="7"/>
        <v/>
      </c>
      <c r="K50" s="102" t="e">
        <f t="shared" si="8"/>
        <v>#DIV/0!</v>
      </c>
      <c r="L50" s="102" t="e">
        <f t="shared" si="9"/>
        <v>#DIV/0!</v>
      </c>
      <c r="M50" s="102" t="e">
        <f t="shared" si="10"/>
        <v>#DIV/0!</v>
      </c>
      <c r="N50" s="102" t="e">
        <f t="shared" si="11"/>
        <v>#DIV/0!</v>
      </c>
      <c r="O50" s="29"/>
      <c r="P50" s="29"/>
      <c r="Q50" s="28"/>
      <c r="R50" s="62"/>
      <c r="S50" s="62"/>
    </row>
    <row r="51" spans="2:19" ht="17.25" customHeight="1" x14ac:dyDescent="0.2">
      <c r="B51" s="71">
        <v>42</v>
      </c>
      <c r="C51" s="26"/>
      <c r="D51" s="39"/>
      <c r="E51" s="39"/>
      <c r="F51" s="27"/>
      <c r="G51" s="27"/>
      <c r="H51" s="27"/>
      <c r="I51" s="114" t="str">
        <f t="shared" si="2"/>
        <v/>
      </c>
      <c r="J51" s="114" t="str">
        <f t="shared" si="7"/>
        <v/>
      </c>
      <c r="K51" s="102" t="e">
        <f t="shared" si="8"/>
        <v>#DIV/0!</v>
      </c>
      <c r="L51" s="102" t="e">
        <f t="shared" si="9"/>
        <v>#DIV/0!</v>
      </c>
      <c r="M51" s="102" t="e">
        <f t="shared" si="10"/>
        <v>#DIV/0!</v>
      </c>
      <c r="N51" s="102" t="e">
        <f t="shared" si="11"/>
        <v>#DIV/0!</v>
      </c>
      <c r="O51" s="28"/>
      <c r="P51" s="28"/>
      <c r="Q51" s="28"/>
      <c r="R51" s="62"/>
      <c r="S51" s="62"/>
    </row>
    <row r="52" spans="2:19" ht="17.25" customHeight="1" x14ac:dyDescent="0.2">
      <c r="B52" s="71">
        <v>43</v>
      </c>
      <c r="C52" s="26"/>
      <c r="D52" s="39"/>
      <c r="E52" s="39"/>
      <c r="F52" s="27"/>
      <c r="G52" s="27"/>
      <c r="H52" s="27"/>
      <c r="I52" s="114" t="str">
        <f t="shared" si="2"/>
        <v/>
      </c>
      <c r="J52" s="114" t="str">
        <f t="shared" si="7"/>
        <v/>
      </c>
      <c r="K52" s="102" t="e">
        <f t="shared" si="8"/>
        <v>#DIV/0!</v>
      </c>
      <c r="L52" s="102" t="e">
        <f t="shared" si="9"/>
        <v>#DIV/0!</v>
      </c>
      <c r="M52" s="102" t="e">
        <f t="shared" si="10"/>
        <v>#DIV/0!</v>
      </c>
      <c r="N52" s="102" t="e">
        <f t="shared" si="11"/>
        <v>#DIV/0!</v>
      </c>
      <c r="O52" s="28"/>
      <c r="P52" s="28"/>
      <c r="Q52" s="28"/>
      <c r="R52" s="62"/>
      <c r="S52" s="62"/>
    </row>
    <row r="53" spans="2:19" ht="17.25" customHeight="1" x14ac:dyDescent="0.2">
      <c r="B53" s="71">
        <v>44</v>
      </c>
      <c r="C53" s="26"/>
      <c r="D53" s="39"/>
      <c r="E53" s="39"/>
      <c r="F53" s="27"/>
      <c r="G53" s="27"/>
      <c r="H53" s="27"/>
      <c r="I53" s="114" t="str">
        <f t="shared" si="2"/>
        <v/>
      </c>
      <c r="J53" s="114" t="str">
        <f t="shared" si="7"/>
        <v/>
      </c>
      <c r="K53" s="102" t="e">
        <f t="shared" si="8"/>
        <v>#DIV/0!</v>
      </c>
      <c r="L53" s="102" t="e">
        <f t="shared" si="9"/>
        <v>#DIV/0!</v>
      </c>
      <c r="M53" s="102" t="e">
        <f t="shared" si="10"/>
        <v>#DIV/0!</v>
      </c>
      <c r="N53" s="102" t="e">
        <f t="shared" si="11"/>
        <v>#DIV/0!</v>
      </c>
      <c r="O53" s="29"/>
      <c r="P53" s="29"/>
      <c r="Q53" s="28"/>
      <c r="R53" s="62"/>
      <c r="S53" s="62"/>
    </row>
    <row r="54" spans="2:19" ht="17.25" customHeight="1" x14ac:dyDescent="0.2">
      <c r="B54" s="71">
        <v>45</v>
      </c>
      <c r="C54" s="26"/>
      <c r="D54" s="39"/>
      <c r="E54" s="39"/>
      <c r="F54" s="27"/>
      <c r="G54" s="27"/>
      <c r="H54" s="27"/>
      <c r="I54" s="114" t="str">
        <f t="shared" si="2"/>
        <v/>
      </c>
      <c r="J54" s="114" t="str">
        <f t="shared" si="7"/>
        <v/>
      </c>
      <c r="K54" s="102" t="e">
        <f t="shared" si="8"/>
        <v>#DIV/0!</v>
      </c>
      <c r="L54" s="102" t="e">
        <f t="shared" si="9"/>
        <v>#DIV/0!</v>
      </c>
      <c r="M54" s="102" t="e">
        <f t="shared" si="10"/>
        <v>#DIV/0!</v>
      </c>
      <c r="N54" s="102" t="e">
        <f t="shared" si="11"/>
        <v>#DIV/0!</v>
      </c>
      <c r="O54" s="28"/>
      <c r="P54" s="28"/>
      <c r="Q54" s="28"/>
      <c r="R54" s="62"/>
      <c r="S54" s="62"/>
    </row>
    <row r="55" spans="2:19" ht="17.25" customHeight="1" x14ac:dyDescent="0.2">
      <c r="B55" s="71">
        <v>46</v>
      </c>
      <c r="C55" s="26"/>
      <c r="D55" s="39"/>
      <c r="E55" s="39"/>
      <c r="F55" s="27"/>
      <c r="G55" s="27"/>
      <c r="H55" s="27"/>
      <c r="I55" s="114" t="str">
        <f t="shared" si="2"/>
        <v/>
      </c>
      <c r="J55" s="114" t="str">
        <f t="shared" si="7"/>
        <v/>
      </c>
      <c r="K55" s="102" t="e">
        <f t="shared" si="8"/>
        <v>#DIV/0!</v>
      </c>
      <c r="L55" s="102" t="e">
        <f t="shared" si="9"/>
        <v>#DIV/0!</v>
      </c>
      <c r="M55" s="102" t="e">
        <f t="shared" si="10"/>
        <v>#DIV/0!</v>
      </c>
      <c r="N55" s="102" t="e">
        <f t="shared" si="11"/>
        <v>#DIV/0!</v>
      </c>
      <c r="O55" s="29"/>
      <c r="P55" s="29"/>
      <c r="Q55" s="28"/>
      <c r="R55" s="62"/>
      <c r="S55" s="62"/>
    </row>
    <row r="56" spans="2:19" ht="17.25" customHeight="1" x14ac:dyDescent="0.2">
      <c r="B56" s="71">
        <v>47</v>
      </c>
      <c r="C56" s="26"/>
      <c r="D56" s="39"/>
      <c r="E56" s="39"/>
      <c r="F56" s="27"/>
      <c r="G56" s="27"/>
      <c r="H56" s="27"/>
      <c r="I56" s="114" t="str">
        <f t="shared" si="2"/>
        <v/>
      </c>
      <c r="J56" s="114" t="str">
        <f t="shared" si="7"/>
        <v/>
      </c>
      <c r="K56" s="102" t="e">
        <f t="shared" si="8"/>
        <v>#DIV/0!</v>
      </c>
      <c r="L56" s="102" t="e">
        <f t="shared" si="9"/>
        <v>#DIV/0!</v>
      </c>
      <c r="M56" s="102" t="e">
        <f t="shared" si="10"/>
        <v>#DIV/0!</v>
      </c>
      <c r="N56" s="102" t="e">
        <f t="shared" si="11"/>
        <v>#DIV/0!</v>
      </c>
      <c r="O56" s="28"/>
      <c r="P56" s="28"/>
      <c r="Q56" s="28"/>
      <c r="R56" s="62"/>
      <c r="S56" s="62"/>
    </row>
    <row r="57" spans="2:19" ht="17.25" customHeight="1" x14ac:dyDescent="0.2">
      <c r="B57" s="71">
        <v>48</v>
      </c>
      <c r="C57" s="26"/>
      <c r="D57" s="39"/>
      <c r="E57" s="39"/>
      <c r="F57" s="27"/>
      <c r="G57" s="27"/>
      <c r="H57" s="27"/>
      <c r="I57" s="114" t="str">
        <f t="shared" si="2"/>
        <v/>
      </c>
      <c r="J57" s="114" t="str">
        <f t="shared" si="7"/>
        <v/>
      </c>
      <c r="K57" s="102" t="e">
        <f t="shared" si="8"/>
        <v>#DIV/0!</v>
      </c>
      <c r="L57" s="102" t="e">
        <f t="shared" si="9"/>
        <v>#DIV/0!</v>
      </c>
      <c r="M57" s="102" t="e">
        <f t="shared" si="10"/>
        <v>#DIV/0!</v>
      </c>
      <c r="N57" s="102" t="e">
        <f t="shared" si="11"/>
        <v>#DIV/0!</v>
      </c>
      <c r="O57" s="29"/>
      <c r="P57" s="29"/>
      <c r="Q57" s="28"/>
      <c r="R57" s="62"/>
      <c r="S57" s="62"/>
    </row>
    <row r="58" spans="2:19" ht="17.25" customHeight="1" x14ac:dyDescent="0.2">
      <c r="B58" s="71">
        <v>49</v>
      </c>
      <c r="C58" s="26"/>
      <c r="D58" s="39"/>
      <c r="E58" s="39"/>
      <c r="F58" s="27"/>
      <c r="G58" s="27"/>
      <c r="H58" s="27"/>
      <c r="I58" s="114" t="str">
        <f t="shared" si="2"/>
        <v/>
      </c>
      <c r="J58" s="114" t="str">
        <f t="shared" si="7"/>
        <v/>
      </c>
      <c r="K58" s="102" t="e">
        <f t="shared" si="8"/>
        <v>#DIV/0!</v>
      </c>
      <c r="L58" s="102" t="e">
        <f t="shared" si="9"/>
        <v>#DIV/0!</v>
      </c>
      <c r="M58" s="102" t="e">
        <f t="shared" si="10"/>
        <v>#DIV/0!</v>
      </c>
      <c r="N58" s="102" t="e">
        <f t="shared" si="11"/>
        <v>#DIV/0!</v>
      </c>
      <c r="O58" s="28"/>
      <c r="P58" s="28"/>
      <c r="Q58" s="28"/>
      <c r="R58" s="62"/>
      <c r="S58" s="62"/>
    </row>
    <row r="59" spans="2:19" ht="17.25" customHeight="1" x14ac:dyDescent="0.2">
      <c r="B59" s="71">
        <v>50</v>
      </c>
      <c r="C59" s="26"/>
      <c r="D59" s="39"/>
      <c r="E59" s="39"/>
      <c r="F59" s="27"/>
      <c r="G59" s="27"/>
      <c r="H59" s="27"/>
      <c r="I59" s="114" t="str">
        <f t="shared" si="2"/>
        <v/>
      </c>
      <c r="J59" s="114" t="str">
        <f t="shared" si="7"/>
        <v/>
      </c>
      <c r="K59" s="102" t="e">
        <f t="shared" si="8"/>
        <v>#DIV/0!</v>
      </c>
      <c r="L59" s="102" t="e">
        <f t="shared" si="9"/>
        <v>#DIV/0!</v>
      </c>
      <c r="M59" s="102" t="e">
        <f t="shared" si="10"/>
        <v>#DIV/0!</v>
      </c>
      <c r="N59" s="102" t="e">
        <f t="shared" si="11"/>
        <v>#DIV/0!</v>
      </c>
      <c r="O59" s="29"/>
      <c r="P59" s="29"/>
      <c r="Q59" s="28"/>
      <c r="R59" s="62"/>
      <c r="S59" s="62"/>
    </row>
    <row r="60" spans="2:19" ht="12" customHeight="1" x14ac:dyDescent="0.2">
      <c r="R60" s="62"/>
      <c r="S60" s="62"/>
    </row>
    <row r="61" spans="2:19" ht="12" customHeight="1" x14ac:dyDescent="0.2">
      <c r="R61" s="62"/>
      <c r="S61" s="62"/>
    </row>
    <row r="62" spans="2:19" ht="12" customHeight="1" x14ac:dyDescent="0.2">
      <c r="R62" s="62"/>
      <c r="S62" s="62"/>
    </row>
    <row r="63" spans="2:19" ht="12" customHeight="1" x14ac:dyDescent="0.2">
      <c r="R63" s="62"/>
      <c r="S63" s="62"/>
    </row>
    <row r="64" spans="2:19" ht="12" customHeight="1" x14ac:dyDescent="0.2">
      <c r="R64" s="62"/>
      <c r="S64" s="62"/>
    </row>
    <row r="65" spans="18:19" ht="12" customHeight="1" x14ac:dyDescent="0.2">
      <c r="R65" s="62"/>
      <c r="S65" s="62"/>
    </row>
    <row r="66" spans="18:19" ht="12" customHeight="1" x14ac:dyDescent="0.2">
      <c r="R66" s="62"/>
      <c r="S66" s="62"/>
    </row>
    <row r="67" spans="18:19" ht="12" customHeight="1" x14ac:dyDescent="0.2">
      <c r="R67" s="62"/>
      <c r="S67" s="62"/>
    </row>
    <row r="68" spans="18:19" ht="12" customHeight="1" x14ac:dyDescent="0.2">
      <c r="R68" s="62"/>
      <c r="S68" s="62"/>
    </row>
    <row r="69" spans="18:19" ht="12" customHeight="1" x14ac:dyDescent="0.2">
      <c r="R69" s="62"/>
      <c r="S69" s="62"/>
    </row>
    <row r="70" spans="18:19" ht="12" customHeight="1" x14ac:dyDescent="0.2">
      <c r="R70" s="62"/>
      <c r="S70" s="62"/>
    </row>
    <row r="71" spans="18:19" ht="12" customHeight="1" x14ac:dyDescent="0.2">
      <c r="R71" s="62"/>
      <c r="S71" s="62"/>
    </row>
    <row r="72" spans="18:19" ht="12" customHeight="1" x14ac:dyDescent="0.2">
      <c r="R72" s="62"/>
      <c r="S72" s="62"/>
    </row>
    <row r="73" spans="18:19" ht="12" customHeight="1" x14ac:dyDescent="0.2">
      <c r="R73" s="62"/>
      <c r="S73" s="62"/>
    </row>
    <row r="74" spans="18:19" ht="12" customHeight="1" x14ac:dyDescent="0.2">
      <c r="R74" s="62"/>
      <c r="S74" s="62"/>
    </row>
    <row r="75" spans="18:19" ht="12" customHeight="1" x14ac:dyDescent="0.2">
      <c r="R75" s="62"/>
      <c r="S75" s="62"/>
    </row>
    <row r="76" spans="18:19" ht="12" customHeight="1" x14ac:dyDescent="0.2">
      <c r="R76" s="62"/>
      <c r="S76" s="62"/>
    </row>
    <row r="77" spans="18:19" ht="12" customHeight="1" x14ac:dyDescent="0.2">
      <c r="R77" s="62"/>
      <c r="S77" s="62"/>
    </row>
    <row r="78" spans="18:19" ht="12" customHeight="1" x14ac:dyDescent="0.2">
      <c r="R78" s="62"/>
      <c r="S78" s="62"/>
    </row>
    <row r="79" spans="18:19" ht="12" customHeight="1" x14ac:dyDescent="0.2">
      <c r="R79" s="62"/>
      <c r="S79" s="62"/>
    </row>
    <row r="80" spans="18:19" ht="12" customHeight="1" x14ac:dyDescent="0.2">
      <c r="R80" s="62"/>
      <c r="S80" s="62"/>
    </row>
    <row r="81" spans="18:19" ht="12" customHeight="1" x14ac:dyDescent="0.2">
      <c r="R81" s="62"/>
      <c r="S81" s="62"/>
    </row>
    <row r="82" spans="18:19" ht="12" customHeight="1" x14ac:dyDescent="0.2">
      <c r="R82" s="62"/>
      <c r="S82" s="62"/>
    </row>
    <row r="83" spans="18:19" ht="12" customHeight="1" x14ac:dyDescent="0.2">
      <c r="R83" s="62"/>
      <c r="S83" s="62"/>
    </row>
    <row r="84" spans="18:19" ht="12" customHeight="1" x14ac:dyDescent="0.2">
      <c r="R84" s="62"/>
      <c r="S84" s="62"/>
    </row>
    <row r="85" spans="18:19" ht="12" customHeight="1" x14ac:dyDescent="0.2">
      <c r="R85" s="62"/>
      <c r="S85" s="62"/>
    </row>
    <row r="86" spans="18:19" ht="12" customHeight="1" x14ac:dyDescent="0.2">
      <c r="R86" s="62"/>
      <c r="S86" s="62"/>
    </row>
    <row r="87" spans="18:19" ht="12" customHeight="1" x14ac:dyDescent="0.2">
      <c r="R87" s="62"/>
      <c r="S87" s="62"/>
    </row>
    <row r="88" spans="18:19" ht="12" customHeight="1" x14ac:dyDescent="0.2">
      <c r="R88" s="62"/>
      <c r="S88" s="62"/>
    </row>
    <row r="89" spans="18:19" ht="12" customHeight="1" x14ac:dyDescent="0.2">
      <c r="R89" s="62"/>
      <c r="S89" s="62"/>
    </row>
    <row r="90" spans="18:19" ht="12" customHeight="1" x14ac:dyDescent="0.2">
      <c r="R90" s="62"/>
      <c r="S90" s="62"/>
    </row>
    <row r="91" spans="18:19" ht="12" customHeight="1" x14ac:dyDescent="0.2">
      <c r="R91" s="62"/>
      <c r="S91" s="62"/>
    </row>
    <row r="92" spans="18:19" ht="12" customHeight="1" x14ac:dyDescent="0.2">
      <c r="R92" s="62"/>
      <c r="S92" s="62"/>
    </row>
    <row r="93" spans="18:19" ht="12" customHeight="1" x14ac:dyDescent="0.2">
      <c r="R93" s="62"/>
      <c r="S93" s="62"/>
    </row>
    <row r="94" spans="18:19" ht="12" customHeight="1" x14ac:dyDescent="0.2">
      <c r="R94" s="62"/>
      <c r="S94" s="62"/>
    </row>
    <row r="95" spans="18:19" ht="12" customHeight="1" x14ac:dyDescent="0.2">
      <c r="R95" s="62"/>
      <c r="S95" s="62"/>
    </row>
    <row r="96" spans="18:19" ht="12" customHeight="1" x14ac:dyDescent="0.2">
      <c r="R96" s="62"/>
      <c r="S96" s="62"/>
    </row>
    <row r="97" spans="18:19" ht="12" customHeight="1" x14ac:dyDescent="0.2">
      <c r="R97" s="62"/>
      <c r="S97" s="62"/>
    </row>
    <row r="98" spans="18:19" ht="12" customHeight="1" x14ac:dyDescent="0.2">
      <c r="R98" s="62"/>
      <c r="S98" s="62"/>
    </row>
    <row r="99" spans="18:19" ht="12" customHeight="1" x14ac:dyDescent="0.2">
      <c r="R99" s="62"/>
      <c r="S99" s="62"/>
    </row>
    <row r="100" spans="18:19" ht="12" customHeight="1" x14ac:dyDescent="0.2">
      <c r="R100" s="62"/>
      <c r="S100" s="62"/>
    </row>
    <row r="101" spans="18:19" ht="12" customHeight="1" x14ac:dyDescent="0.2">
      <c r="R101" s="62"/>
      <c r="S101" s="62"/>
    </row>
    <row r="102" spans="18:19" ht="12" customHeight="1" x14ac:dyDescent="0.2">
      <c r="R102" s="62"/>
      <c r="S102" s="62"/>
    </row>
    <row r="103" spans="18:19" ht="12" customHeight="1" x14ac:dyDescent="0.2">
      <c r="R103" s="62"/>
      <c r="S103" s="62"/>
    </row>
    <row r="104" spans="18:19" ht="12" customHeight="1" x14ac:dyDescent="0.2">
      <c r="R104" s="62"/>
      <c r="S104" s="62"/>
    </row>
    <row r="105" spans="18:19" ht="12" customHeight="1" x14ac:dyDescent="0.2">
      <c r="R105" s="62"/>
      <c r="S105" s="62"/>
    </row>
    <row r="106" spans="18:19" ht="12" customHeight="1" x14ac:dyDescent="0.2">
      <c r="R106" s="62"/>
      <c r="S106" s="62"/>
    </row>
    <row r="107" spans="18:19" ht="12" customHeight="1" x14ac:dyDescent="0.2">
      <c r="R107" s="62"/>
      <c r="S107" s="62"/>
    </row>
    <row r="108" spans="18:19" ht="12" customHeight="1" x14ac:dyDescent="0.2">
      <c r="R108" s="62"/>
      <c r="S108" s="62"/>
    </row>
    <row r="109" spans="18:19" ht="12" customHeight="1" x14ac:dyDescent="0.2">
      <c r="R109" s="62"/>
      <c r="S109" s="62"/>
    </row>
    <row r="110" spans="18:19" ht="12" customHeight="1" x14ac:dyDescent="0.2">
      <c r="R110" s="62"/>
      <c r="S110" s="62"/>
    </row>
    <row r="111" spans="18:19" ht="12" customHeight="1" x14ac:dyDescent="0.2">
      <c r="R111" s="62"/>
      <c r="S111" s="62"/>
    </row>
    <row r="112" spans="18:19" ht="12" customHeight="1" x14ac:dyDescent="0.2">
      <c r="R112" s="62"/>
      <c r="S112" s="62"/>
    </row>
    <row r="113" spans="18:19" ht="12" customHeight="1" x14ac:dyDescent="0.2">
      <c r="R113" s="62"/>
      <c r="S113" s="62"/>
    </row>
    <row r="114" spans="18:19" ht="12" customHeight="1" x14ac:dyDescent="0.2">
      <c r="R114" s="62"/>
      <c r="S114" s="62"/>
    </row>
    <row r="115" spans="18:19" ht="12" customHeight="1" x14ac:dyDescent="0.2">
      <c r="R115" s="62"/>
      <c r="S115" s="62"/>
    </row>
    <row r="116" spans="18:19" ht="12" customHeight="1" x14ac:dyDescent="0.2">
      <c r="R116" s="62"/>
      <c r="S116" s="62"/>
    </row>
    <row r="117" spans="18:19" ht="12" customHeight="1" x14ac:dyDescent="0.2">
      <c r="R117" s="62"/>
      <c r="S117" s="62"/>
    </row>
    <row r="118" spans="18:19" ht="12" customHeight="1" x14ac:dyDescent="0.2">
      <c r="R118" s="62"/>
      <c r="S118" s="62"/>
    </row>
    <row r="119" spans="18:19" ht="12" customHeight="1" x14ac:dyDescent="0.2">
      <c r="R119" s="62"/>
      <c r="S119" s="62"/>
    </row>
    <row r="120" spans="18:19" ht="12" customHeight="1" x14ac:dyDescent="0.2">
      <c r="R120" s="62"/>
      <c r="S120" s="62"/>
    </row>
    <row r="121" spans="18:19" ht="12" customHeight="1" x14ac:dyDescent="0.2">
      <c r="R121" s="62"/>
      <c r="S121" s="62"/>
    </row>
    <row r="122" spans="18:19" ht="12" customHeight="1" x14ac:dyDescent="0.2">
      <c r="R122" s="62"/>
      <c r="S122" s="62"/>
    </row>
    <row r="123" spans="18:19" ht="12" customHeight="1" x14ac:dyDescent="0.2">
      <c r="R123" s="62"/>
      <c r="S123" s="62"/>
    </row>
    <row r="124" spans="18:19" ht="12" customHeight="1" x14ac:dyDescent="0.2">
      <c r="R124" s="62"/>
      <c r="S124" s="62"/>
    </row>
    <row r="125" spans="18:19" ht="12" customHeight="1" x14ac:dyDescent="0.2">
      <c r="R125" s="62"/>
      <c r="S125" s="62"/>
    </row>
    <row r="126" spans="18:19" ht="12" customHeight="1" x14ac:dyDescent="0.2">
      <c r="R126" s="62"/>
      <c r="S126" s="62"/>
    </row>
    <row r="127" spans="18:19" ht="12" customHeight="1" x14ac:dyDescent="0.2">
      <c r="R127" s="62"/>
      <c r="S127" s="62"/>
    </row>
    <row r="128" spans="18:19" ht="12" customHeight="1" x14ac:dyDescent="0.2">
      <c r="R128" s="62"/>
      <c r="S128" s="62"/>
    </row>
    <row r="129" spans="18:19" ht="12" customHeight="1" x14ac:dyDescent="0.2">
      <c r="R129" s="62"/>
      <c r="S129" s="62"/>
    </row>
    <row r="130" spans="18:19" ht="12" customHeight="1" x14ac:dyDescent="0.2">
      <c r="R130" s="62"/>
      <c r="S130" s="62"/>
    </row>
    <row r="131" spans="18:19" ht="12" customHeight="1" x14ac:dyDescent="0.2">
      <c r="R131" s="62"/>
      <c r="S131" s="62"/>
    </row>
    <row r="132" spans="18:19" ht="12" customHeight="1" x14ac:dyDescent="0.2">
      <c r="R132" s="62"/>
      <c r="S132" s="62"/>
    </row>
    <row r="133" spans="18:19" ht="12" customHeight="1" x14ac:dyDescent="0.2">
      <c r="R133" s="62"/>
      <c r="S133" s="62"/>
    </row>
    <row r="134" spans="18:19" ht="12" customHeight="1" x14ac:dyDescent="0.2">
      <c r="R134" s="62"/>
      <c r="S134" s="62"/>
    </row>
    <row r="135" spans="18:19" ht="12" customHeight="1" x14ac:dyDescent="0.2">
      <c r="R135" s="62"/>
      <c r="S135" s="62"/>
    </row>
    <row r="136" spans="18:19" ht="12" customHeight="1" x14ac:dyDescent="0.2">
      <c r="R136" s="62"/>
      <c r="S136" s="62"/>
    </row>
    <row r="137" spans="18:19" ht="12" customHeight="1" x14ac:dyDescent="0.2">
      <c r="R137" s="62"/>
      <c r="S137" s="62"/>
    </row>
    <row r="138" spans="18:19" ht="12" customHeight="1" x14ac:dyDescent="0.2">
      <c r="R138" s="62"/>
      <c r="S138" s="62"/>
    </row>
    <row r="139" spans="18:19" ht="12" customHeight="1" x14ac:dyDescent="0.2">
      <c r="R139" s="62"/>
      <c r="S139" s="62"/>
    </row>
    <row r="140" spans="18:19" ht="12" customHeight="1" x14ac:dyDescent="0.2">
      <c r="R140" s="62"/>
      <c r="S140" s="62"/>
    </row>
    <row r="141" spans="18:19" ht="12" customHeight="1" x14ac:dyDescent="0.2">
      <c r="R141" s="62"/>
      <c r="S141" s="62"/>
    </row>
    <row r="142" spans="18:19" ht="12" customHeight="1" x14ac:dyDescent="0.2">
      <c r="R142" s="62"/>
      <c r="S142" s="62"/>
    </row>
    <row r="143" spans="18:19" ht="12" customHeight="1" x14ac:dyDescent="0.2">
      <c r="R143" s="62"/>
      <c r="S143" s="62"/>
    </row>
    <row r="144" spans="18:19" ht="12" customHeight="1" x14ac:dyDescent="0.2">
      <c r="R144" s="62"/>
      <c r="S144" s="62"/>
    </row>
    <row r="145" spans="18:19" ht="12" customHeight="1" x14ac:dyDescent="0.2">
      <c r="R145" s="62"/>
      <c r="S145" s="62"/>
    </row>
    <row r="146" spans="18:19" ht="12" customHeight="1" x14ac:dyDescent="0.2">
      <c r="R146" s="62"/>
      <c r="S146" s="62"/>
    </row>
    <row r="147" spans="18:19" ht="12" customHeight="1" x14ac:dyDescent="0.2">
      <c r="R147" s="62"/>
      <c r="S147" s="62"/>
    </row>
    <row r="148" spans="18:19" ht="12" customHeight="1" x14ac:dyDescent="0.2">
      <c r="R148" s="62"/>
      <c r="S148" s="62"/>
    </row>
    <row r="149" spans="18:19" ht="12" customHeight="1" x14ac:dyDescent="0.2">
      <c r="R149" s="62"/>
      <c r="S149" s="62"/>
    </row>
    <row r="150" spans="18:19" ht="12" customHeight="1" x14ac:dyDescent="0.2">
      <c r="R150" s="62"/>
      <c r="S150" s="62"/>
    </row>
    <row r="151" spans="18:19" ht="12" customHeight="1" x14ac:dyDescent="0.2">
      <c r="R151" s="62"/>
      <c r="S151" s="62"/>
    </row>
    <row r="152" spans="18:19" ht="12" customHeight="1" x14ac:dyDescent="0.2">
      <c r="R152" s="62"/>
      <c r="S152" s="62"/>
    </row>
    <row r="153" spans="18:19" ht="12" customHeight="1" x14ac:dyDescent="0.2">
      <c r="R153" s="62"/>
      <c r="S153" s="62"/>
    </row>
    <row r="154" spans="18:19" ht="12" customHeight="1" x14ac:dyDescent="0.2">
      <c r="R154" s="62"/>
      <c r="S154" s="62"/>
    </row>
    <row r="155" spans="18:19" ht="12" customHeight="1" x14ac:dyDescent="0.2">
      <c r="R155" s="62"/>
      <c r="S155" s="62"/>
    </row>
    <row r="156" spans="18:19" ht="12" customHeight="1" x14ac:dyDescent="0.2">
      <c r="R156" s="62"/>
      <c r="S156" s="62"/>
    </row>
    <row r="157" spans="18:19" ht="12" customHeight="1" x14ac:dyDescent="0.2">
      <c r="R157" s="62"/>
      <c r="S157" s="62"/>
    </row>
    <row r="158" spans="18:19" ht="12" customHeight="1" x14ac:dyDescent="0.2">
      <c r="R158" s="62"/>
      <c r="S158" s="62"/>
    </row>
    <row r="159" spans="18:19" ht="12" customHeight="1" x14ac:dyDescent="0.2">
      <c r="R159" s="62"/>
      <c r="S159" s="62"/>
    </row>
    <row r="160" spans="18:19" ht="12" customHeight="1" x14ac:dyDescent="0.2">
      <c r="R160" s="62"/>
      <c r="S160" s="62"/>
    </row>
    <row r="161" spans="18:19" ht="12" customHeight="1" x14ac:dyDescent="0.2">
      <c r="R161" s="62"/>
      <c r="S161" s="62"/>
    </row>
    <row r="162" spans="18:19" ht="12" customHeight="1" x14ac:dyDescent="0.2">
      <c r="R162" s="62"/>
      <c r="S162" s="62"/>
    </row>
    <row r="163" spans="18:19" ht="12" customHeight="1" x14ac:dyDescent="0.2">
      <c r="R163" s="62"/>
      <c r="S163" s="62"/>
    </row>
    <row r="164" spans="18:19" ht="12" customHeight="1" x14ac:dyDescent="0.2">
      <c r="R164" s="62"/>
      <c r="S164" s="62"/>
    </row>
    <row r="165" spans="18:19" ht="12" customHeight="1" x14ac:dyDescent="0.2">
      <c r="R165" s="62"/>
      <c r="S165" s="62"/>
    </row>
    <row r="166" spans="18:19" ht="12" customHeight="1" x14ac:dyDescent="0.2">
      <c r="R166" s="62"/>
      <c r="S166" s="62"/>
    </row>
    <row r="167" spans="18:19" ht="12" customHeight="1" x14ac:dyDescent="0.2">
      <c r="R167" s="62"/>
      <c r="S167" s="62"/>
    </row>
    <row r="168" spans="18:19" ht="12" customHeight="1" x14ac:dyDescent="0.2">
      <c r="R168" s="62"/>
      <c r="S168" s="62"/>
    </row>
    <row r="169" spans="18:19" ht="12" customHeight="1" x14ac:dyDescent="0.2">
      <c r="R169" s="62"/>
      <c r="S169" s="62"/>
    </row>
    <row r="170" spans="18:19" ht="12" customHeight="1" x14ac:dyDescent="0.2">
      <c r="R170" s="62"/>
      <c r="S170" s="62"/>
    </row>
    <row r="171" spans="18:19" ht="12" customHeight="1" x14ac:dyDescent="0.2">
      <c r="R171" s="62"/>
      <c r="S171" s="62"/>
    </row>
    <row r="172" spans="18:19" ht="12" customHeight="1" x14ac:dyDescent="0.2">
      <c r="R172" s="62"/>
      <c r="S172" s="62"/>
    </row>
    <row r="173" spans="18:19" ht="12" customHeight="1" x14ac:dyDescent="0.2">
      <c r="R173" s="62"/>
      <c r="S173" s="62"/>
    </row>
    <row r="174" spans="18:19" ht="12" customHeight="1" x14ac:dyDescent="0.2">
      <c r="R174" s="62"/>
      <c r="S174" s="62"/>
    </row>
    <row r="175" spans="18:19" ht="12" customHeight="1" x14ac:dyDescent="0.2">
      <c r="R175" s="62"/>
      <c r="S175" s="62"/>
    </row>
    <row r="176" spans="18:19" ht="12" customHeight="1" x14ac:dyDescent="0.2">
      <c r="R176" s="62"/>
      <c r="S176" s="62"/>
    </row>
    <row r="177" spans="18:19" ht="12" customHeight="1" x14ac:dyDescent="0.2">
      <c r="R177" s="62"/>
      <c r="S177" s="62"/>
    </row>
    <row r="178" spans="18:19" ht="12" customHeight="1" x14ac:dyDescent="0.2">
      <c r="R178" s="62"/>
      <c r="S178" s="62"/>
    </row>
    <row r="179" spans="18:19" ht="12" customHeight="1" x14ac:dyDescent="0.2">
      <c r="R179" s="62"/>
      <c r="S179" s="62"/>
    </row>
    <row r="180" spans="18:19" ht="12" customHeight="1" x14ac:dyDescent="0.2">
      <c r="R180" s="62"/>
      <c r="S180" s="62"/>
    </row>
    <row r="181" spans="18:19" ht="12" customHeight="1" x14ac:dyDescent="0.2">
      <c r="R181" s="62"/>
      <c r="S181" s="62"/>
    </row>
    <row r="182" spans="18:19" ht="12" customHeight="1" x14ac:dyDescent="0.2">
      <c r="R182" s="62"/>
      <c r="S182" s="62"/>
    </row>
    <row r="183" spans="18:19" ht="12" customHeight="1" x14ac:dyDescent="0.2">
      <c r="R183" s="62"/>
      <c r="S183" s="62"/>
    </row>
    <row r="184" spans="18:19" ht="12" customHeight="1" x14ac:dyDescent="0.2">
      <c r="R184" s="62"/>
      <c r="S184" s="62"/>
    </row>
    <row r="185" spans="18:19" ht="12" customHeight="1" x14ac:dyDescent="0.2">
      <c r="R185" s="62"/>
      <c r="S185" s="62"/>
    </row>
    <row r="186" spans="18:19" ht="12" customHeight="1" x14ac:dyDescent="0.2">
      <c r="R186" s="62"/>
      <c r="S186" s="62"/>
    </row>
    <row r="187" spans="18:19" ht="12" customHeight="1" x14ac:dyDescent="0.2">
      <c r="R187" s="62"/>
      <c r="S187" s="62"/>
    </row>
    <row r="188" spans="18:19" ht="12" customHeight="1" x14ac:dyDescent="0.2">
      <c r="R188" s="62"/>
      <c r="S188" s="62"/>
    </row>
    <row r="189" spans="18:19" ht="12" customHeight="1" x14ac:dyDescent="0.2">
      <c r="R189" s="62"/>
      <c r="S189" s="62"/>
    </row>
    <row r="190" spans="18:19" ht="12" customHeight="1" x14ac:dyDescent="0.2">
      <c r="R190" s="62"/>
      <c r="S190" s="62"/>
    </row>
    <row r="191" spans="18:19" ht="12" customHeight="1" x14ac:dyDescent="0.2">
      <c r="R191" s="62"/>
      <c r="S191" s="62"/>
    </row>
    <row r="192" spans="18:19" ht="12" customHeight="1" x14ac:dyDescent="0.2">
      <c r="R192" s="62"/>
      <c r="S192" s="62"/>
    </row>
    <row r="193" spans="18:19" ht="12" customHeight="1" x14ac:dyDescent="0.2">
      <c r="R193" s="62"/>
      <c r="S193" s="62"/>
    </row>
    <row r="194" spans="18:19" ht="12" customHeight="1" x14ac:dyDescent="0.2">
      <c r="R194" s="62"/>
      <c r="S194" s="62"/>
    </row>
    <row r="195" spans="18:19" ht="12" customHeight="1" x14ac:dyDescent="0.2">
      <c r="R195" s="62"/>
      <c r="S195" s="62"/>
    </row>
    <row r="196" spans="18:19" ht="12" customHeight="1" x14ac:dyDescent="0.2">
      <c r="R196" s="62"/>
      <c r="S196" s="62"/>
    </row>
    <row r="197" spans="18:19" ht="12" customHeight="1" x14ac:dyDescent="0.2">
      <c r="R197" s="62"/>
      <c r="S197" s="62"/>
    </row>
    <row r="198" spans="18:19" ht="12" customHeight="1" x14ac:dyDescent="0.2">
      <c r="R198" s="62"/>
      <c r="S198" s="62"/>
    </row>
    <row r="199" spans="18:19" ht="12" customHeight="1" x14ac:dyDescent="0.2">
      <c r="R199" s="62"/>
      <c r="S199" s="62"/>
    </row>
    <row r="200" spans="18:19" ht="12" customHeight="1" x14ac:dyDescent="0.2">
      <c r="R200" s="62"/>
      <c r="S200" s="62"/>
    </row>
    <row r="201" spans="18:19" ht="12" customHeight="1" x14ac:dyDescent="0.2">
      <c r="R201" s="62"/>
      <c r="S201" s="62"/>
    </row>
    <row r="202" spans="18:19" ht="12" customHeight="1" x14ac:dyDescent="0.2">
      <c r="R202" s="62"/>
      <c r="S202" s="62"/>
    </row>
    <row r="203" spans="18:19" ht="12" customHeight="1" x14ac:dyDescent="0.2">
      <c r="R203" s="62"/>
      <c r="S203" s="62"/>
    </row>
    <row r="204" spans="18:19" ht="12" customHeight="1" x14ac:dyDescent="0.2">
      <c r="R204" s="62"/>
      <c r="S204" s="62"/>
    </row>
    <row r="205" spans="18:19" ht="12" customHeight="1" x14ac:dyDescent="0.2">
      <c r="R205" s="62"/>
      <c r="S205" s="62"/>
    </row>
    <row r="206" spans="18:19" ht="12" customHeight="1" x14ac:dyDescent="0.2">
      <c r="R206" s="62"/>
      <c r="S206" s="62"/>
    </row>
    <row r="207" spans="18:19" ht="12" customHeight="1" x14ac:dyDescent="0.2">
      <c r="R207" s="62"/>
      <c r="S207" s="62"/>
    </row>
    <row r="208" spans="18:19" ht="12" customHeight="1" x14ac:dyDescent="0.2">
      <c r="R208" s="62"/>
      <c r="S208" s="62"/>
    </row>
    <row r="209" spans="18:19" ht="12" customHeight="1" x14ac:dyDescent="0.2">
      <c r="R209" s="62"/>
      <c r="S209" s="62"/>
    </row>
    <row r="210" spans="18:19" ht="12" customHeight="1" x14ac:dyDescent="0.2">
      <c r="R210" s="62"/>
      <c r="S210" s="62"/>
    </row>
    <row r="211" spans="18:19" ht="12" customHeight="1" x14ac:dyDescent="0.2">
      <c r="R211" s="62"/>
      <c r="S211" s="62"/>
    </row>
    <row r="212" spans="18:19" ht="12" customHeight="1" x14ac:dyDescent="0.2">
      <c r="R212" s="62"/>
      <c r="S212" s="62"/>
    </row>
    <row r="213" spans="18:19" ht="12" customHeight="1" x14ac:dyDescent="0.2">
      <c r="R213" s="62"/>
      <c r="S213" s="62"/>
    </row>
    <row r="214" spans="18:19" ht="12" customHeight="1" x14ac:dyDescent="0.2">
      <c r="R214" s="62"/>
      <c r="S214" s="62"/>
    </row>
    <row r="215" spans="18:19" ht="12" customHeight="1" x14ac:dyDescent="0.2">
      <c r="R215" s="62"/>
      <c r="S215" s="62"/>
    </row>
    <row r="216" spans="18:19" ht="12" customHeight="1" x14ac:dyDescent="0.2">
      <c r="R216" s="62"/>
      <c r="S216" s="62"/>
    </row>
    <row r="217" spans="18:19" ht="15.75" customHeight="1" x14ac:dyDescent="0.2"/>
    <row r="218" spans="18:19" ht="15.75" customHeight="1" x14ac:dyDescent="0.2"/>
    <row r="219" spans="18:19" ht="15.75" customHeight="1" x14ac:dyDescent="0.2"/>
    <row r="220" spans="18:19" ht="15.75" customHeight="1" x14ac:dyDescent="0.2"/>
    <row r="221" spans="18:19" ht="15.75" customHeight="1" x14ac:dyDescent="0.2"/>
    <row r="222" spans="18:19" ht="15.75" customHeight="1" x14ac:dyDescent="0.2"/>
    <row r="223" spans="18:19" ht="15.75" customHeight="1" x14ac:dyDescent="0.2"/>
    <row r="224" spans="18:19" ht="15.75" customHeight="1" x14ac:dyDescent="0.2"/>
    <row r="225" s="63" customFormat="1" ht="15.75" customHeight="1" x14ac:dyDescent="0.2"/>
    <row r="226" s="63" customFormat="1" ht="15.75" customHeight="1" x14ac:dyDescent="0.2"/>
    <row r="227" s="63" customFormat="1" ht="15.75" customHeight="1" x14ac:dyDescent="0.2"/>
    <row r="228" s="63" customFormat="1" ht="15.75" customHeight="1" x14ac:dyDescent="0.2"/>
    <row r="229" s="63" customFormat="1" ht="15.75" customHeight="1" x14ac:dyDescent="0.2"/>
    <row r="230" s="63" customFormat="1" ht="15.75" customHeight="1" x14ac:dyDescent="0.2"/>
    <row r="231" s="63" customFormat="1" ht="15.75" customHeight="1" x14ac:dyDescent="0.2"/>
    <row r="232" s="63" customFormat="1" ht="15.75" customHeight="1" x14ac:dyDescent="0.2"/>
    <row r="233" s="63" customFormat="1" ht="15.75" customHeight="1" x14ac:dyDescent="0.2"/>
    <row r="234" s="63" customFormat="1" ht="15.75" customHeight="1" x14ac:dyDescent="0.2"/>
    <row r="235" s="63" customFormat="1" ht="15.75" customHeight="1" x14ac:dyDescent="0.2"/>
    <row r="236" s="63" customFormat="1" ht="15.75" customHeight="1" x14ac:dyDescent="0.2"/>
    <row r="237" s="63" customFormat="1" ht="15.75" customHeight="1" x14ac:dyDescent="0.2"/>
    <row r="238" s="63" customFormat="1" ht="15.75" customHeight="1" x14ac:dyDescent="0.2"/>
    <row r="239" s="63" customFormat="1" ht="15.75" customHeight="1" x14ac:dyDescent="0.2"/>
    <row r="240" s="63" customFormat="1" ht="15.75" customHeight="1" x14ac:dyDescent="0.2"/>
    <row r="241" s="63" customFormat="1" ht="15.75" customHeight="1" x14ac:dyDescent="0.2"/>
    <row r="242" s="63" customFormat="1" ht="15.75" customHeight="1" x14ac:dyDescent="0.2"/>
    <row r="243" s="63" customFormat="1" ht="15.75" customHeight="1" x14ac:dyDescent="0.2"/>
    <row r="244" s="63" customFormat="1" ht="15.75" customHeight="1" x14ac:dyDescent="0.2"/>
    <row r="245" s="63" customFormat="1" ht="15.75" customHeight="1" x14ac:dyDescent="0.2"/>
    <row r="246" s="63" customFormat="1" ht="15.75" customHeight="1" x14ac:dyDescent="0.2"/>
    <row r="247" s="63" customFormat="1" ht="15.75" customHeight="1" x14ac:dyDescent="0.2"/>
    <row r="248" s="63" customFormat="1" ht="15.75" customHeight="1" x14ac:dyDescent="0.2"/>
    <row r="249" s="63" customFormat="1" ht="15.75" customHeight="1" x14ac:dyDescent="0.2"/>
    <row r="250" s="63" customFormat="1" ht="15.75" customHeight="1" x14ac:dyDescent="0.2"/>
    <row r="251" s="63" customFormat="1" ht="15.75" customHeight="1" x14ac:dyDescent="0.2"/>
    <row r="252" s="63" customFormat="1" ht="15.75" customHeight="1" x14ac:dyDescent="0.2"/>
    <row r="253" s="63" customFormat="1" ht="15.75" customHeight="1" x14ac:dyDescent="0.2"/>
    <row r="254" s="63" customFormat="1" ht="15.75" customHeight="1" x14ac:dyDescent="0.2"/>
    <row r="255" s="63" customFormat="1" ht="15.75" customHeight="1" x14ac:dyDescent="0.2"/>
    <row r="256" s="63" customFormat="1" ht="15.75" customHeight="1" x14ac:dyDescent="0.2"/>
    <row r="257" s="63" customFormat="1" ht="15.75" customHeight="1" x14ac:dyDescent="0.2"/>
    <row r="258" s="63" customFormat="1" ht="15.75" customHeight="1" x14ac:dyDescent="0.2"/>
    <row r="259" s="63" customFormat="1" ht="15.75" customHeight="1" x14ac:dyDescent="0.2"/>
    <row r="260" s="63" customFormat="1" ht="15.75" customHeight="1" x14ac:dyDescent="0.2"/>
    <row r="261" s="63" customFormat="1" ht="15.75" customHeight="1" x14ac:dyDescent="0.2"/>
    <row r="262" s="63" customFormat="1" ht="15.75" customHeight="1" x14ac:dyDescent="0.2"/>
    <row r="263" s="63" customFormat="1" ht="15.75" customHeight="1" x14ac:dyDescent="0.2"/>
    <row r="264" s="63" customFormat="1" ht="15.75" customHeight="1" x14ac:dyDescent="0.2"/>
    <row r="265" s="63" customFormat="1" ht="15.75" customHeight="1" x14ac:dyDescent="0.2"/>
    <row r="266" s="63" customFormat="1" ht="15.75" customHeight="1" x14ac:dyDescent="0.2"/>
    <row r="267" s="63" customFormat="1" ht="15.75" customHeight="1" x14ac:dyDescent="0.2"/>
    <row r="268" s="63" customFormat="1" ht="15.75" customHeight="1" x14ac:dyDescent="0.2"/>
    <row r="269" s="63" customFormat="1" ht="15.75" customHeight="1" x14ac:dyDescent="0.2"/>
    <row r="270" s="63" customFormat="1" ht="15.75" customHeight="1" x14ac:dyDescent="0.2"/>
    <row r="271" s="63" customFormat="1" ht="15.75" customHeight="1" x14ac:dyDescent="0.2"/>
    <row r="272" s="63" customFormat="1" ht="15.75" customHeight="1" x14ac:dyDescent="0.2"/>
    <row r="273" s="63" customFormat="1" ht="15.75" customHeight="1" x14ac:dyDescent="0.2"/>
    <row r="274" s="63" customFormat="1" ht="15.75" customHeight="1" x14ac:dyDescent="0.2"/>
    <row r="275" s="63" customFormat="1" ht="15.75" customHeight="1" x14ac:dyDescent="0.2"/>
    <row r="276" s="63" customFormat="1" ht="15.75" customHeight="1" x14ac:dyDescent="0.2"/>
    <row r="277" s="63" customFormat="1" ht="15.75" customHeight="1" x14ac:dyDescent="0.2"/>
    <row r="278" s="63" customFormat="1" ht="15.75" customHeight="1" x14ac:dyDescent="0.2"/>
    <row r="279" s="63" customFormat="1" ht="15.75" customHeight="1" x14ac:dyDescent="0.2"/>
    <row r="280" s="63" customFormat="1" ht="15.75" customHeight="1" x14ac:dyDescent="0.2"/>
    <row r="281" s="63" customFormat="1" ht="15.75" customHeight="1" x14ac:dyDescent="0.2"/>
    <row r="282" s="63" customFormat="1" ht="15.75" customHeight="1" x14ac:dyDescent="0.2"/>
    <row r="283" s="63" customFormat="1" ht="15.75" customHeight="1" x14ac:dyDescent="0.2"/>
    <row r="284" s="63" customFormat="1" ht="15.75" customHeight="1" x14ac:dyDescent="0.2"/>
    <row r="285" s="63" customFormat="1" ht="15.75" customHeight="1" x14ac:dyDescent="0.2"/>
    <row r="286" s="63" customFormat="1" ht="15.75" customHeight="1" x14ac:dyDescent="0.2"/>
    <row r="287" s="63" customFormat="1" ht="15.75" customHeight="1" x14ac:dyDescent="0.2"/>
    <row r="288" s="63" customFormat="1" ht="15.75" customHeight="1" x14ac:dyDescent="0.2"/>
    <row r="289" s="63" customFormat="1" ht="15.75" customHeight="1" x14ac:dyDescent="0.2"/>
    <row r="290" s="63" customFormat="1" ht="15.75" customHeight="1" x14ac:dyDescent="0.2"/>
    <row r="291" s="63" customFormat="1" ht="15.75" customHeight="1" x14ac:dyDescent="0.2"/>
    <row r="292" s="63" customFormat="1" ht="15.75" customHeight="1" x14ac:dyDescent="0.2"/>
    <row r="293" s="63" customFormat="1" ht="15.75" customHeight="1" x14ac:dyDescent="0.2"/>
    <row r="294" s="63" customFormat="1" ht="15.75" customHeight="1" x14ac:dyDescent="0.2"/>
    <row r="295" s="63" customFormat="1" ht="15.75" customHeight="1" x14ac:dyDescent="0.2"/>
    <row r="296" s="63" customFormat="1" ht="15.75" customHeight="1" x14ac:dyDescent="0.2"/>
    <row r="297" s="63" customFormat="1" ht="15.75" customHeight="1" x14ac:dyDescent="0.2"/>
    <row r="298" s="63" customFormat="1" ht="15.75" customHeight="1" x14ac:dyDescent="0.2"/>
    <row r="299" s="63" customFormat="1" ht="15.75" customHeight="1" x14ac:dyDescent="0.2"/>
    <row r="300" s="63" customFormat="1" ht="15.75" customHeight="1" x14ac:dyDescent="0.2"/>
    <row r="301" s="63" customFormat="1" ht="15.75" customHeight="1" x14ac:dyDescent="0.2"/>
    <row r="302" s="63" customFormat="1" ht="15.75" customHeight="1" x14ac:dyDescent="0.2"/>
    <row r="303" s="63" customFormat="1" ht="15.75" customHeight="1" x14ac:dyDescent="0.2"/>
    <row r="304" s="63" customFormat="1" ht="15.75" customHeight="1" x14ac:dyDescent="0.2"/>
    <row r="305" s="63" customFormat="1" ht="15.75" customHeight="1" x14ac:dyDescent="0.2"/>
    <row r="306" s="63" customFormat="1" ht="15.75" customHeight="1" x14ac:dyDescent="0.2"/>
    <row r="307" s="63" customFormat="1" ht="15.75" customHeight="1" x14ac:dyDescent="0.2"/>
    <row r="308" s="63" customFormat="1" ht="15.75" customHeight="1" x14ac:dyDescent="0.2"/>
    <row r="309" s="63" customFormat="1" ht="15.75" customHeight="1" x14ac:dyDescent="0.2"/>
    <row r="310" s="63" customFormat="1" ht="15.75" customHeight="1" x14ac:dyDescent="0.2"/>
    <row r="311" s="63" customFormat="1" ht="15.75" customHeight="1" x14ac:dyDescent="0.2"/>
    <row r="312" s="63" customFormat="1" ht="15.75" customHeight="1" x14ac:dyDescent="0.2"/>
    <row r="313" s="63" customFormat="1" ht="15.75" customHeight="1" x14ac:dyDescent="0.2"/>
    <row r="314" s="63" customFormat="1" ht="15.75" customHeight="1" x14ac:dyDescent="0.2"/>
    <row r="315" s="63" customFormat="1" ht="15.75" customHeight="1" x14ac:dyDescent="0.2"/>
    <row r="316" s="63" customFormat="1" ht="15.75" customHeight="1" x14ac:dyDescent="0.2"/>
    <row r="317" s="63" customFormat="1" ht="15.75" customHeight="1" x14ac:dyDescent="0.2"/>
    <row r="318" s="63" customFormat="1" ht="15.75" customHeight="1" x14ac:dyDescent="0.2"/>
    <row r="319" s="63" customFormat="1" ht="15.75" customHeight="1" x14ac:dyDescent="0.2"/>
    <row r="320" s="63" customFormat="1" ht="15.75" customHeight="1" x14ac:dyDescent="0.2"/>
    <row r="321" s="63" customFormat="1" ht="15.75" customHeight="1" x14ac:dyDescent="0.2"/>
    <row r="322" s="63" customFormat="1" ht="15.75" customHeight="1" x14ac:dyDescent="0.2"/>
    <row r="323" s="63" customFormat="1" ht="15.75" customHeight="1" x14ac:dyDescent="0.2"/>
    <row r="324" s="63" customFormat="1" ht="15.75" customHeight="1" x14ac:dyDescent="0.2"/>
    <row r="325" s="63" customFormat="1" ht="15.75" customHeight="1" x14ac:dyDescent="0.2"/>
    <row r="326" s="63" customFormat="1" ht="15.75" customHeight="1" x14ac:dyDescent="0.2"/>
    <row r="327" s="63" customFormat="1" ht="15.75" customHeight="1" x14ac:dyDescent="0.2"/>
    <row r="328" s="63" customFormat="1" ht="15.75" customHeight="1" x14ac:dyDescent="0.2"/>
    <row r="329" s="63" customFormat="1" ht="15.75" customHeight="1" x14ac:dyDescent="0.2"/>
    <row r="330" s="63" customFormat="1" ht="15.75" customHeight="1" x14ac:dyDescent="0.2"/>
    <row r="331" s="63" customFormat="1" ht="15.75" customHeight="1" x14ac:dyDescent="0.2"/>
    <row r="332" s="63" customFormat="1" ht="15.75" customHeight="1" x14ac:dyDescent="0.2"/>
    <row r="333" s="63" customFormat="1" ht="15.75" customHeight="1" x14ac:dyDescent="0.2"/>
    <row r="334" s="63" customFormat="1" ht="15.75" customHeight="1" x14ac:dyDescent="0.2"/>
    <row r="335" s="63" customFormat="1" ht="15.75" customHeight="1" x14ac:dyDescent="0.2"/>
    <row r="336" s="63" customFormat="1" ht="15.75" customHeight="1" x14ac:dyDescent="0.2"/>
    <row r="337" s="63" customFormat="1" ht="15.75" customHeight="1" x14ac:dyDescent="0.2"/>
    <row r="338" s="63" customFormat="1" ht="15.75" customHeight="1" x14ac:dyDescent="0.2"/>
    <row r="339" s="63" customFormat="1" ht="15.75" customHeight="1" x14ac:dyDescent="0.2"/>
    <row r="340" s="63" customFormat="1" ht="15.75" customHeight="1" x14ac:dyDescent="0.2"/>
    <row r="341" s="63" customFormat="1" ht="15.75" customHeight="1" x14ac:dyDescent="0.2"/>
    <row r="342" s="63" customFormat="1" ht="15.75" customHeight="1" x14ac:dyDescent="0.2"/>
    <row r="343" s="63" customFormat="1" ht="15.75" customHeight="1" x14ac:dyDescent="0.2"/>
    <row r="344" s="63" customFormat="1" ht="15.75" customHeight="1" x14ac:dyDescent="0.2"/>
    <row r="345" s="63" customFormat="1" ht="15.75" customHeight="1" x14ac:dyDescent="0.2"/>
    <row r="346" s="63" customFormat="1" ht="15.75" customHeight="1" x14ac:dyDescent="0.2"/>
    <row r="347" s="63" customFormat="1" ht="15.75" customHeight="1" x14ac:dyDescent="0.2"/>
    <row r="348" s="63" customFormat="1" ht="15.75" customHeight="1" x14ac:dyDescent="0.2"/>
    <row r="349" s="63" customFormat="1" ht="15.75" customHeight="1" x14ac:dyDescent="0.2"/>
    <row r="350" s="63" customFormat="1" ht="15.75" customHeight="1" x14ac:dyDescent="0.2"/>
    <row r="351" s="63" customFormat="1" ht="15.75" customHeight="1" x14ac:dyDescent="0.2"/>
    <row r="352" s="63" customFormat="1" ht="15.75" customHeight="1" x14ac:dyDescent="0.2"/>
    <row r="353" s="63" customFormat="1" ht="15.75" customHeight="1" x14ac:dyDescent="0.2"/>
    <row r="354" s="63" customFormat="1" ht="15.75" customHeight="1" x14ac:dyDescent="0.2"/>
    <row r="355" s="63" customFormat="1" ht="15.75" customHeight="1" x14ac:dyDescent="0.2"/>
    <row r="356" s="63" customFormat="1" ht="15.75" customHeight="1" x14ac:dyDescent="0.2"/>
    <row r="357" s="63" customFormat="1" ht="15.75" customHeight="1" x14ac:dyDescent="0.2"/>
    <row r="358" s="63" customFormat="1" ht="15.75" customHeight="1" x14ac:dyDescent="0.2"/>
    <row r="359" s="63" customFormat="1" ht="15.75" customHeight="1" x14ac:dyDescent="0.2"/>
    <row r="360" s="63" customFormat="1" ht="15.75" customHeight="1" x14ac:dyDescent="0.2"/>
    <row r="361" s="63" customFormat="1" ht="15.75" customHeight="1" x14ac:dyDescent="0.2"/>
    <row r="362" s="63" customFormat="1" ht="15.75" customHeight="1" x14ac:dyDescent="0.2"/>
    <row r="363" s="63" customFormat="1" ht="15.75" customHeight="1" x14ac:dyDescent="0.2"/>
    <row r="364" s="63" customFormat="1" ht="15.75" customHeight="1" x14ac:dyDescent="0.2"/>
    <row r="365" s="63" customFormat="1" ht="15.75" customHeight="1" x14ac:dyDescent="0.2"/>
    <row r="366" s="63" customFormat="1" ht="15.75" customHeight="1" x14ac:dyDescent="0.2"/>
    <row r="367" s="63" customFormat="1" ht="15.75" customHeight="1" x14ac:dyDescent="0.2"/>
    <row r="368" s="63" customFormat="1" ht="15.75" customHeight="1" x14ac:dyDescent="0.2"/>
    <row r="369" s="63" customFormat="1" ht="15.75" customHeight="1" x14ac:dyDescent="0.2"/>
    <row r="370" s="63" customFormat="1" ht="15.75" customHeight="1" x14ac:dyDescent="0.2"/>
    <row r="371" s="63" customFormat="1" ht="15.75" customHeight="1" x14ac:dyDescent="0.2"/>
    <row r="372" s="63" customFormat="1" ht="15.75" customHeight="1" x14ac:dyDescent="0.2"/>
    <row r="373" s="63" customFormat="1" ht="15.75" customHeight="1" x14ac:dyDescent="0.2"/>
    <row r="374" s="63" customFormat="1" ht="15.75" customHeight="1" x14ac:dyDescent="0.2"/>
    <row r="375" s="63" customFormat="1" ht="15.75" customHeight="1" x14ac:dyDescent="0.2"/>
    <row r="376" s="63" customFormat="1" ht="15.75" customHeight="1" x14ac:dyDescent="0.2"/>
    <row r="377" s="63" customFormat="1" ht="15.75" customHeight="1" x14ac:dyDescent="0.2"/>
    <row r="378" s="63" customFormat="1" ht="15.75" customHeight="1" x14ac:dyDescent="0.2"/>
    <row r="379" s="63" customFormat="1" ht="15.75" customHeight="1" x14ac:dyDescent="0.2"/>
    <row r="380" s="63" customFormat="1" ht="15.75" customHeight="1" x14ac:dyDescent="0.2"/>
    <row r="381" s="63" customFormat="1" ht="15.75" customHeight="1" x14ac:dyDescent="0.2"/>
    <row r="382" s="63" customFormat="1" ht="15.75" customHeight="1" x14ac:dyDescent="0.2"/>
    <row r="383" s="63" customFormat="1" ht="15.75" customHeight="1" x14ac:dyDescent="0.2"/>
    <row r="384" s="63" customFormat="1" ht="15.75" customHeight="1" x14ac:dyDescent="0.2"/>
    <row r="385" s="63" customFormat="1" ht="15.75" customHeight="1" x14ac:dyDescent="0.2"/>
    <row r="386" s="63" customFormat="1" ht="15.75" customHeight="1" x14ac:dyDescent="0.2"/>
    <row r="387" s="63" customFormat="1" ht="15.75" customHeight="1" x14ac:dyDescent="0.2"/>
    <row r="388" s="63" customFormat="1" ht="15.75" customHeight="1" x14ac:dyDescent="0.2"/>
    <row r="389" s="63" customFormat="1" ht="15.75" customHeight="1" x14ac:dyDescent="0.2"/>
    <row r="390" s="63" customFormat="1" ht="15.75" customHeight="1" x14ac:dyDescent="0.2"/>
    <row r="391" s="63" customFormat="1" ht="15.75" customHeight="1" x14ac:dyDescent="0.2"/>
    <row r="392" s="63" customFormat="1" ht="15.75" customHeight="1" x14ac:dyDescent="0.2"/>
    <row r="393" s="63" customFormat="1" ht="15.75" customHeight="1" x14ac:dyDescent="0.2"/>
    <row r="394" s="63" customFormat="1" ht="15.75" customHeight="1" x14ac:dyDescent="0.2"/>
    <row r="395" s="63" customFormat="1" ht="15.75" customHeight="1" x14ac:dyDescent="0.2"/>
    <row r="396" s="63" customFormat="1" ht="15.75" customHeight="1" x14ac:dyDescent="0.2"/>
    <row r="397" s="63" customFormat="1" ht="15.75" customHeight="1" x14ac:dyDescent="0.2"/>
    <row r="398" s="63" customFormat="1" ht="15.75" customHeight="1" x14ac:dyDescent="0.2"/>
    <row r="399" s="63" customFormat="1" ht="15.75" customHeight="1" x14ac:dyDescent="0.2"/>
    <row r="400" s="63" customFormat="1" ht="15.75" customHeight="1" x14ac:dyDescent="0.2"/>
    <row r="401" s="63" customFormat="1" ht="15.75" customHeight="1" x14ac:dyDescent="0.2"/>
    <row r="402" s="63" customFormat="1" ht="15.75" customHeight="1" x14ac:dyDescent="0.2"/>
    <row r="403" s="63" customFormat="1" ht="15.75" customHeight="1" x14ac:dyDescent="0.2"/>
    <row r="404" s="63" customFormat="1" ht="15.75" customHeight="1" x14ac:dyDescent="0.2"/>
    <row r="405" s="63" customFormat="1" ht="15.75" customHeight="1" x14ac:dyDescent="0.2"/>
    <row r="406" s="63" customFormat="1" ht="15.75" customHeight="1" x14ac:dyDescent="0.2"/>
    <row r="407" s="63" customFormat="1" ht="15.75" customHeight="1" x14ac:dyDescent="0.2"/>
    <row r="408" s="63" customFormat="1" ht="15.75" customHeight="1" x14ac:dyDescent="0.2"/>
    <row r="409" s="63" customFormat="1" ht="15.75" customHeight="1" x14ac:dyDescent="0.2"/>
    <row r="410" s="63" customFormat="1" ht="15.75" customHeight="1" x14ac:dyDescent="0.2"/>
    <row r="411" s="63" customFormat="1" ht="15.75" customHeight="1" x14ac:dyDescent="0.2"/>
    <row r="412" s="63" customFormat="1" ht="15.75" customHeight="1" x14ac:dyDescent="0.2"/>
    <row r="413" s="63" customFormat="1" ht="15.75" customHeight="1" x14ac:dyDescent="0.2"/>
    <row r="414" s="63" customFormat="1" ht="15.75" customHeight="1" x14ac:dyDescent="0.2"/>
    <row r="415" s="63" customFormat="1" ht="15.75" customHeight="1" x14ac:dyDescent="0.2"/>
    <row r="416" s="63" customFormat="1" ht="15.75" customHeight="1" x14ac:dyDescent="0.2"/>
    <row r="417" s="63" customFormat="1" ht="15.75" customHeight="1" x14ac:dyDescent="0.2"/>
    <row r="418" s="63" customFormat="1" ht="15.75" customHeight="1" x14ac:dyDescent="0.2"/>
    <row r="419" s="63" customFormat="1" ht="15.75" customHeight="1" x14ac:dyDescent="0.2"/>
    <row r="420" s="63" customFormat="1" ht="15.75" customHeight="1" x14ac:dyDescent="0.2"/>
    <row r="421" s="63" customFormat="1" ht="15.75" customHeight="1" x14ac:dyDescent="0.2"/>
    <row r="422" s="63" customFormat="1" ht="15.75" customHeight="1" x14ac:dyDescent="0.2"/>
    <row r="423" s="63" customFormat="1" ht="15.75" customHeight="1" x14ac:dyDescent="0.2"/>
    <row r="424" s="63" customFormat="1" ht="15.75" customHeight="1" x14ac:dyDescent="0.2"/>
    <row r="425" s="63" customFormat="1" ht="15.75" customHeight="1" x14ac:dyDescent="0.2"/>
    <row r="426" s="63" customFormat="1" ht="15.75" customHeight="1" x14ac:dyDescent="0.2"/>
    <row r="427" s="63" customFormat="1" ht="15.75" customHeight="1" x14ac:dyDescent="0.2"/>
    <row r="428" s="63" customFormat="1" ht="15.75" customHeight="1" x14ac:dyDescent="0.2"/>
    <row r="429" s="63" customFormat="1" ht="15.75" customHeight="1" x14ac:dyDescent="0.2"/>
    <row r="430" s="63" customFormat="1" ht="15.75" customHeight="1" x14ac:dyDescent="0.2"/>
    <row r="431" s="63" customFormat="1" ht="15.75" customHeight="1" x14ac:dyDescent="0.2"/>
    <row r="432" s="63" customFormat="1" ht="15.75" customHeight="1" x14ac:dyDescent="0.2"/>
    <row r="433" s="63" customFormat="1" ht="15.75" customHeight="1" x14ac:dyDescent="0.2"/>
    <row r="434" s="63" customFormat="1" ht="15.75" customHeight="1" x14ac:dyDescent="0.2"/>
    <row r="435" s="63" customFormat="1" ht="15.75" customHeight="1" x14ac:dyDescent="0.2"/>
    <row r="436" s="63" customFormat="1" ht="15.75" customHeight="1" x14ac:dyDescent="0.2"/>
    <row r="437" s="63" customFormat="1" ht="15.75" customHeight="1" x14ac:dyDescent="0.2"/>
    <row r="438" s="63" customFormat="1" ht="15.75" customHeight="1" x14ac:dyDescent="0.2"/>
    <row r="439" s="63" customFormat="1" ht="15.75" customHeight="1" x14ac:dyDescent="0.2"/>
    <row r="440" s="63" customFormat="1" ht="15.75" customHeight="1" x14ac:dyDescent="0.2"/>
    <row r="441" s="63" customFormat="1" ht="15.75" customHeight="1" x14ac:dyDescent="0.2"/>
    <row r="442" s="63" customFormat="1" ht="15.75" customHeight="1" x14ac:dyDescent="0.2"/>
    <row r="443" s="63" customFormat="1" ht="15.75" customHeight="1" x14ac:dyDescent="0.2"/>
    <row r="444" s="63" customFormat="1" ht="15.75" customHeight="1" x14ac:dyDescent="0.2"/>
    <row r="445" s="63" customFormat="1" ht="15.75" customHeight="1" x14ac:dyDescent="0.2"/>
    <row r="446" s="63" customFormat="1" ht="15.75" customHeight="1" x14ac:dyDescent="0.2"/>
    <row r="447" s="63" customFormat="1" ht="15.75" customHeight="1" x14ac:dyDescent="0.2"/>
    <row r="448" s="63" customFormat="1" ht="15.75" customHeight="1" x14ac:dyDescent="0.2"/>
    <row r="449" s="63" customFormat="1" ht="15.75" customHeight="1" x14ac:dyDescent="0.2"/>
    <row r="450" s="63" customFormat="1" ht="15.75" customHeight="1" x14ac:dyDescent="0.2"/>
    <row r="451" s="63" customFormat="1" ht="15.75" customHeight="1" x14ac:dyDescent="0.2"/>
    <row r="452" s="63" customFormat="1" ht="15.75" customHeight="1" x14ac:dyDescent="0.2"/>
    <row r="453" s="63" customFormat="1" ht="15.75" customHeight="1" x14ac:dyDescent="0.2"/>
    <row r="454" s="63" customFormat="1" ht="15.75" customHeight="1" x14ac:dyDescent="0.2"/>
    <row r="455" s="63" customFormat="1" ht="15.75" customHeight="1" x14ac:dyDescent="0.2"/>
    <row r="456" s="63" customFormat="1" ht="15.75" customHeight="1" x14ac:dyDescent="0.2"/>
    <row r="457" s="63" customFormat="1" ht="15.75" customHeight="1" x14ac:dyDescent="0.2"/>
    <row r="458" s="63" customFormat="1" ht="15.75" customHeight="1" x14ac:dyDescent="0.2"/>
    <row r="459" s="63" customFormat="1" ht="15.75" customHeight="1" x14ac:dyDescent="0.2"/>
    <row r="460" s="63" customFormat="1" ht="15.75" customHeight="1" x14ac:dyDescent="0.2"/>
    <row r="461" s="63" customFormat="1" ht="15.75" customHeight="1" x14ac:dyDescent="0.2"/>
    <row r="462" s="63" customFormat="1" ht="15.75" customHeight="1" x14ac:dyDescent="0.2"/>
    <row r="463" s="63" customFormat="1" ht="15.75" customHeight="1" x14ac:dyDescent="0.2"/>
    <row r="464" s="63" customFormat="1" ht="15.75" customHeight="1" x14ac:dyDescent="0.2"/>
    <row r="465" s="63" customFormat="1" ht="15.75" customHeight="1" x14ac:dyDescent="0.2"/>
    <row r="466" s="63" customFormat="1" ht="15.75" customHeight="1" x14ac:dyDescent="0.2"/>
    <row r="467" s="63" customFormat="1" ht="15.75" customHeight="1" x14ac:dyDescent="0.2"/>
    <row r="468" s="63" customFormat="1" ht="15.75" customHeight="1" x14ac:dyDescent="0.2"/>
    <row r="469" s="63" customFormat="1" ht="15.75" customHeight="1" x14ac:dyDescent="0.2"/>
    <row r="470" s="63" customFormat="1" ht="15.75" customHeight="1" x14ac:dyDescent="0.2"/>
    <row r="471" s="63" customFormat="1" ht="15.75" customHeight="1" x14ac:dyDescent="0.2"/>
    <row r="472" s="63" customFormat="1" ht="15.75" customHeight="1" x14ac:dyDescent="0.2"/>
    <row r="473" s="63" customFormat="1" ht="15.75" customHeight="1" x14ac:dyDescent="0.2"/>
    <row r="474" s="63" customFormat="1" ht="15.75" customHeight="1" x14ac:dyDescent="0.2"/>
    <row r="475" s="63" customFormat="1" ht="15.75" customHeight="1" x14ac:dyDescent="0.2"/>
    <row r="476" s="63" customFormat="1" ht="15.75" customHeight="1" x14ac:dyDescent="0.2"/>
    <row r="477" s="63" customFormat="1" ht="15.75" customHeight="1" x14ac:dyDescent="0.2"/>
    <row r="478" s="63" customFormat="1" ht="15.75" customHeight="1" x14ac:dyDescent="0.2"/>
    <row r="479" s="63" customFormat="1" ht="15.75" customHeight="1" x14ac:dyDescent="0.2"/>
    <row r="480" s="63" customFormat="1" ht="15.75" customHeight="1" x14ac:dyDescent="0.2"/>
    <row r="481" s="63" customFormat="1" ht="15.75" customHeight="1" x14ac:dyDescent="0.2"/>
    <row r="482" s="63" customFormat="1" ht="15.75" customHeight="1" x14ac:dyDescent="0.2"/>
    <row r="483" s="63" customFormat="1" ht="15.75" customHeight="1" x14ac:dyDescent="0.2"/>
    <row r="484" s="63" customFormat="1" ht="15.75" customHeight="1" x14ac:dyDescent="0.2"/>
    <row r="485" s="63" customFormat="1" ht="15.75" customHeight="1" x14ac:dyDescent="0.2"/>
    <row r="486" s="63" customFormat="1" ht="15.75" customHeight="1" x14ac:dyDescent="0.2"/>
    <row r="487" s="63" customFormat="1" ht="15.75" customHeight="1" x14ac:dyDescent="0.2"/>
    <row r="488" s="63" customFormat="1" ht="15.75" customHeight="1" x14ac:dyDescent="0.2"/>
    <row r="489" s="63" customFormat="1" ht="15.75" customHeight="1" x14ac:dyDescent="0.2"/>
    <row r="490" s="63" customFormat="1" ht="15.75" customHeight="1" x14ac:dyDescent="0.2"/>
    <row r="491" s="63" customFormat="1" ht="15.75" customHeight="1" x14ac:dyDescent="0.2"/>
    <row r="492" s="63" customFormat="1" ht="15.75" customHeight="1" x14ac:dyDescent="0.2"/>
    <row r="493" s="63" customFormat="1" ht="15.75" customHeight="1" x14ac:dyDescent="0.2"/>
    <row r="494" s="63" customFormat="1" ht="15.75" customHeight="1" x14ac:dyDescent="0.2"/>
    <row r="495" s="63" customFormat="1" ht="15.75" customHeight="1" x14ac:dyDescent="0.2"/>
    <row r="496" s="63" customFormat="1" ht="15.75" customHeight="1" x14ac:dyDescent="0.2"/>
    <row r="497" s="63" customFormat="1" ht="15.75" customHeight="1" x14ac:dyDescent="0.2"/>
    <row r="498" s="63" customFormat="1" ht="15.75" customHeight="1" x14ac:dyDescent="0.2"/>
    <row r="499" s="63" customFormat="1" ht="15.75" customHeight="1" x14ac:dyDescent="0.2"/>
    <row r="500" s="63" customFormat="1" ht="15.75" customHeight="1" x14ac:dyDescent="0.2"/>
    <row r="501" s="63" customFormat="1" ht="15.75" customHeight="1" x14ac:dyDescent="0.2"/>
    <row r="502" s="63" customFormat="1" ht="15.75" customHeight="1" x14ac:dyDescent="0.2"/>
    <row r="503" s="63" customFormat="1" ht="15.75" customHeight="1" x14ac:dyDescent="0.2"/>
    <row r="504" s="63" customFormat="1" ht="15.75" customHeight="1" x14ac:dyDescent="0.2"/>
    <row r="505" s="63" customFormat="1" ht="15.75" customHeight="1" x14ac:dyDescent="0.2"/>
    <row r="506" s="63" customFormat="1" ht="15.75" customHeight="1" x14ac:dyDescent="0.2"/>
    <row r="507" s="63" customFormat="1" ht="15.75" customHeight="1" x14ac:dyDescent="0.2"/>
    <row r="508" s="63" customFormat="1" ht="15.75" customHeight="1" x14ac:dyDescent="0.2"/>
    <row r="509" s="63" customFormat="1" ht="15.75" customHeight="1" x14ac:dyDescent="0.2"/>
    <row r="510" s="63" customFormat="1" ht="15.75" customHeight="1" x14ac:dyDescent="0.2"/>
    <row r="511" s="63" customFormat="1" ht="15.75" customHeight="1" x14ac:dyDescent="0.2"/>
    <row r="512" s="63" customFormat="1" ht="15.75" customHeight="1" x14ac:dyDescent="0.2"/>
    <row r="513" s="63" customFormat="1" ht="15.75" customHeight="1" x14ac:dyDescent="0.2"/>
    <row r="514" s="63" customFormat="1" ht="15.75" customHeight="1" x14ac:dyDescent="0.2"/>
    <row r="515" s="63" customFormat="1" ht="15.75" customHeight="1" x14ac:dyDescent="0.2"/>
    <row r="516" s="63" customFormat="1" ht="15.75" customHeight="1" x14ac:dyDescent="0.2"/>
    <row r="517" s="63" customFormat="1" ht="15.75" customHeight="1" x14ac:dyDescent="0.2"/>
    <row r="518" s="63" customFormat="1" ht="15.75" customHeight="1" x14ac:dyDescent="0.2"/>
    <row r="519" s="63" customFormat="1" ht="15.75" customHeight="1" x14ac:dyDescent="0.2"/>
    <row r="520" s="63" customFormat="1" ht="15.75" customHeight="1" x14ac:dyDescent="0.2"/>
    <row r="521" s="63" customFormat="1" ht="15.75" customHeight="1" x14ac:dyDescent="0.2"/>
    <row r="522" s="63" customFormat="1" ht="15.75" customHeight="1" x14ac:dyDescent="0.2"/>
    <row r="523" s="63" customFormat="1" ht="15.75" customHeight="1" x14ac:dyDescent="0.2"/>
    <row r="524" s="63" customFormat="1" ht="15.75" customHeight="1" x14ac:dyDescent="0.2"/>
    <row r="525" s="63" customFormat="1" ht="15.75" customHeight="1" x14ac:dyDescent="0.2"/>
    <row r="526" s="63" customFormat="1" ht="15.75" customHeight="1" x14ac:dyDescent="0.2"/>
    <row r="527" s="63" customFormat="1" ht="15.75" customHeight="1" x14ac:dyDescent="0.2"/>
    <row r="528" s="63" customFormat="1" ht="15.75" customHeight="1" x14ac:dyDescent="0.2"/>
    <row r="529" s="63" customFormat="1" ht="15.75" customHeight="1" x14ac:dyDescent="0.2"/>
    <row r="530" s="63" customFormat="1" ht="15.75" customHeight="1" x14ac:dyDescent="0.2"/>
    <row r="531" s="63" customFormat="1" ht="15.75" customHeight="1" x14ac:dyDescent="0.2"/>
    <row r="532" s="63" customFormat="1" ht="15.75" customHeight="1" x14ac:dyDescent="0.2"/>
    <row r="533" s="63" customFormat="1" ht="15.75" customHeight="1" x14ac:dyDescent="0.2"/>
    <row r="534" s="63" customFormat="1" ht="15.75" customHeight="1" x14ac:dyDescent="0.2"/>
    <row r="535" s="63" customFormat="1" ht="15.75" customHeight="1" x14ac:dyDescent="0.2"/>
    <row r="536" s="63" customFormat="1" ht="15.75" customHeight="1" x14ac:dyDescent="0.2"/>
    <row r="537" s="63" customFormat="1" ht="15.75" customHeight="1" x14ac:dyDescent="0.2"/>
    <row r="538" s="63" customFormat="1" ht="15.75" customHeight="1" x14ac:dyDescent="0.2"/>
    <row r="539" s="63" customFormat="1" ht="15.75" customHeight="1" x14ac:dyDescent="0.2"/>
    <row r="540" s="63" customFormat="1" ht="15.75" customHeight="1" x14ac:dyDescent="0.2"/>
    <row r="541" s="63" customFormat="1" ht="15.75" customHeight="1" x14ac:dyDescent="0.2"/>
    <row r="542" s="63" customFormat="1" ht="15.75" customHeight="1" x14ac:dyDescent="0.2"/>
    <row r="543" s="63" customFormat="1" ht="15.75" customHeight="1" x14ac:dyDescent="0.2"/>
    <row r="544" s="63" customFormat="1" ht="15.75" customHeight="1" x14ac:dyDescent="0.2"/>
    <row r="545" s="63" customFormat="1" ht="15.75" customHeight="1" x14ac:dyDescent="0.2"/>
    <row r="546" s="63" customFormat="1" ht="15.75" customHeight="1" x14ac:dyDescent="0.2"/>
    <row r="547" s="63" customFormat="1" ht="15.75" customHeight="1" x14ac:dyDescent="0.2"/>
    <row r="548" s="63" customFormat="1" ht="15.75" customHeight="1" x14ac:dyDescent="0.2"/>
    <row r="549" s="63" customFormat="1" ht="15.75" customHeight="1" x14ac:dyDescent="0.2"/>
    <row r="550" s="63" customFormat="1" ht="15.75" customHeight="1" x14ac:dyDescent="0.2"/>
    <row r="551" s="63" customFormat="1" ht="15.75" customHeight="1" x14ac:dyDescent="0.2"/>
    <row r="552" s="63" customFormat="1" ht="15.75" customHeight="1" x14ac:dyDescent="0.2"/>
    <row r="553" s="63" customFormat="1" ht="15.75" customHeight="1" x14ac:dyDescent="0.2"/>
    <row r="554" s="63" customFormat="1" ht="15.75" customHeight="1" x14ac:dyDescent="0.2"/>
    <row r="555" s="63" customFormat="1" ht="15.75" customHeight="1" x14ac:dyDescent="0.2"/>
    <row r="556" s="63" customFormat="1" ht="15.75" customHeight="1" x14ac:dyDescent="0.2"/>
    <row r="557" s="63" customFormat="1" ht="15.75" customHeight="1" x14ac:dyDescent="0.2"/>
    <row r="558" s="63" customFormat="1" ht="15.75" customHeight="1" x14ac:dyDescent="0.2"/>
    <row r="559" s="63" customFormat="1" ht="15.75" customHeight="1" x14ac:dyDescent="0.2"/>
    <row r="560" s="63" customFormat="1" ht="15.75" customHeight="1" x14ac:dyDescent="0.2"/>
    <row r="561" s="63" customFormat="1" ht="15.75" customHeight="1" x14ac:dyDescent="0.2"/>
    <row r="562" s="63" customFormat="1" ht="15.75" customHeight="1" x14ac:dyDescent="0.2"/>
    <row r="563" s="63" customFormat="1" ht="15.75" customHeight="1" x14ac:dyDescent="0.2"/>
    <row r="564" s="63" customFormat="1" ht="15.75" customHeight="1" x14ac:dyDescent="0.2"/>
    <row r="565" s="63" customFormat="1" ht="15.75" customHeight="1" x14ac:dyDescent="0.2"/>
    <row r="566" s="63" customFormat="1" ht="15.75" customHeight="1" x14ac:dyDescent="0.2"/>
    <row r="567" s="63" customFormat="1" ht="15.75" customHeight="1" x14ac:dyDescent="0.2"/>
    <row r="568" s="63" customFormat="1" ht="15.75" customHeight="1" x14ac:dyDescent="0.2"/>
    <row r="569" s="63" customFormat="1" ht="15.75" customHeight="1" x14ac:dyDescent="0.2"/>
    <row r="570" s="63" customFormat="1" ht="15.75" customHeight="1" x14ac:dyDescent="0.2"/>
    <row r="571" s="63" customFormat="1" ht="15.75" customHeight="1" x14ac:dyDescent="0.2"/>
    <row r="572" s="63" customFormat="1" ht="15.75" customHeight="1" x14ac:dyDescent="0.2"/>
    <row r="573" s="63" customFormat="1" ht="15.75" customHeight="1" x14ac:dyDescent="0.2"/>
    <row r="574" s="63" customFormat="1" ht="15.75" customHeight="1" x14ac:dyDescent="0.2"/>
    <row r="575" s="63" customFormat="1" ht="15.75" customHeight="1" x14ac:dyDescent="0.2"/>
    <row r="576" s="63" customFormat="1" ht="15.75" customHeight="1" x14ac:dyDescent="0.2"/>
    <row r="577" s="63" customFormat="1" ht="15.75" customHeight="1" x14ac:dyDescent="0.2"/>
    <row r="578" s="63" customFormat="1" ht="15.75" customHeight="1" x14ac:dyDescent="0.2"/>
    <row r="579" s="63" customFormat="1" ht="15.75" customHeight="1" x14ac:dyDescent="0.2"/>
    <row r="580" s="63" customFormat="1" ht="15.75" customHeight="1" x14ac:dyDescent="0.2"/>
    <row r="581" s="63" customFormat="1" ht="15.75" customHeight="1" x14ac:dyDescent="0.2"/>
    <row r="582" s="63" customFormat="1" ht="15.75" customHeight="1" x14ac:dyDescent="0.2"/>
    <row r="583" s="63" customFormat="1" ht="15.75" customHeight="1" x14ac:dyDescent="0.2"/>
    <row r="584" s="63" customFormat="1" ht="15.75" customHeight="1" x14ac:dyDescent="0.2"/>
    <row r="585" s="63" customFormat="1" ht="15.75" customHeight="1" x14ac:dyDescent="0.2"/>
    <row r="586" s="63" customFormat="1" ht="15.75" customHeight="1" x14ac:dyDescent="0.2"/>
    <row r="587" s="63" customFormat="1" ht="15.75" customHeight="1" x14ac:dyDescent="0.2"/>
    <row r="588" s="63" customFormat="1" ht="15.75" customHeight="1" x14ac:dyDescent="0.2"/>
    <row r="589" s="63" customFormat="1" ht="15.75" customHeight="1" x14ac:dyDescent="0.2"/>
    <row r="590" s="63" customFormat="1" ht="15.75" customHeight="1" x14ac:dyDescent="0.2"/>
    <row r="591" s="63" customFormat="1" ht="15.75" customHeight="1" x14ac:dyDescent="0.2"/>
    <row r="592" s="63" customFormat="1" ht="15.75" customHeight="1" x14ac:dyDescent="0.2"/>
    <row r="593" s="63" customFormat="1" ht="15.75" customHeight="1" x14ac:dyDescent="0.2"/>
    <row r="594" s="63" customFormat="1" ht="15.75" customHeight="1" x14ac:dyDescent="0.2"/>
    <row r="595" s="63" customFormat="1" ht="15.75" customHeight="1" x14ac:dyDescent="0.2"/>
    <row r="596" s="63" customFormat="1" ht="15.75" customHeight="1" x14ac:dyDescent="0.2"/>
    <row r="597" s="63" customFormat="1" ht="15.75" customHeight="1" x14ac:dyDescent="0.2"/>
    <row r="598" s="63" customFormat="1" ht="15.75" customHeight="1" x14ac:dyDescent="0.2"/>
    <row r="599" s="63" customFormat="1" ht="15.75" customHeight="1" x14ac:dyDescent="0.2"/>
    <row r="600" s="63" customFormat="1" ht="15.75" customHeight="1" x14ac:dyDescent="0.2"/>
    <row r="601" s="63" customFormat="1" ht="15.75" customHeight="1" x14ac:dyDescent="0.2"/>
    <row r="602" s="63" customFormat="1" ht="15.75" customHeight="1" x14ac:dyDescent="0.2"/>
    <row r="603" s="63" customFormat="1" ht="15.75" customHeight="1" x14ac:dyDescent="0.2"/>
    <row r="604" s="63" customFormat="1" ht="15.75" customHeight="1" x14ac:dyDescent="0.2"/>
    <row r="605" s="63" customFormat="1" ht="15.75" customHeight="1" x14ac:dyDescent="0.2"/>
    <row r="606" s="63" customFormat="1" ht="15.75" customHeight="1" x14ac:dyDescent="0.2"/>
    <row r="607" s="63" customFormat="1" ht="15.75" customHeight="1" x14ac:dyDescent="0.2"/>
    <row r="608" s="63" customFormat="1" ht="15.75" customHeight="1" x14ac:dyDescent="0.2"/>
    <row r="609" s="63" customFormat="1" ht="15.75" customHeight="1" x14ac:dyDescent="0.2"/>
    <row r="610" s="63" customFormat="1" ht="15.75" customHeight="1" x14ac:dyDescent="0.2"/>
    <row r="611" s="63" customFormat="1" ht="15.75" customHeight="1" x14ac:dyDescent="0.2"/>
    <row r="612" s="63" customFormat="1" ht="15.75" customHeight="1" x14ac:dyDescent="0.2"/>
    <row r="613" s="63" customFormat="1" ht="15.75" customHeight="1" x14ac:dyDescent="0.2"/>
    <row r="614" s="63" customFormat="1" ht="15.75" customHeight="1" x14ac:dyDescent="0.2"/>
    <row r="615" s="63" customFormat="1" ht="15.75" customHeight="1" x14ac:dyDescent="0.2"/>
    <row r="616" s="63" customFormat="1" ht="15.75" customHeight="1" x14ac:dyDescent="0.2"/>
    <row r="617" s="63" customFormat="1" ht="15.75" customHeight="1" x14ac:dyDescent="0.2"/>
    <row r="618" s="63" customFormat="1" ht="15.75" customHeight="1" x14ac:dyDescent="0.2"/>
    <row r="619" s="63" customFormat="1" ht="15.75" customHeight="1" x14ac:dyDescent="0.2"/>
    <row r="620" s="63" customFormat="1" ht="15.75" customHeight="1" x14ac:dyDescent="0.2"/>
    <row r="621" s="63" customFormat="1" ht="15.75" customHeight="1" x14ac:dyDescent="0.2"/>
    <row r="622" s="63" customFormat="1" ht="15.75" customHeight="1" x14ac:dyDescent="0.2"/>
    <row r="623" s="63" customFormat="1" ht="15.75" customHeight="1" x14ac:dyDescent="0.2"/>
    <row r="624" s="63" customFormat="1" ht="15.75" customHeight="1" x14ac:dyDescent="0.2"/>
    <row r="625" s="63" customFormat="1" ht="15.75" customHeight="1" x14ac:dyDescent="0.2"/>
    <row r="626" s="63" customFormat="1" ht="15.75" customHeight="1" x14ac:dyDescent="0.2"/>
    <row r="627" s="63" customFormat="1" ht="15.75" customHeight="1" x14ac:dyDescent="0.2"/>
    <row r="628" s="63" customFormat="1" ht="15.75" customHeight="1" x14ac:dyDescent="0.2"/>
    <row r="629" s="63" customFormat="1" ht="15.75" customHeight="1" x14ac:dyDescent="0.2"/>
    <row r="630" s="63" customFormat="1" ht="15.75" customHeight="1" x14ac:dyDescent="0.2"/>
    <row r="631" s="63" customFormat="1" ht="15.75" customHeight="1" x14ac:dyDescent="0.2"/>
    <row r="632" s="63" customFormat="1" ht="15.75" customHeight="1" x14ac:dyDescent="0.2"/>
    <row r="633" s="63" customFormat="1" ht="15.75" customHeight="1" x14ac:dyDescent="0.2"/>
    <row r="634" s="63" customFormat="1" ht="15.75" customHeight="1" x14ac:dyDescent="0.2"/>
    <row r="635" s="63" customFormat="1" ht="15.75" customHeight="1" x14ac:dyDescent="0.2"/>
    <row r="636" s="63" customFormat="1" ht="15.75" customHeight="1" x14ac:dyDescent="0.2"/>
    <row r="637" s="63" customFormat="1" ht="15.75" customHeight="1" x14ac:dyDescent="0.2"/>
    <row r="638" s="63" customFormat="1" ht="15.75" customHeight="1" x14ac:dyDescent="0.2"/>
    <row r="639" s="63" customFormat="1" ht="15.75" customHeight="1" x14ac:dyDescent="0.2"/>
    <row r="640" s="63" customFormat="1" ht="15.75" customHeight="1" x14ac:dyDescent="0.2"/>
    <row r="641" s="63" customFormat="1" ht="15.75" customHeight="1" x14ac:dyDescent="0.2"/>
    <row r="642" s="63" customFormat="1" ht="15.75" customHeight="1" x14ac:dyDescent="0.2"/>
    <row r="643" s="63" customFormat="1" ht="15.75" customHeight="1" x14ac:dyDescent="0.2"/>
    <row r="644" s="63" customFormat="1" ht="15.75" customHeight="1" x14ac:dyDescent="0.2"/>
    <row r="645" s="63" customFormat="1" ht="15.75" customHeight="1" x14ac:dyDescent="0.2"/>
    <row r="646" s="63" customFormat="1" ht="15.75" customHeight="1" x14ac:dyDescent="0.2"/>
    <row r="647" s="63" customFormat="1" ht="15.75" customHeight="1" x14ac:dyDescent="0.2"/>
    <row r="648" s="63" customFormat="1" ht="15.75" customHeight="1" x14ac:dyDescent="0.2"/>
    <row r="649" s="63" customFormat="1" ht="15.75" customHeight="1" x14ac:dyDescent="0.2"/>
    <row r="650" s="63" customFormat="1" ht="15.75" customHeight="1" x14ac:dyDescent="0.2"/>
    <row r="651" s="63" customFormat="1" ht="15.75" customHeight="1" x14ac:dyDescent="0.2"/>
    <row r="652" s="63" customFormat="1" ht="15.75" customHeight="1" x14ac:dyDescent="0.2"/>
    <row r="653" s="63" customFormat="1" ht="15.75" customHeight="1" x14ac:dyDescent="0.2"/>
    <row r="654" s="63" customFormat="1" ht="15.75" customHeight="1" x14ac:dyDescent="0.2"/>
    <row r="655" s="63" customFormat="1" ht="15.75" customHeight="1" x14ac:dyDescent="0.2"/>
    <row r="656" s="63" customFormat="1" ht="15.75" customHeight="1" x14ac:dyDescent="0.2"/>
    <row r="657" s="63" customFormat="1" ht="15.75" customHeight="1" x14ac:dyDescent="0.2"/>
    <row r="658" s="63" customFormat="1" ht="15.75" customHeight="1" x14ac:dyDescent="0.2"/>
    <row r="659" s="63" customFormat="1" ht="15.75" customHeight="1" x14ac:dyDescent="0.2"/>
    <row r="660" s="63" customFormat="1" ht="15.75" customHeight="1" x14ac:dyDescent="0.2"/>
    <row r="661" s="63" customFormat="1" ht="15.75" customHeight="1" x14ac:dyDescent="0.2"/>
    <row r="662" s="63" customFormat="1" ht="15.75" customHeight="1" x14ac:dyDescent="0.2"/>
    <row r="663" s="63" customFormat="1" ht="15.75" customHeight="1" x14ac:dyDescent="0.2"/>
    <row r="664" s="63" customFormat="1" ht="15.75" customHeight="1" x14ac:dyDescent="0.2"/>
    <row r="665" s="63" customFormat="1" ht="15.75" customHeight="1" x14ac:dyDescent="0.2"/>
    <row r="666" s="63" customFormat="1" ht="15.75" customHeight="1" x14ac:dyDescent="0.2"/>
    <row r="667" s="63" customFormat="1" ht="15.75" customHeight="1" x14ac:dyDescent="0.2"/>
    <row r="668" s="63" customFormat="1" ht="15.75" customHeight="1" x14ac:dyDescent="0.2"/>
    <row r="669" s="63" customFormat="1" ht="15.75" customHeight="1" x14ac:dyDescent="0.2"/>
    <row r="670" s="63" customFormat="1" ht="15.75" customHeight="1" x14ac:dyDescent="0.2"/>
    <row r="671" s="63" customFormat="1" ht="15.75" customHeight="1" x14ac:dyDescent="0.2"/>
    <row r="672" s="63" customFormat="1" ht="15.75" customHeight="1" x14ac:dyDescent="0.2"/>
    <row r="673" s="63" customFormat="1" ht="15.75" customHeight="1" x14ac:dyDescent="0.2"/>
    <row r="674" s="63" customFormat="1" ht="15.75" customHeight="1" x14ac:dyDescent="0.2"/>
    <row r="675" s="63" customFormat="1" ht="15.75" customHeight="1" x14ac:dyDescent="0.2"/>
    <row r="676" s="63" customFormat="1" ht="15.75" customHeight="1" x14ac:dyDescent="0.2"/>
    <row r="677" s="63" customFormat="1" ht="15.75" customHeight="1" x14ac:dyDescent="0.2"/>
    <row r="678" s="63" customFormat="1" ht="15.75" customHeight="1" x14ac:dyDescent="0.2"/>
    <row r="679" s="63" customFormat="1" ht="15.75" customHeight="1" x14ac:dyDescent="0.2"/>
    <row r="680" s="63" customFormat="1" ht="15.75" customHeight="1" x14ac:dyDescent="0.2"/>
    <row r="681" s="63" customFormat="1" ht="15.75" customHeight="1" x14ac:dyDescent="0.2"/>
    <row r="682" s="63" customFormat="1" ht="15.75" customHeight="1" x14ac:dyDescent="0.2"/>
    <row r="683" s="63" customFormat="1" ht="15.75" customHeight="1" x14ac:dyDescent="0.2"/>
    <row r="684" s="63" customFormat="1" ht="15.75" customHeight="1" x14ac:dyDescent="0.2"/>
    <row r="685" s="63" customFormat="1" ht="15.75" customHeight="1" x14ac:dyDescent="0.2"/>
    <row r="686" s="63" customFormat="1" ht="15.75" customHeight="1" x14ac:dyDescent="0.2"/>
    <row r="687" s="63" customFormat="1" ht="15.75" customHeight="1" x14ac:dyDescent="0.2"/>
    <row r="688" s="63" customFormat="1" ht="15.75" customHeight="1" x14ac:dyDescent="0.2"/>
    <row r="689" s="63" customFormat="1" ht="15.75" customHeight="1" x14ac:dyDescent="0.2"/>
    <row r="690" s="63" customFormat="1" ht="15.75" customHeight="1" x14ac:dyDescent="0.2"/>
    <row r="691" s="63" customFormat="1" ht="15.75" customHeight="1" x14ac:dyDescent="0.2"/>
    <row r="692" s="63" customFormat="1" ht="15.75" customHeight="1" x14ac:dyDescent="0.2"/>
    <row r="693" s="63" customFormat="1" ht="15.75" customHeight="1" x14ac:dyDescent="0.2"/>
    <row r="694" s="63" customFormat="1" ht="15.75" customHeight="1" x14ac:dyDescent="0.2"/>
    <row r="695" s="63" customFormat="1" ht="15.75" customHeight="1" x14ac:dyDescent="0.2"/>
    <row r="696" s="63" customFormat="1" ht="15.75" customHeight="1" x14ac:dyDescent="0.2"/>
    <row r="697" s="63" customFormat="1" ht="15.75" customHeight="1" x14ac:dyDescent="0.2"/>
    <row r="698" s="63" customFormat="1" ht="15.75" customHeight="1" x14ac:dyDescent="0.2"/>
    <row r="699" s="63" customFormat="1" ht="15.75" customHeight="1" x14ac:dyDescent="0.2"/>
    <row r="700" s="63" customFormat="1" ht="15.75" customHeight="1" x14ac:dyDescent="0.2"/>
    <row r="701" s="63" customFormat="1" ht="15.75" customHeight="1" x14ac:dyDescent="0.2"/>
    <row r="702" s="63" customFormat="1" ht="15.75" customHeight="1" x14ac:dyDescent="0.2"/>
    <row r="703" s="63" customFormat="1" ht="15.75" customHeight="1" x14ac:dyDescent="0.2"/>
    <row r="704" s="63" customFormat="1" ht="15.75" customHeight="1" x14ac:dyDescent="0.2"/>
    <row r="705" s="63" customFormat="1" ht="15.75" customHeight="1" x14ac:dyDescent="0.2"/>
    <row r="706" s="63" customFormat="1" ht="15.75" customHeight="1" x14ac:dyDescent="0.2"/>
    <row r="707" s="63" customFormat="1" ht="15.75" customHeight="1" x14ac:dyDescent="0.2"/>
    <row r="708" s="63" customFormat="1" ht="15.75" customHeight="1" x14ac:dyDescent="0.2"/>
    <row r="709" s="63" customFormat="1" ht="15.75" customHeight="1" x14ac:dyDescent="0.2"/>
    <row r="710" s="63" customFormat="1" ht="15.75" customHeight="1" x14ac:dyDescent="0.2"/>
    <row r="711" s="63" customFormat="1" ht="15.75" customHeight="1" x14ac:dyDescent="0.2"/>
    <row r="712" s="63" customFormat="1" ht="15.75" customHeight="1" x14ac:dyDescent="0.2"/>
    <row r="713" s="63" customFormat="1" ht="15.75" customHeight="1" x14ac:dyDescent="0.2"/>
    <row r="714" s="63" customFormat="1" ht="15.75" customHeight="1" x14ac:dyDescent="0.2"/>
    <row r="715" s="63" customFormat="1" ht="15.75" customHeight="1" x14ac:dyDescent="0.2"/>
    <row r="716" s="63" customFormat="1" ht="15.75" customHeight="1" x14ac:dyDescent="0.2"/>
    <row r="717" s="63" customFormat="1" ht="15.75" customHeight="1" x14ac:dyDescent="0.2"/>
    <row r="718" s="63" customFormat="1" ht="15.75" customHeight="1" x14ac:dyDescent="0.2"/>
    <row r="719" s="63" customFormat="1" ht="15.75" customHeight="1" x14ac:dyDescent="0.2"/>
    <row r="720" s="63" customFormat="1" ht="15.75" customHeight="1" x14ac:dyDescent="0.2"/>
    <row r="721" s="63" customFormat="1" ht="15.75" customHeight="1" x14ac:dyDescent="0.2"/>
    <row r="722" s="63" customFormat="1" ht="15.75" customHeight="1" x14ac:dyDescent="0.2"/>
    <row r="723" s="63" customFormat="1" ht="15.75" customHeight="1" x14ac:dyDescent="0.2"/>
    <row r="724" s="63" customFormat="1" ht="15.75" customHeight="1" x14ac:dyDescent="0.2"/>
    <row r="725" s="63" customFormat="1" ht="15.75" customHeight="1" x14ac:dyDescent="0.2"/>
    <row r="726" s="63" customFormat="1" ht="15.75" customHeight="1" x14ac:dyDescent="0.2"/>
    <row r="727" s="63" customFormat="1" ht="15.75" customHeight="1" x14ac:dyDescent="0.2"/>
    <row r="728" s="63" customFormat="1" ht="15.75" customHeight="1" x14ac:dyDescent="0.2"/>
    <row r="729" s="63" customFormat="1" ht="15.75" customHeight="1" x14ac:dyDescent="0.2"/>
    <row r="730" s="63" customFormat="1" ht="15.75" customHeight="1" x14ac:dyDescent="0.2"/>
    <row r="731" s="63" customFormat="1" ht="15.75" customHeight="1" x14ac:dyDescent="0.2"/>
    <row r="732" s="63" customFormat="1" ht="15.75" customHeight="1" x14ac:dyDescent="0.2"/>
    <row r="733" s="63" customFormat="1" ht="15.75" customHeight="1" x14ac:dyDescent="0.2"/>
    <row r="734" s="63" customFormat="1" ht="15.75" customHeight="1" x14ac:dyDescent="0.2"/>
    <row r="735" s="63" customFormat="1" ht="15.75" customHeight="1" x14ac:dyDescent="0.2"/>
    <row r="736" s="63" customFormat="1" ht="15.75" customHeight="1" x14ac:dyDescent="0.2"/>
    <row r="737" s="63" customFormat="1" ht="15.75" customHeight="1" x14ac:dyDescent="0.2"/>
    <row r="738" s="63" customFormat="1" ht="15.75" customHeight="1" x14ac:dyDescent="0.2"/>
    <row r="739" s="63" customFormat="1" ht="15.75" customHeight="1" x14ac:dyDescent="0.2"/>
    <row r="740" s="63" customFormat="1" ht="15.75" customHeight="1" x14ac:dyDescent="0.2"/>
    <row r="741" s="63" customFormat="1" ht="15.75" customHeight="1" x14ac:dyDescent="0.2"/>
    <row r="742" s="63" customFormat="1" ht="15.75" customHeight="1" x14ac:dyDescent="0.2"/>
    <row r="743" s="63" customFormat="1" ht="15.75" customHeight="1" x14ac:dyDescent="0.2"/>
    <row r="744" s="63" customFormat="1" ht="15.75" customHeight="1" x14ac:dyDescent="0.2"/>
    <row r="745" s="63" customFormat="1" ht="15.75" customHeight="1" x14ac:dyDescent="0.2"/>
    <row r="746" s="63" customFormat="1" ht="15.75" customHeight="1" x14ac:dyDescent="0.2"/>
    <row r="747" s="63" customFormat="1" ht="15.75" customHeight="1" x14ac:dyDescent="0.2"/>
    <row r="748" s="63" customFormat="1" ht="15.75" customHeight="1" x14ac:dyDescent="0.2"/>
    <row r="749" s="63" customFormat="1" ht="15.75" customHeight="1" x14ac:dyDescent="0.2"/>
    <row r="750" s="63" customFormat="1" ht="15.75" customHeight="1" x14ac:dyDescent="0.2"/>
    <row r="751" s="63" customFormat="1" ht="15.75" customHeight="1" x14ac:dyDescent="0.2"/>
    <row r="752" s="63" customFormat="1" ht="15.75" customHeight="1" x14ac:dyDescent="0.2"/>
    <row r="753" s="63" customFormat="1" ht="15.75" customHeight="1" x14ac:dyDescent="0.2"/>
    <row r="754" s="63" customFormat="1" ht="15.75" customHeight="1" x14ac:dyDescent="0.2"/>
    <row r="755" s="63" customFormat="1" ht="15.75" customHeight="1" x14ac:dyDescent="0.2"/>
    <row r="756" s="63" customFormat="1" ht="15.75" customHeight="1" x14ac:dyDescent="0.2"/>
    <row r="757" s="63" customFormat="1" ht="15.75" customHeight="1" x14ac:dyDescent="0.2"/>
    <row r="758" s="63" customFormat="1" ht="15.75" customHeight="1" x14ac:dyDescent="0.2"/>
    <row r="759" s="63" customFormat="1" ht="15.75" customHeight="1" x14ac:dyDescent="0.2"/>
    <row r="760" s="63" customFormat="1" ht="15.75" customHeight="1" x14ac:dyDescent="0.2"/>
    <row r="761" s="63" customFormat="1" ht="15.75" customHeight="1" x14ac:dyDescent="0.2"/>
    <row r="762" s="63" customFormat="1" ht="15.75" customHeight="1" x14ac:dyDescent="0.2"/>
    <row r="763" s="63" customFormat="1" ht="15.75" customHeight="1" x14ac:dyDescent="0.2"/>
    <row r="764" s="63" customFormat="1" ht="15.75" customHeight="1" x14ac:dyDescent="0.2"/>
    <row r="765" s="63" customFormat="1" ht="15.75" customHeight="1" x14ac:dyDescent="0.2"/>
    <row r="766" s="63" customFormat="1" ht="15.75" customHeight="1" x14ac:dyDescent="0.2"/>
    <row r="767" s="63" customFormat="1" ht="15.75" customHeight="1" x14ac:dyDescent="0.2"/>
    <row r="768" s="63" customFormat="1" ht="15.75" customHeight="1" x14ac:dyDescent="0.2"/>
    <row r="769" s="63" customFormat="1" ht="15.75" customHeight="1" x14ac:dyDescent="0.2"/>
    <row r="770" s="63" customFormat="1" ht="15.75" customHeight="1" x14ac:dyDescent="0.2"/>
    <row r="771" s="63" customFormat="1" ht="15.75" customHeight="1" x14ac:dyDescent="0.2"/>
    <row r="772" s="63" customFormat="1" ht="15.75" customHeight="1" x14ac:dyDescent="0.2"/>
    <row r="773" s="63" customFormat="1" ht="15.75" customHeight="1" x14ac:dyDescent="0.2"/>
    <row r="774" s="63" customFormat="1" ht="15.75" customHeight="1" x14ac:dyDescent="0.2"/>
    <row r="775" s="63" customFormat="1" ht="15.75" customHeight="1" x14ac:dyDescent="0.2"/>
    <row r="776" s="63" customFormat="1" ht="15.75" customHeight="1" x14ac:dyDescent="0.2"/>
    <row r="777" s="63" customFormat="1" ht="15.75" customHeight="1" x14ac:dyDescent="0.2"/>
    <row r="778" s="63" customFormat="1" ht="15.75" customHeight="1" x14ac:dyDescent="0.2"/>
    <row r="779" s="63" customFormat="1" ht="15.75" customHeight="1" x14ac:dyDescent="0.2"/>
    <row r="780" s="63" customFormat="1" ht="15.75" customHeight="1" x14ac:dyDescent="0.2"/>
    <row r="781" s="63" customFormat="1" ht="15.75" customHeight="1" x14ac:dyDescent="0.2"/>
    <row r="782" s="63" customFormat="1" ht="15.75" customHeight="1" x14ac:dyDescent="0.2"/>
    <row r="783" s="63" customFormat="1" ht="15.75" customHeight="1" x14ac:dyDescent="0.2"/>
    <row r="784" s="63" customFormat="1" ht="15.75" customHeight="1" x14ac:dyDescent="0.2"/>
    <row r="785" s="63" customFormat="1" ht="15.75" customHeight="1" x14ac:dyDescent="0.2"/>
    <row r="786" s="63" customFormat="1" ht="15.75" customHeight="1" x14ac:dyDescent="0.2"/>
    <row r="787" s="63" customFormat="1" ht="15.75" customHeight="1" x14ac:dyDescent="0.2"/>
    <row r="788" s="63" customFormat="1" ht="15.75" customHeight="1" x14ac:dyDescent="0.2"/>
    <row r="789" s="63" customFormat="1" ht="15.75" customHeight="1" x14ac:dyDescent="0.2"/>
    <row r="790" s="63" customFormat="1" ht="15.75" customHeight="1" x14ac:dyDescent="0.2"/>
    <row r="791" s="63" customFormat="1" ht="15.75" customHeight="1" x14ac:dyDescent="0.2"/>
    <row r="792" s="63" customFormat="1" ht="15.75" customHeight="1" x14ac:dyDescent="0.2"/>
    <row r="793" s="63" customFormat="1" ht="15.75" customHeight="1" x14ac:dyDescent="0.2"/>
    <row r="794" s="63" customFormat="1" ht="15.75" customHeight="1" x14ac:dyDescent="0.2"/>
    <row r="795" s="63" customFormat="1" ht="15.75" customHeight="1" x14ac:dyDescent="0.2"/>
    <row r="796" s="63" customFormat="1" ht="15.75" customHeight="1" x14ac:dyDescent="0.2"/>
    <row r="797" s="63" customFormat="1" ht="15.75" customHeight="1" x14ac:dyDescent="0.2"/>
    <row r="798" s="63" customFormat="1" ht="15.75" customHeight="1" x14ac:dyDescent="0.2"/>
    <row r="799" s="63" customFormat="1" ht="15.75" customHeight="1" x14ac:dyDescent="0.2"/>
    <row r="800" s="63" customFormat="1" ht="15.75" customHeight="1" x14ac:dyDescent="0.2"/>
    <row r="801" s="63" customFormat="1" ht="15.75" customHeight="1" x14ac:dyDescent="0.2"/>
    <row r="802" s="63" customFormat="1" ht="15.75" customHeight="1" x14ac:dyDescent="0.2"/>
    <row r="803" s="63" customFormat="1" ht="15.75" customHeight="1" x14ac:dyDescent="0.2"/>
    <row r="804" s="63" customFormat="1" ht="15.75" customHeight="1" x14ac:dyDescent="0.2"/>
    <row r="805" s="63" customFormat="1" ht="15.75" customHeight="1" x14ac:dyDescent="0.2"/>
    <row r="806" s="63" customFormat="1" ht="15.75" customHeight="1" x14ac:dyDescent="0.2"/>
    <row r="807" s="63" customFormat="1" ht="15.75" customHeight="1" x14ac:dyDescent="0.2"/>
    <row r="808" s="63" customFormat="1" ht="15.75" customHeight="1" x14ac:dyDescent="0.2"/>
    <row r="809" s="63" customFormat="1" ht="15.75" customHeight="1" x14ac:dyDescent="0.2"/>
    <row r="810" s="63" customFormat="1" ht="15.75" customHeight="1" x14ac:dyDescent="0.2"/>
    <row r="811" s="63" customFormat="1" ht="15.75" customHeight="1" x14ac:dyDescent="0.2"/>
    <row r="812" s="63" customFormat="1" ht="15.75" customHeight="1" x14ac:dyDescent="0.2"/>
    <row r="813" s="63" customFormat="1" ht="15.75" customHeight="1" x14ac:dyDescent="0.2"/>
    <row r="814" s="63" customFormat="1" ht="15.75" customHeight="1" x14ac:dyDescent="0.2"/>
    <row r="815" s="63" customFormat="1" ht="15.75" customHeight="1" x14ac:dyDescent="0.2"/>
    <row r="816" s="63" customFormat="1" ht="15.75" customHeight="1" x14ac:dyDescent="0.2"/>
    <row r="817" s="63" customFormat="1" ht="15.75" customHeight="1" x14ac:dyDescent="0.2"/>
    <row r="818" s="63" customFormat="1" ht="15.75" customHeight="1" x14ac:dyDescent="0.2"/>
    <row r="819" s="63" customFormat="1" ht="15.75" customHeight="1" x14ac:dyDescent="0.2"/>
    <row r="820" s="63" customFormat="1" ht="15.75" customHeight="1" x14ac:dyDescent="0.2"/>
    <row r="821" s="63" customFormat="1" ht="15.75" customHeight="1" x14ac:dyDescent="0.2"/>
    <row r="822" s="63" customFormat="1" ht="15.75" customHeight="1" x14ac:dyDescent="0.2"/>
    <row r="823" s="63" customFormat="1" ht="15.75" customHeight="1" x14ac:dyDescent="0.2"/>
    <row r="824" s="63" customFormat="1" ht="15.75" customHeight="1" x14ac:dyDescent="0.2"/>
    <row r="825" s="63" customFormat="1" ht="15.75" customHeight="1" x14ac:dyDescent="0.2"/>
    <row r="826" s="63" customFormat="1" ht="15.75" customHeight="1" x14ac:dyDescent="0.2"/>
    <row r="827" s="63" customFormat="1" ht="15.75" customHeight="1" x14ac:dyDescent="0.2"/>
    <row r="828" s="63" customFormat="1" ht="15.75" customHeight="1" x14ac:dyDescent="0.2"/>
    <row r="829" s="63" customFormat="1" ht="15.75" customHeight="1" x14ac:dyDescent="0.2"/>
    <row r="830" s="63" customFormat="1" ht="15.75" customHeight="1" x14ac:dyDescent="0.2"/>
    <row r="831" s="63" customFormat="1" ht="15.75" customHeight="1" x14ac:dyDescent="0.2"/>
    <row r="832" s="63" customFormat="1" ht="15.75" customHeight="1" x14ac:dyDescent="0.2"/>
    <row r="833" s="63" customFormat="1" ht="15.75" customHeight="1" x14ac:dyDescent="0.2"/>
    <row r="834" s="63" customFormat="1" ht="15.75" customHeight="1" x14ac:dyDescent="0.2"/>
    <row r="835" s="63" customFormat="1" ht="15.75" customHeight="1" x14ac:dyDescent="0.2"/>
    <row r="836" s="63" customFormat="1" ht="15.75" customHeight="1" x14ac:dyDescent="0.2"/>
    <row r="837" s="63" customFormat="1" ht="15.75" customHeight="1" x14ac:dyDescent="0.2"/>
    <row r="838" s="63" customFormat="1" ht="15.75" customHeight="1" x14ac:dyDescent="0.2"/>
    <row r="839" s="63" customFormat="1" ht="15.75" customHeight="1" x14ac:dyDescent="0.2"/>
    <row r="840" s="63" customFormat="1" ht="15.75" customHeight="1" x14ac:dyDescent="0.2"/>
    <row r="841" s="63" customFormat="1" ht="15.75" customHeight="1" x14ac:dyDescent="0.2"/>
    <row r="842" s="63" customFormat="1" ht="15.75" customHeight="1" x14ac:dyDescent="0.2"/>
    <row r="843" s="63" customFormat="1" ht="15.75" customHeight="1" x14ac:dyDescent="0.2"/>
    <row r="844" s="63" customFormat="1" ht="15.75" customHeight="1" x14ac:dyDescent="0.2"/>
    <row r="845" s="63" customFormat="1" ht="15.75" customHeight="1" x14ac:dyDescent="0.2"/>
    <row r="846" s="63" customFormat="1" ht="15.75" customHeight="1" x14ac:dyDescent="0.2"/>
    <row r="847" s="63" customFormat="1" ht="15.75" customHeight="1" x14ac:dyDescent="0.2"/>
    <row r="848" s="63" customFormat="1" ht="15.75" customHeight="1" x14ac:dyDescent="0.2"/>
    <row r="849" s="63" customFormat="1" ht="15.75" customHeight="1" x14ac:dyDescent="0.2"/>
    <row r="850" s="63" customFormat="1" ht="15.75" customHeight="1" x14ac:dyDescent="0.2"/>
    <row r="851" s="63" customFormat="1" ht="15.75" customHeight="1" x14ac:dyDescent="0.2"/>
    <row r="852" s="63" customFormat="1" ht="15.75" customHeight="1" x14ac:dyDescent="0.2"/>
    <row r="853" s="63" customFormat="1" ht="15.75" customHeight="1" x14ac:dyDescent="0.2"/>
    <row r="854" s="63" customFormat="1" ht="15.75" customHeight="1" x14ac:dyDescent="0.2"/>
    <row r="855" s="63" customFormat="1" ht="15.75" customHeight="1" x14ac:dyDescent="0.2"/>
    <row r="856" s="63" customFormat="1" ht="15.75" customHeight="1" x14ac:dyDescent="0.2"/>
    <row r="857" s="63" customFormat="1" ht="15.75" customHeight="1" x14ac:dyDescent="0.2"/>
    <row r="858" s="63" customFormat="1" ht="15.75" customHeight="1" x14ac:dyDescent="0.2"/>
    <row r="859" s="63" customFormat="1" ht="15.75" customHeight="1" x14ac:dyDescent="0.2"/>
    <row r="860" s="63" customFormat="1" ht="15.75" customHeight="1" x14ac:dyDescent="0.2"/>
    <row r="861" s="63" customFormat="1" ht="15.75" customHeight="1" x14ac:dyDescent="0.2"/>
    <row r="862" s="63" customFormat="1" ht="15.75" customHeight="1" x14ac:dyDescent="0.2"/>
    <row r="863" s="63" customFormat="1" ht="15.75" customHeight="1" x14ac:dyDescent="0.2"/>
    <row r="864" s="63" customFormat="1" ht="15.75" customHeight="1" x14ac:dyDescent="0.2"/>
    <row r="865" s="63" customFormat="1" ht="15.75" customHeight="1" x14ac:dyDescent="0.2"/>
    <row r="866" s="63" customFormat="1" ht="15.75" customHeight="1" x14ac:dyDescent="0.2"/>
    <row r="867" s="63" customFormat="1" ht="15.75" customHeight="1" x14ac:dyDescent="0.2"/>
    <row r="868" s="63" customFormat="1" ht="15.75" customHeight="1" x14ac:dyDescent="0.2"/>
    <row r="869" s="63" customFormat="1" ht="15.75" customHeight="1" x14ac:dyDescent="0.2"/>
    <row r="870" s="63" customFormat="1" ht="15.75" customHeight="1" x14ac:dyDescent="0.2"/>
    <row r="871" s="63" customFormat="1" ht="15.75" customHeight="1" x14ac:dyDescent="0.2"/>
    <row r="872" s="63" customFormat="1" ht="15.75" customHeight="1" x14ac:dyDescent="0.2"/>
    <row r="873" s="63" customFormat="1" ht="15.75" customHeight="1" x14ac:dyDescent="0.2"/>
    <row r="874" s="63" customFormat="1" ht="15.75" customHeight="1" x14ac:dyDescent="0.2"/>
    <row r="875" s="63" customFormat="1" ht="15.75" customHeight="1" x14ac:dyDescent="0.2"/>
    <row r="876" s="63" customFormat="1" ht="15.75" customHeight="1" x14ac:dyDescent="0.2"/>
    <row r="877" s="63" customFormat="1" ht="15.75" customHeight="1" x14ac:dyDescent="0.2"/>
    <row r="878" s="63" customFormat="1" ht="15.75" customHeight="1" x14ac:dyDescent="0.2"/>
    <row r="879" s="63" customFormat="1" ht="15.75" customHeight="1" x14ac:dyDescent="0.2"/>
    <row r="880" s="63" customFormat="1" ht="15.75" customHeight="1" x14ac:dyDescent="0.2"/>
    <row r="881" s="63" customFormat="1" ht="15.75" customHeight="1" x14ac:dyDescent="0.2"/>
    <row r="882" s="63" customFormat="1" ht="15.75" customHeight="1" x14ac:dyDescent="0.2"/>
    <row r="883" s="63" customFormat="1" ht="15.75" customHeight="1" x14ac:dyDescent="0.2"/>
    <row r="884" s="63" customFormat="1" ht="15.75" customHeight="1" x14ac:dyDescent="0.2"/>
    <row r="885" s="63" customFormat="1" ht="15.75" customHeight="1" x14ac:dyDescent="0.2"/>
    <row r="886" s="63" customFormat="1" ht="15.75" customHeight="1" x14ac:dyDescent="0.2"/>
    <row r="887" s="63" customFormat="1" ht="15.75" customHeight="1" x14ac:dyDescent="0.2"/>
    <row r="888" s="63" customFormat="1" ht="15.75" customHeight="1" x14ac:dyDescent="0.2"/>
    <row r="889" s="63" customFormat="1" ht="15.75" customHeight="1" x14ac:dyDescent="0.2"/>
    <row r="890" s="63" customFormat="1" ht="15.75" customHeight="1" x14ac:dyDescent="0.2"/>
    <row r="891" s="63" customFormat="1" ht="15.75" customHeight="1" x14ac:dyDescent="0.2"/>
    <row r="892" s="63" customFormat="1" ht="15.75" customHeight="1" x14ac:dyDescent="0.2"/>
    <row r="893" s="63" customFormat="1" ht="15.75" customHeight="1" x14ac:dyDescent="0.2"/>
    <row r="894" s="63" customFormat="1" ht="15.75" customHeight="1" x14ac:dyDescent="0.2"/>
    <row r="895" s="63" customFormat="1" ht="15.75" customHeight="1" x14ac:dyDescent="0.2"/>
    <row r="896" s="63" customFormat="1" ht="15.75" customHeight="1" x14ac:dyDescent="0.2"/>
    <row r="897" s="63" customFormat="1" ht="15.75" customHeight="1" x14ac:dyDescent="0.2"/>
    <row r="898" s="63" customFormat="1" ht="15.75" customHeight="1" x14ac:dyDescent="0.2"/>
    <row r="899" s="63" customFormat="1" ht="15.75" customHeight="1" x14ac:dyDescent="0.2"/>
    <row r="900" s="63" customFormat="1" ht="15.75" customHeight="1" x14ac:dyDescent="0.2"/>
    <row r="901" s="63" customFormat="1" ht="15.75" customHeight="1" x14ac:dyDescent="0.2"/>
    <row r="902" s="63" customFormat="1" ht="15.75" customHeight="1" x14ac:dyDescent="0.2"/>
    <row r="903" s="63" customFormat="1" ht="15.75" customHeight="1" x14ac:dyDescent="0.2"/>
    <row r="904" s="63" customFormat="1" ht="15.75" customHeight="1" x14ac:dyDescent="0.2"/>
    <row r="905" s="63" customFormat="1" ht="15.75" customHeight="1" x14ac:dyDescent="0.2"/>
    <row r="906" s="63" customFormat="1" ht="15.75" customHeight="1" x14ac:dyDescent="0.2"/>
    <row r="907" s="63" customFormat="1" ht="15.75" customHeight="1" x14ac:dyDescent="0.2"/>
    <row r="908" s="63" customFormat="1" ht="15.75" customHeight="1" x14ac:dyDescent="0.2"/>
    <row r="909" s="63" customFormat="1" ht="15.75" customHeight="1" x14ac:dyDescent="0.2"/>
    <row r="910" s="63" customFormat="1" ht="15.75" customHeight="1" x14ac:dyDescent="0.2"/>
    <row r="911" s="63" customFormat="1" ht="15.75" customHeight="1" x14ac:dyDescent="0.2"/>
    <row r="912" s="63" customFormat="1" ht="15.75" customHeight="1" x14ac:dyDescent="0.2"/>
    <row r="913" s="63" customFormat="1" ht="15.75" customHeight="1" x14ac:dyDescent="0.2"/>
    <row r="914" s="63" customFormat="1" ht="15.75" customHeight="1" x14ac:dyDescent="0.2"/>
    <row r="915" s="63" customFormat="1" ht="15.75" customHeight="1" x14ac:dyDescent="0.2"/>
    <row r="916" s="63" customFormat="1" ht="15.75" customHeight="1" x14ac:dyDescent="0.2"/>
    <row r="917" s="63" customFormat="1" ht="15.75" customHeight="1" x14ac:dyDescent="0.2"/>
    <row r="918" s="63" customFormat="1" ht="15.75" customHeight="1" x14ac:dyDescent="0.2"/>
    <row r="919" s="63" customFormat="1" ht="15.75" customHeight="1" x14ac:dyDescent="0.2"/>
    <row r="920" s="63" customFormat="1" ht="15.75" customHeight="1" x14ac:dyDescent="0.2"/>
    <row r="921" s="63" customFormat="1" ht="15.75" customHeight="1" x14ac:dyDescent="0.2"/>
    <row r="922" s="63" customFormat="1" ht="15.75" customHeight="1" x14ac:dyDescent="0.2"/>
    <row r="923" s="63" customFormat="1" ht="15.75" customHeight="1" x14ac:dyDescent="0.2"/>
    <row r="924" s="63" customFormat="1" ht="15.75" customHeight="1" x14ac:dyDescent="0.2"/>
    <row r="925" s="63" customFormat="1" ht="15.75" customHeight="1" x14ac:dyDescent="0.2"/>
    <row r="926" s="63" customFormat="1" ht="15.75" customHeight="1" x14ac:dyDescent="0.2"/>
    <row r="927" s="63" customFormat="1" ht="15.75" customHeight="1" x14ac:dyDescent="0.2"/>
    <row r="928" s="63" customFormat="1" ht="15.75" customHeight="1" x14ac:dyDescent="0.2"/>
    <row r="929" s="63" customFormat="1" ht="15.75" customHeight="1" x14ac:dyDescent="0.2"/>
    <row r="930" s="63" customFormat="1" ht="15.75" customHeight="1" x14ac:dyDescent="0.2"/>
    <row r="931" s="63" customFormat="1" ht="15.75" customHeight="1" x14ac:dyDescent="0.2"/>
    <row r="932" s="63" customFormat="1" ht="15.75" customHeight="1" x14ac:dyDescent="0.2"/>
    <row r="933" s="63" customFormat="1" ht="15.75" customHeight="1" x14ac:dyDescent="0.2"/>
    <row r="934" s="63" customFormat="1" ht="15.75" customHeight="1" x14ac:dyDescent="0.2"/>
    <row r="935" s="63" customFormat="1" ht="15.75" customHeight="1" x14ac:dyDescent="0.2"/>
    <row r="936" s="63" customFormat="1" ht="15.75" customHeight="1" x14ac:dyDescent="0.2"/>
    <row r="937" s="63" customFormat="1" ht="15.75" customHeight="1" x14ac:dyDescent="0.2"/>
    <row r="938" s="63" customFormat="1" ht="15.75" customHeight="1" x14ac:dyDescent="0.2"/>
    <row r="939" s="63" customFormat="1" ht="15.75" customHeight="1" x14ac:dyDescent="0.2"/>
    <row r="940" s="63" customFormat="1" ht="15.75" customHeight="1" x14ac:dyDescent="0.2"/>
    <row r="941" s="63" customFormat="1" ht="15.75" customHeight="1" x14ac:dyDescent="0.2"/>
    <row r="942" s="63" customFormat="1" ht="15.75" customHeight="1" x14ac:dyDescent="0.2"/>
    <row r="943" s="63" customFormat="1" ht="15.75" customHeight="1" x14ac:dyDescent="0.2"/>
    <row r="944" s="63" customFormat="1" ht="15.75" customHeight="1" x14ac:dyDescent="0.2"/>
    <row r="945" s="63" customFormat="1" ht="15.75" customHeight="1" x14ac:dyDescent="0.2"/>
    <row r="946" s="63" customFormat="1" ht="15.75" customHeight="1" x14ac:dyDescent="0.2"/>
    <row r="947" s="63" customFormat="1" ht="15.75" customHeight="1" x14ac:dyDescent="0.2"/>
    <row r="948" s="63" customFormat="1" ht="15.75" customHeight="1" x14ac:dyDescent="0.2"/>
    <row r="949" s="63" customFormat="1" ht="15.75" customHeight="1" x14ac:dyDescent="0.2"/>
    <row r="950" s="63" customFormat="1" ht="15.75" customHeight="1" x14ac:dyDescent="0.2"/>
    <row r="951" s="63" customFormat="1" ht="15.75" customHeight="1" x14ac:dyDescent="0.2"/>
    <row r="952" s="63" customFormat="1" ht="15.75" customHeight="1" x14ac:dyDescent="0.2"/>
    <row r="953" s="63" customFormat="1" ht="15.75" customHeight="1" x14ac:dyDescent="0.2"/>
    <row r="954" s="63" customFormat="1" ht="15.75" customHeight="1" x14ac:dyDescent="0.2"/>
    <row r="955" s="63" customFormat="1" ht="15.75" customHeight="1" x14ac:dyDescent="0.2"/>
    <row r="956" s="63" customFormat="1" ht="15.75" customHeight="1" x14ac:dyDescent="0.2"/>
    <row r="957" s="63" customFormat="1" ht="15.75" customHeight="1" x14ac:dyDescent="0.2"/>
    <row r="958" s="63" customFormat="1" ht="15.75" customHeight="1" x14ac:dyDescent="0.2"/>
    <row r="959" s="63" customFormat="1" ht="15.75" customHeight="1" x14ac:dyDescent="0.2"/>
    <row r="960" s="63" customFormat="1" ht="15.75" customHeight="1" x14ac:dyDescent="0.2"/>
    <row r="961" s="63" customFormat="1" ht="15.75" customHeight="1" x14ac:dyDescent="0.2"/>
    <row r="962" s="63" customFormat="1" ht="15.75" customHeight="1" x14ac:dyDescent="0.2"/>
    <row r="963" s="63" customFormat="1" ht="15.75" customHeight="1" x14ac:dyDescent="0.2"/>
    <row r="964" s="63" customFormat="1" ht="15.75" customHeight="1" x14ac:dyDescent="0.2"/>
    <row r="965" s="63" customFormat="1" ht="15.75" customHeight="1" x14ac:dyDescent="0.2"/>
    <row r="966" s="63" customFormat="1" ht="15.75" customHeight="1" x14ac:dyDescent="0.2"/>
    <row r="967" s="63" customFormat="1" ht="15.75" customHeight="1" x14ac:dyDescent="0.2"/>
    <row r="968" s="63" customFormat="1" ht="15.75" customHeight="1" x14ac:dyDescent="0.2"/>
    <row r="969" s="63" customFormat="1" ht="15.75" customHeight="1" x14ac:dyDescent="0.2"/>
    <row r="970" s="63" customFormat="1" ht="15.75" customHeight="1" x14ac:dyDescent="0.2"/>
    <row r="971" s="63" customFormat="1" ht="15.75" customHeight="1" x14ac:dyDescent="0.2"/>
    <row r="972" s="63" customFormat="1" ht="15.75" customHeight="1" x14ac:dyDescent="0.2"/>
    <row r="973" s="63" customFormat="1" ht="15.75" customHeight="1" x14ac:dyDescent="0.2"/>
    <row r="974" s="63" customFormat="1" ht="15.75" customHeight="1" x14ac:dyDescent="0.2"/>
    <row r="975" s="63" customFormat="1" ht="15.75" customHeight="1" x14ac:dyDescent="0.2"/>
    <row r="976" s="63" customFormat="1" ht="15.75" customHeight="1" x14ac:dyDescent="0.2"/>
    <row r="977" s="63" customFormat="1" ht="15.75" customHeight="1" x14ac:dyDescent="0.2"/>
  </sheetData>
  <sheetProtection algorithmName="SHA-512" hashValue="mAY97KNFpz3u2sRd44lKBVy4ueLgeZ/YhvmhshjdMXAlLny6RvRa/ffKtbR2oyq0TmSTKjc8bvha82fuEyY+3w==" saltValue="lSBEBNRJARyT9ucxz83J2w==" spinCount="100000" sheet="1" objects="1" scenarios="1"/>
  <mergeCells count="2">
    <mergeCell ref="V11:W11"/>
    <mergeCell ref="C1:P1"/>
  </mergeCells>
  <conditionalFormatting sqref="C7">
    <cfRule type="containsText" dxfId="9" priority="4" operator="containsText" text="Si">
      <formula>NOT(ISERROR(SEARCH("Si",C7)))</formula>
    </cfRule>
    <cfRule type="containsText" dxfId="8" priority="5" operator="containsText" text="No">
      <formula>NOT(ISERROR(SEARCH("No",C7)))</formula>
    </cfRule>
  </conditionalFormatting>
  <conditionalFormatting sqref="J10:J59">
    <cfRule type="cellIs" dxfId="7" priority="1" operator="greaterThan">
      <formula>131</formula>
    </cfRule>
    <cfRule type="cellIs" dxfId="6" priority="2" operator="lessThan">
      <formula>69</formula>
    </cfRule>
    <cfRule type="cellIs" dxfId="5" priority="3" operator="between">
      <formula>70</formula>
      <formula>130</formula>
    </cfRule>
  </conditionalFormatting>
  <conditionalFormatting sqref="U5:U11">
    <cfRule type="cellIs" dxfId="4" priority="20" operator="between">
      <formula>$K$6</formula>
      <formula>$N$6</formula>
    </cfRule>
    <cfRule type="cellIs" dxfId="3" priority="21" operator="greaterThan">
      <formula>$L$6</formula>
    </cfRule>
    <cfRule type="cellIs" dxfId="2" priority="22" operator="between">
      <formula>$I$6</formula>
      <formula>$J$6</formula>
    </cfRule>
    <cfRule type="cellIs" dxfId="1" priority="23" operator="between">
      <formula>$I$6</formula>
      <formula>$K$6</formula>
    </cfRule>
    <cfRule type="cellIs" dxfId="0" priority="24" operator="between">
      <formula>$J$6</formula>
      <formula>$L$6</formula>
    </cfRule>
  </conditionalFormatting>
  <printOptions horizontalCentered="1" verticalCentered="1"/>
  <pageMargins left="0.31496062992125984" right="0.31496062992125984" top="0.35433070866141736" bottom="0.35433070866141736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EA5C06-2C0B-1840-8726-DD70E0F3095B}">
          <x14:formula1>
            <xm:f>Listas!$B$2:$B$13</xm:f>
          </x14:formula1>
          <xm:sqref>C4</xm:sqref>
        </x14:dataValidation>
        <x14:dataValidation type="list" allowBlank="1" showInputMessage="1" showErrorMessage="1" xr:uid="{F434FAF1-7E25-A746-A186-C2D150BD2A0F}">
          <x14:formula1>
            <xm:f>Listas!$A$2:$A$13</xm:f>
          </x14:formula1>
          <xm:sqref>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C5154-56E0-4E23-87F4-99A7CD285B56}">
  <dimension ref="A1:O32"/>
  <sheetViews>
    <sheetView workbookViewId="0">
      <selection activeCell="B2" sqref="B2"/>
    </sheetView>
  </sheetViews>
  <sheetFormatPr baseColWidth="10" defaultColWidth="11.42578125" defaultRowHeight="14.25" x14ac:dyDescent="0.2"/>
  <cols>
    <col min="1" max="1" width="121.7109375" style="13" customWidth="1"/>
    <col min="2" max="2" width="26.42578125" style="13" customWidth="1"/>
    <col min="3" max="15" width="11.42578125" style="8"/>
    <col min="16" max="16384" width="11.42578125" style="13"/>
  </cols>
  <sheetData>
    <row r="1" spans="1:2" ht="47.25" customHeight="1" x14ac:dyDescent="0.2">
      <c r="A1" s="6" t="s">
        <v>63</v>
      </c>
      <c r="B1" s="7" t="s">
        <v>78</v>
      </c>
    </row>
    <row r="2" spans="1:2" ht="18.75" customHeight="1" x14ac:dyDescent="0.2">
      <c r="A2" s="9" t="s">
        <v>61</v>
      </c>
      <c r="B2" s="10"/>
    </row>
    <row r="3" spans="1:2" ht="45" customHeight="1" x14ac:dyDescent="0.2">
      <c r="A3" s="48" t="s">
        <v>71</v>
      </c>
      <c r="B3" s="12"/>
    </row>
    <row r="4" spans="1:2" ht="45" customHeight="1" x14ac:dyDescent="0.2">
      <c r="A4" s="48" t="s">
        <v>72</v>
      </c>
      <c r="B4" s="12"/>
    </row>
    <row r="5" spans="1:2" ht="45" customHeight="1" x14ac:dyDescent="0.2">
      <c r="A5" s="48" t="s">
        <v>73</v>
      </c>
      <c r="B5" s="12"/>
    </row>
    <row r="6" spans="1:2" ht="24" customHeight="1" x14ac:dyDescent="0.2">
      <c r="A6" s="11" t="s">
        <v>74</v>
      </c>
      <c r="B6" s="12"/>
    </row>
    <row r="7" spans="1:2" s="8" customFormat="1" x14ac:dyDescent="0.2"/>
    <row r="8" spans="1:2" s="8" customFormat="1" x14ac:dyDescent="0.2"/>
    <row r="9" spans="1:2" s="8" customFormat="1" x14ac:dyDescent="0.2"/>
    <row r="10" spans="1:2" s="8" customFormat="1" x14ac:dyDescent="0.2"/>
    <row r="11" spans="1:2" s="8" customFormat="1" x14ac:dyDescent="0.2"/>
    <row r="12" spans="1:2" s="8" customFormat="1" x14ac:dyDescent="0.2"/>
    <row r="13" spans="1:2" s="8" customFormat="1" x14ac:dyDescent="0.2"/>
    <row r="14" spans="1:2" s="8" customFormat="1" x14ac:dyDescent="0.2"/>
    <row r="15" spans="1:2" s="8" customFormat="1" x14ac:dyDescent="0.2"/>
    <row r="16" spans="1:2" s="8" customFormat="1" x14ac:dyDescent="0.2"/>
    <row r="17" s="8" customFormat="1" x14ac:dyDescent="0.2"/>
    <row r="18" s="8" customFormat="1" x14ac:dyDescent="0.2"/>
    <row r="19" s="8" customFormat="1" x14ac:dyDescent="0.2"/>
    <row r="20" s="8" customFormat="1" x14ac:dyDescent="0.2"/>
    <row r="21" s="8" customFormat="1" x14ac:dyDescent="0.2"/>
    <row r="22" s="8" customFormat="1" x14ac:dyDescent="0.2"/>
    <row r="23" s="8" customFormat="1" x14ac:dyDescent="0.2"/>
    <row r="24" s="8" customFormat="1" x14ac:dyDescent="0.2"/>
    <row r="25" s="8" customFormat="1" x14ac:dyDescent="0.2"/>
    <row r="26" s="8" customFormat="1" x14ac:dyDescent="0.2"/>
    <row r="27" s="8" customFormat="1" x14ac:dyDescent="0.2"/>
    <row r="28" s="8" customFormat="1" x14ac:dyDescent="0.2"/>
    <row r="29" s="8" customFormat="1" x14ac:dyDescent="0.2"/>
    <row r="30" s="8" customFormat="1" x14ac:dyDescent="0.2"/>
    <row r="31" s="8" customFormat="1" x14ac:dyDescent="0.2"/>
    <row r="32" s="8" customFormat="1" x14ac:dyDescent="0.2"/>
  </sheetData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5D74-4B7C-4933-BBF4-6EB0ACBB1483}">
  <dimension ref="A1:D960"/>
  <sheetViews>
    <sheetView showGridLines="0" zoomScaleNormal="100" workbookViewId="0">
      <selection activeCell="B5" sqref="B5"/>
    </sheetView>
  </sheetViews>
  <sheetFormatPr baseColWidth="10" defaultColWidth="16.42578125" defaultRowHeight="14.25" x14ac:dyDescent="0.2"/>
  <cols>
    <col min="1" max="1" width="18.28515625" style="13" customWidth="1"/>
    <col min="2" max="2" width="15.42578125" style="13" customWidth="1"/>
    <col min="3" max="3" width="73.42578125" style="13" customWidth="1"/>
    <col min="4" max="4" width="26.85546875" style="13" customWidth="1"/>
    <col min="5" max="16384" width="16.42578125" style="13"/>
  </cols>
  <sheetData>
    <row r="1" spans="1:4" s="15" customFormat="1" ht="49.5" customHeight="1" x14ac:dyDescent="0.25">
      <c r="A1" s="14"/>
      <c r="B1" s="53" t="s">
        <v>64</v>
      </c>
      <c r="C1" s="54"/>
      <c r="D1" s="7" t="s">
        <v>79</v>
      </c>
    </row>
    <row r="2" spans="1:4" ht="15.75" customHeight="1" x14ac:dyDescent="0.2">
      <c r="A2" s="16"/>
      <c r="B2" s="17"/>
      <c r="C2" s="17" t="s">
        <v>19</v>
      </c>
      <c r="D2" s="18"/>
    </row>
    <row r="3" spans="1:4" ht="24" customHeight="1" x14ac:dyDescent="0.2">
      <c r="A3" s="19" t="s">
        <v>20</v>
      </c>
      <c r="B3" s="20" t="s">
        <v>21</v>
      </c>
      <c r="C3" s="20" t="s">
        <v>22</v>
      </c>
      <c r="D3" s="21"/>
    </row>
    <row r="4" spans="1:4" ht="28.5" customHeight="1" x14ac:dyDescent="0.2">
      <c r="A4" s="22" t="s">
        <v>23</v>
      </c>
      <c r="B4" s="23">
        <v>46272</v>
      </c>
      <c r="C4" s="24" t="s">
        <v>62</v>
      </c>
      <c r="D4" s="21"/>
    </row>
    <row r="5" spans="1:4" ht="12" customHeight="1" x14ac:dyDescent="0.2">
      <c r="D5" s="25"/>
    </row>
    <row r="6" spans="1:4" ht="12" customHeight="1" x14ac:dyDescent="0.2">
      <c r="D6" s="25"/>
    </row>
    <row r="7" spans="1:4" ht="12" customHeight="1" x14ac:dyDescent="0.2">
      <c r="D7" s="25"/>
    </row>
    <row r="8" spans="1:4" ht="12" customHeight="1" x14ac:dyDescent="0.2">
      <c r="D8" s="25"/>
    </row>
    <row r="9" spans="1:4" ht="12" customHeight="1" x14ac:dyDescent="0.2">
      <c r="D9" s="25"/>
    </row>
    <row r="10" spans="1:4" ht="12" customHeight="1" x14ac:dyDescent="0.2">
      <c r="D10" s="25"/>
    </row>
    <row r="11" spans="1:4" ht="12" customHeight="1" x14ac:dyDescent="0.2">
      <c r="D11" s="25"/>
    </row>
    <row r="12" spans="1:4" ht="12" customHeight="1" x14ac:dyDescent="0.2">
      <c r="D12" s="25"/>
    </row>
    <row r="13" spans="1:4" ht="12" customHeight="1" x14ac:dyDescent="0.2">
      <c r="D13" s="25"/>
    </row>
    <row r="14" spans="1:4" ht="12" customHeight="1" x14ac:dyDescent="0.2">
      <c r="D14" s="25"/>
    </row>
    <row r="15" spans="1:4" ht="12" customHeight="1" x14ac:dyDescent="0.2">
      <c r="D15" s="25"/>
    </row>
    <row r="16" spans="1:4" ht="12" customHeight="1" x14ac:dyDescent="0.2">
      <c r="D16" s="25"/>
    </row>
    <row r="17" spans="4:4" ht="12" customHeight="1" x14ac:dyDescent="0.2">
      <c r="D17" s="25"/>
    </row>
    <row r="18" spans="4:4" ht="12" customHeight="1" x14ac:dyDescent="0.2">
      <c r="D18" s="25"/>
    </row>
    <row r="19" spans="4:4" ht="12" customHeight="1" x14ac:dyDescent="0.2">
      <c r="D19" s="25"/>
    </row>
    <row r="20" spans="4:4" ht="12" customHeight="1" x14ac:dyDescent="0.2">
      <c r="D20" s="25"/>
    </row>
    <row r="21" spans="4:4" ht="12" customHeight="1" x14ac:dyDescent="0.2">
      <c r="D21" s="25"/>
    </row>
    <row r="22" spans="4:4" ht="12" customHeight="1" x14ac:dyDescent="0.2">
      <c r="D22" s="25"/>
    </row>
    <row r="23" spans="4:4" ht="12" customHeight="1" x14ac:dyDescent="0.2">
      <c r="D23" s="25"/>
    </row>
    <row r="24" spans="4:4" ht="12" customHeight="1" x14ac:dyDescent="0.2">
      <c r="D24" s="25"/>
    </row>
    <row r="25" spans="4:4" ht="12" customHeight="1" x14ac:dyDescent="0.2">
      <c r="D25" s="25"/>
    </row>
    <row r="26" spans="4:4" ht="12" customHeight="1" x14ac:dyDescent="0.2">
      <c r="D26" s="25"/>
    </row>
    <row r="27" spans="4:4" ht="12" customHeight="1" x14ac:dyDescent="0.2">
      <c r="D27" s="25"/>
    </row>
    <row r="28" spans="4:4" ht="12" customHeight="1" x14ac:dyDescent="0.2">
      <c r="D28" s="25"/>
    </row>
    <row r="29" spans="4:4" ht="12" customHeight="1" x14ac:dyDescent="0.2">
      <c r="D29" s="25"/>
    </row>
    <row r="30" spans="4:4" ht="12" customHeight="1" x14ac:dyDescent="0.2">
      <c r="D30" s="25"/>
    </row>
    <row r="31" spans="4:4" ht="12" customHeight="1" x14ac:dyDescent="0.2">
      <c r="D31" s="25"/>
    </row>
    <row r="32" spans="4:4" ht="12" customHeight="1" x14ac:dyDescent="0.2">
      <c r="D32" s="25"/>
    </row>
    <row r="33" spans="4:4" ht="12" customHeight="1" x14ac:dyDescent="0.2">
      <c r="D33" s="25"/>
    </row>
    <row r="34" spans="4:4" ht="12" customHeight="1" x14ac:dyDescent="0.2">
      <c r="D34" s="25"/>
    </row>
    <row r="35" spans="4:4" ht="12" customHeight="1" x14ac:dyDescent="0.2">
      <c r="D35" s="25"/>
    </row>
    <row r="36" spans="4:4" ht="12" customHeight="1" x14ac:dyDescent="0.2">
      <c r="D36" s="25"/>
    </row>
    <row r="37" spans="4:4" ht="12" customHeight="1" x14ac:dyDescent="0.2">
      <c r="D37" s="25"/>
    </row>
    <row r="38" spans="4:4" ht="12" customHeight="1" x14ac:dyDescent="0.2">
      <c r="D38" s="25"/>
    </row>
    <row r="39" spans="4:4" ht="12" customHeight="1" x14ac:dyDescent="0.2">
      <c r="D39" s="25"/>
    </row>
    <row r="40" spans="4:4" ht="12" customHeight="1" x14ac:dyDescent="0.2">
      <c r="D40" s="25"/>
    </row>
    <row r="41" spans="4:4" ht="12" customHeight="1" x14ac:dyDescent="0.2">
      <c r="D41" s="25"/>
    </row>
    <row r="42" spans="4:4" ht="12" customHeight="1" x14ac:dyDescent="0.2">
      <c r="D42" s="25"/>
    </row>
    <row r="43" spans="4:4" ht="12" customHeight="1" x14ac:dyDescent="0.2">
      <c r="D43" s="25"/>
    </row>
    <row r="44" spans="4:4" ht="12" customHeight="1" x14ac:dyDescent="0.2">
      <c r="D44" s="25"/>
    </row>
    <row r="45" spans="4:4" ht="12" customHeight="1" x14ac:dyDescent="0.2">
      <c r="D45" s="25"/>
    </row>
    <row r="46" spans="4:4" ht="12" customHeight="1" x14ac:dyDescent="0.2">
      <c r="D46" s="25"/>
    </row>
    <row r="47" spans="4:4" ht="12" customHeight="1" x14ac:dyDescent="0.2">
      <c r="D47" s="25"/>
    </row>
    <row r="48" spans="4:4" ht="12" customHeight="1" x14ac:dyDescent="0.2">
      <c r="D48" s="25"/>
    </row>
    <row r="49" spans="4:4" ht="12" customHeight="1" x14ac:dyDescent="0.2">
      <c r="D49" s="25"/>
    </row>
    <row r="50" spans="4:4" ht="12" customHeight="1" x14ac:dyDescent="0.2">
      <c r="D50" s="25"/>
    </row>
    <row r="51" spans="4:4" ht="12" customHeight="1" x14ac:dyDescent="0.2">
      <c r="D51" s="25"/>
    </row>
    <row r="52" spans="4:4" ht="12" customHeight="1" x14ac:dyDescent="0.2">
      <c r="D52" s="25"/>
    </row>
    <row r="53" spans="4:4" ht="12" customHeight="1" x14ac:dyDescent="0.2">
      <c r="D53" s="25"/>
    </row>
    <row r="54" spans="4:4" ht="12" customHeight="1" x14ac:dyDescent="0.2">
      <c r="D54" s="25"/>
    </row>
    <row r="55" spans="4:4" ht="12" customHeight="1" x14ac:dyDescent="0.2">
      <c r="D55" s="25"/>
    </row>
    <row r="56" spans="4:4" ht="12" customHeight="1" x14ac:dyDescent="0.2">
      <c r="D56" s="25"/>
    </row>
    <row r="57" spans="4:4" ht="12" customHeight="1" x14ac:dyDescent="0.2">
      <c r="D57" s="25"/>
    </row>
    <row r="58" spans="4:4" ht="12" customHeight="1" x14ac:dyDescent="0.2">
      <c r="D58" s="25"/>
    </row>
    <row r="59" spans="4:4" ht="12" customHeight="1" x14ac:dyDescent="0.2">
      <c r="D59" s="25"/>
    </row>
    <row r="60" spans="4:4" ht="12" customHeight="1" x14ac:dyDescent="0.2">
      <c r="D60" s="25"/>
    </row>
    <row r="61" spans="4:4" ht="12" customHeight="1" x14ac:dyDescent="0.2">
      <c r="D61" s="25"/>
    </row>
    <row r="62" spans="4:4" ht="12" customHeight="1" x14ac:dyDescent="0.2">
      <c r="D62" s="25"/>
    </row>
    <row r="63" spans="4:4" ht="12" customHeight="1" x14ac:dyDescent="0.2">
      <c r="D63" s="25"/>
    </row>
    <row r="64" spans="4:4" ht="12" customHeight="1" x14ac:dyDescent="0.2">
      <c r="D64" s="25"/>
    </row>
    <row r="65" spans="4:4" ht="12" customHeight="1" x14ac:dyDescent="0.2">
      <c r="D65" s="25"/>
    </row>
    <row r="66" spans="4:4" ht="12" customHeight="1" x14ac:dyDescent="0.2">
      <c r="D66" s="25"/>
    </row>
    <row r="67" spans="4:4" ht="12" customHeight="1" x14ac:dyDescent="0.2">
      <c r="D67" s="25"/>
    </row>
    <row r="68" spans="4:4" ht="12" customHeight="1" x14ac:dyDescent="0.2">
      <c r="D68" s="25"/>
    </row>
    <row r="69" spans="4:4" ht="12" customHeight="1" x14ac:dyDescent="0.2">
      <c r="D69" s="25"/>
    </row>
    <row r="70" spans="4:4" ht="12" customHeight="1" x14ac:dyDescent="0.2">
      <c r="D70" s="25"/>
    </row>
    <row r="71" spans="4:4" ht="12" customHeight="1" x14ac:dyDescent="0.2">
      <c r="D71" s="25"/>
    </row>
    <row r="72" spans="4:4" ht="12" customHeight="1" x14ac:dyDescent="0.2">
      <c r="D72" s="25"/>
    </row>
    <row r="73" spans="4:4" ht="12" customHeight="1" x14ac:dyDescent="0.2">
      <c r="D73" s="25"/>
    </row>
    <row r="74" spans="4:4" ht="12" customHeight="1" x14ac:dyDescent="0.2">
      <c r="D74" s="25"/>
    </row>
    <row r="75" spans="4:4" ht="12" customHeight="1" x14ac:dyDescent="0.2">
      <c r="D75" s="25"/>
    </row>
    <row r="76" spans="4:4" ht="12" customHeight="1" x14ac:dyDescent="0.2">
      <c r="D76" s="25"/>
    </row>
    <row r="77" spans="4:4" ht="12" customHeight="1" x14ac:dyDescent="0.2">
      <c r="D77" s="25"/>
    </row>
    <row r="78" spans="4:4" ht="12" customHeight="1" x14ac:dyDescent="0.2">
      <c r="D78" s="25"/>
    </row>
    <row r="79" spans="4:4" ht="12" customHeight="1" x14ac:dyDescent="0.2">
      <c r="D79" s="25"/>
    </row>
    <row r="80" spans="4:4" ht="12" customHeight="1" x14ac:dyDescent="0.2">
      <c r="D80" s="25"/>
    </row>
    <row r="81" spans="4:4" ht="12" customHeight="1" x14ac:dyDescent="0.2">
      <c r="D81" s="25"/>
    </row>
    <row r="82" spans="4:4" ht="12" customHeight="1" x14ac:dyDescent="0.2">
      <c r="D82" s="25"/>
    </row>
    <row r="83" spans="4:4" ht="12" customHeight="1" x14ac:dyDescent="0.2">
      <c r="D83" s="25"/>
    </row>
    <row r="84" spans="4:4" ht="12" customHeight="1" x14ac:dyDescent="0.2">
      <c r="D84" s="25"/>
    </row>
    <row r="85" spans="4:4" ht="12" customHeight="1" x14ac:dyDescent="0.2">
      <c r="D85" s="25"/>
    </row>
    <row r="86" spans="4:4" ht="12" customHeight="1" x14ac:dyDescent="0.2">
      <c r="D86" s="25"/>
    </row>
    <row r="87" spans="4:4" ht="12" customHeight="1" x14ac:dyDescent="0.2">
      <c r="D87" s="25"/>
    </row>
    <row r="88" spans="4:4" ht="12" customHeight="1" x14ac:dyDescent="0.2">
      <c r="D88" s="25"/>
    </row>
    <row r="89" spans="4:4" ht="12" customHeight="1" x14ac:dyDescent="0.2">
      <c r="D89" s="25"/>
    </row>
    <row r="90" spans="4:4" ht="12" customHeight="1" x14ac:dyDescent="0.2">
      <c r="D90" s="25"/>
    </row>
    <row r="91" spans="4:4" ht="12" customHeight="1" x14ac:dyDescent="0.2">
      <c r="D91" s="25"/>
    </row>
    <row r="92" spans="4:4" ht="12" customHeight="1" x14ac:dyDescent="0.2">
      <c r="D92" s="25"/>
    </row>
    <row r="93" spans="4:4" ht="12" customHeight="1" x14ac:dyDescent="0.2">
      <c r="D93" s="25"/>
    </row>
    <row r="94" spans="4:4" ht="12" customHeight="1" x14ac:dyDescent="0.2">
      <c r="D94" s="25"/>
    </row>
    <row r="95" spans="4:4" ht="12" customHeight="1" x14ac:dyDescent="0.2">
      <c r="D95" s="25"/>
    </row>
    <row r="96" spans="4:4" ht="12" customHeight="1" x14ac:dyDescent="0.2">
      <c r="D96" s="25"/>
    </row>
    <row r="97" spans="4:4" ht="12" customHeight="1" x14ac:dyDescent="0.2">
      <c r="D97" s="25"/>
    </row>
    <row r="98" spans="4:4" ht="12" customHeight="1" x14ac:dyDescent="0.2">
      <c r="D98" s="25"/>
    </row>
    <row r="99" spans="4:4" ht="12" customHeight="1" x14ac:dyDescent="0.2">
      <c r="D99" s="25"/>
    </row>
    <row r="100" spans="4:4" ht="12" customHeight="1" x14ac:dyDescent="0.2">
      <c r="D100" s="25"/>
    </row>
    <row r="101" spans="4:4" ht="12" customHeight="1" x14ac:dyDescent="0.2">
      <c r="D101" s="25"/>
    </row>
    <row r="102" spans="4:4" ht="12" customHeight="1" x14ac:dyDescent="0.2">
      <c r="D102" s="25"/>
    </row>
    <row r="103" spans="4:4" ht="12" customHeight="1" x14ac:dyDescent="0.2">
      <c r="D103" s="25"/>
    </row>
    <row r="104" spans="4:4" ht="12" customHeight="1" x14ac:dyDescent="0.2">
      <c r="D104" s="25"/>
    </row>
    <row r="105" spans="4:4" ht="12" customHeight="1" x14ac:dyDescent="0.2">
      <c r="D105" s="25"/>
    </row>
    <row r="106" spans="4:4" ht="12" customHeight="1" x14ac:dyDescent="0.2">
      <c r="D106" s="25"/>
    </row>
    <row r="107" spans="4:4" ht="12" customHeight="1" x14ac:dyDescent="0.2">
      <c r="D107" s="25"/>
    </row>
    <row r="108" spans="4:4" ht="12" customHeight="1" x14ac:dyDescent="0.2">
      <c r="D108" s="25"/>
    </row>
    <row r="109" spans="4:4" ht="12" customHeight="1" x14ac:dyDescent="0.2">
      <c r="D109" s="25"/>
    </row>
    <row r="110" spans="4:4" ht="12" customHeight="1" x14ac:dyDescent="0.2">
      <c r="D110" s="25"/>
    </row>
    <row r="111" spans="4:4" ht="12" customHeight="1" x14ac:dyDescent="0.2">
      <c r="D111" s="25"/>
    </row>
    <row r="112" spans="4:4" ht="12" customHeight="1" x14ac:dyDescent="0.2">
      <c r="D112" s="25"/>
    </row>
    <row r="113" spans="4:4" ht="12" customHeight="1" x14ac:dyDescent="0.2">
      <c r="D113" s="25"/>
    </row>
    <row r="114" spans="4:4" ht="12" customHeight="1" x14ac:dyDescent="0.2">
      <c r="D114" s="25"/>
    </row>
    <row r="115" spans="4:4" ht="12" customHeight="1" x14ac:dyDescent="0.2">
      <c r="D115" s="25"/>
    </row>
    <row r="116" spans="4:4" ht="12" customHeight="1" x14ac:dyDescent="0.2">
      <c r="D116" s="25"/>
    </row>
    <row r="117" spans="4:4" ht="12" customHeight="1" x14ac:dyDescent="0.2">
      <c r="D117" s="25"/>
    </row>
    <row r="118" spans="4:4" ht="12" customHeight="1" x14ac:dyDescent="0.2">
      <c r="D118" s="25"/>
    </row>
    <row r="119" spans="4:4" ht="12" customHeight="1" x14ac:dyDescent="0.2">
      <c r="D119" s="25"/>
    </row>
    <row r="120" spans="4:4" ht="12" customHeight="1" x14ac:dyDescent="0.2">
      <c r="D120" s="25"/>
    </row>
    <row r="121" spans="4:4" ht="12" customHeight="1" x14ac:dyDescent="0.2">
      <c r="D121" s="25"/>
    </row>
    <row r="122" spans="4:4" ht="12" customHeight="1" x14ac:dyDescent="0.2">
      <c r="D122" s="25"/>
    </row>
    <row r="123" spans="4:4" ht="12" customHeight="1" x14ac:dyDescent="0.2">
      <c r="D123" s="25"/>
    </row>
    <row r="124" spans="4:4" ht="12" customHeight="1" x14ac:dyDescent="0.2">
      <c r="D124" s="25"/>
    </row>
    <row r="125" spans="4:4" ht="12" customHeight="1" x14ac:dyDescent="0.2">
      <c r="D125" s="25"/>
    </row>
    <row r="126" spans="4:4" ht="12" customHeight="1" x14ac:dyDescent="0.2">
      <c r="D126" s="25"/>
    </row>
    <row r="127" spans="4:4" ht="12" customHeight="1" x14ac:dyDescent="0.2">
      <c r="D127" s="25"/>
    </row>
    <row r="128" spans="4:4" ht="12" customHeight="1" x14ac:dyDescent="0.2">
      <c r="D128" s="25"/>
    </row>
    <row r="129" spans="4:4" ht="12" customHeight="1" x14ac:dyDescent="0.2">
      <c r="D129" s="25"/>
    </row>
    <row r="130" spans="4:4" ht="12" customHeight="1" x14ac:dyDescent="0.2">
      <c r="D130" s="25"/>
    </row>
    <row r="131" spans="4:4" ht="12" customHeight="1" x14ac:dyDescent="0.2">
      <c r="D131" s="25"/>
    </row>
    <row r="132" spans="4:4" ht="12" customHeight="1" x14ac:dyDescent="0.2">
      <c r="D132" s="25"/>
    </row>
    <row r="133" spans="4:4" ht="12" customHeight="1" x14ac:dyDescent="0.2">
      <c r="D133" s="25"/>
    </row>
    <row r="134" spans="4:4" ht="12" customHeight="1" x14ac:dyDescent="0.2">
      <c r="D134" s="25"/>
    </row>
    <row r="135" spans="4:4" ht="12" customHeight="1" x14ac:dyDescent="0.2">
      <c r="D135" s="25"/>
    </row>
    <row r="136" spans="4:4" ht="12" customHeight="1" x14ac:dyDescent="0.2">
      <c r="D136" s="25"/>
    </row>
    <row r="137" spans="4:4" ht="12" customHeight="1" x14ac:dyDescent="0.2">
      <c r="D137" s="25"/>
    </row>
    <row r="138" spans="4:4" ht="12" customHeight="1" x14ac:dyDescent="0.2">
      <c r="D138" s="25"/>
    </row>
    <row r="139" spans="4:4" ht="12" customHeight="1" x14ac:dyDescent="0.2">
      <c r="D139" s="25"/>
    </row>
    <row r="140" spans="4:4" ht="12" customHeight="1" x14ac:dyDescent="0.2">
      <c r="D140" s="25"/>
    </row>
    <row r="141" spans="4:4" ht="12" customHeight="1" x14ac:dyDescent="0.2">
      <c r="D141" s="25"/>
    </row>
    <row r="142" spans="4:4" ht="12" customHeight="1" x14ac:dyDescent="0.2">
      <c r="D142" s="25"/>
    </row>
    <row r="143" spans="4:4" ht="12" customHeight="1" x14ac:dyDescent="0.2">
      <c r="D143" s="25"/>
    </row>
    <row r="144" spans="4:4" ht="12" customHeight="1" x14ac:dyDescent="0.2">
      <c r="D144" s="25"/>
    </row>
    <row r="145" spans="4:4" ht="12" customHeight="1" x14ac:dyDescent="0.2">
      <c r="D145" s="25"/>
    </row>
    <row r="146" spans="4:4" ht="12" customHeight="1" x14ac:dyDescent="0.2">
      <c r="D146" s="25"/>
    </row>
    <row r="147" spans="4:4" ht="12" customHeight="1" x14ac:dyDescent="0.2">
      <c r="D147" s="25"/>
    </row>
    <row r="148" spans="4:4" ht="12" customHeight="1" x14ac:dyDescent="0.2">
      <c r="D148" s="25"/>
    </row>
    <row r="149" spans="4:4" ht="12" customHeight="1" x14ac:dyDescent="0.2">
      <c r="D149" s="25"/>
    </row>
    <row r="150" spans="4:4" ht="12" customHeight="1" x14ac:dyDescent="0.2">
      <c r="D150" s="25"/>
    </row>
    <row r="151" spans="4:4" ht="12" customHeight="1" x14ac:dyDescent="0.2">
      <c r="D151" s="25"/>
    </row>
    <row r="152" spans="4:4" ht="12" customHeight="1" x14ac:dyDescent="0.2">
      <c r="D152" s="25"/>
    </row>
    <row r="153" spans="4:4" ht="12" customHeight="1" x14ac:dyDescent="0.2">
      <c r="D153" s="25"/>
    </row>
    <row r="154" spans="4:4" ht="12" customHeight="1" x14ac:dyDescent="0.2">
      <c r="D154" s="25"/>
    </row>
    <row r="155" spans="4:4" ht="12" customHeight="1" x14ac:dyDescent="0.2">
      <c r="D155" s="25"/>
    </row>
    <row r="156" spans="4:4" ht="12" customHeight="1" x14ac:dyDescent="0.2">
      <c r="D156" s="25"/>
    </row>
    <row r="157" spans="4:4" ht="12" customHeight="1" x14ac:dyDescent="0.2">
      <c r="D157" s="25"/>
    </row>
    <row r="158" spans="4:4" ht="12" customHeight="1" x14ac:dyDescent="0.2">
      <c r="D158" s="25"/>
    </row>
    <row r="159" spans="4:4" ht="12" customHeight="1" x14ac:dyDescent="0.2">
      <c r="D159" s="25"/>
    </row>
    <row r="160" spans="4:4" ht="12" customHeight="1" x14ac:dyDescent="0.2">
      <c r="D160" s="25"/>
    </row>
    <row r="161" spans="4:4" ht="12" customHeight="1" x14ac:dyDescent="0.2">
      <c r="D161" s="25"/>
    </row>
    <row r="162" spans="4:4" ht="12" customHeight="1" x14ac:dyDescent="0.2">
      <c r="D162" s="25"/>
    </row>
    <row r="163" spans="4:4" ht="12" customHeight="1" x14ac:dyDescent="0.2">
      <c r="D163" s="25"/>
    </row>
    <row r="164" spans="4:4" ht="12" customHeight="1" x14ac:dyDescent="0.2">
      <c r="D164" s="25"/>
    </row>
    <row r="165" spans="4:4" ht="12" customHeight="1" x14ac:dyDescent="0.2">
      <c r="D165" s="25"/>
    </row>
    <row r="166" spans="4:4" ht="12" customHeight="1" x14ac:dyDescent="0.2">
      <c r="D166" s="25"/>
    </row>
    <row r="167" spans="4:4" ht="12" customHeight="1" x14ac:dyDescent="0.2">
      <c r="D167" s="25"/>
    </row>
    <row r="168" spans="4:4" ht="12" customHeight="1" x14ac:dyDescent="0.2">
      <c r="D168" s="25"/>
    </row>
    <row r="169" spans="4:4" ht="12" customHeight="1" x14ac:dyDescent="0.2">
      <c r="D169" s="25"/>
    </row>
    <row r="170" spans="4:4" ht="12" customHeight="1" x14ac:dyDescent="0.2">
      <c r="D170" s="25"/>
    </row>
    <row r="171" spans="4:4" ht="12" customHeight="1" x14ac:dyDescent="0.2">
      <c r="D171" s="25"/>
    </row>
    <row r="172" spans="4:4" ht="12" customHeight="1" x14ac:dyDescent="0.2">
      <c r="D172" s="25"/>
    </row>
    <row r="173" spans="4:4" ht="12" customHeight="1" x14ac:dyDescent="0.2">
      <c r="D173" s="25"/>
    </row>
    <row r="174" spans="4:4" ht="12" customHeight="1" x14ac:dyDescent="0.2">
      <c r="D174" s="25"/>
    </row>
    <row r="175" spans="4:4" ht="12" customHeight="1" x14ac:dyDescent="0.2">
      <c r="D175" s="25"/>
    </row>
    <row r="176" spans="4:4" ht="12" customHeight="1" x14ac:dyDescent="0.2">
      <c r="D176" s="25"/>
    </row>
    <row r="177" spans="4:4" ht="12" customHeight="1" x14ac:dyDescent="0.2">
      <c r="D177" s="25"/>
    </row>
    <row r="178" spans="4:4" ht="12" customHeight="1" x14ac:dyDescent="0.2">
      <c r="D178" s="25"/>
    </row>
    <row r="179" spans="4:4" ht="12" customHeight="1" x14ac:dyDescent="0.2">
      <c r="D179" s="25"/>
    </row>
    <row r="180" spans="4:4" ht="12" customHeight="1" x14ac:dyDescent="0.2">
      <c r="D180" s="25"/>
    </row>
    <row r="181" spans="4:4" ht="12" customHeight="1" x14ac:dyDescent="0.2">
      <c r="D181" s="25"/>
    </row>
    <row r="182" spans="4:4" ht="12" customHeight="1" x14ac:dyDescent="0.2">
      <c r="D182" s="25"/>
    </row>
    <row r="183" spans="4:4" ht="12" customHeight="1" x14ac:dyDescent="0.2">
      <c r="D183" s="25"/>
    </row>
    <row r="184" spans="4:4" ht="12" customHeight="1" x14ac:dyDescent="0.2">
      <c r="D184" s="25"/>
    </row>
    <row r="185" spans="4:4" ht="12" customHeight="1" x14ac:dyDescent="0.2">
      <c r="D185" s="25"/>
    </row>
    <row r="186" spans="4:4" ht="12" customHeight="1" x14ac:dyDescent="0.2">
      <c r="D186" s="25"/>
    </row>
    <row r="187" spans="4:4" ht="12" customHeight="1" x14ac:dyDescent="0.2">
      <c r="D187" s="25"/>
    </row>
    <row r="188" spans="4:4" ht="12" customHeight="1" x14ac:dyDescent="0.2">
      <c r="D188" s="25"/>
    </row>
    <row r="189" spans="4:4" ht="12" customHeight="1" x14ac:dyDescent="0.2">
      <c r="D189" s="25"/>
    </row>
    <row r="190" spans="4:4" ht="12" customHeight="1" x14ac:dyDescent="0.2">
      <c r="D190" s="25"/>
    </row>
    <row r="191" spans="4:4" ht="12" customHeight="1" x14ac:dyDescent="0.2">
      <c r="D191" s="25"/>
    </row>
    <row r="192" spans="4:4" ht="12" customHeight="1" x14ac:dyDescent="0.2">
      <c r="D192" s="25"/>
    </row>
    <row r="193" spans="4:4" ht="12" customHeight="1" x14ac:dyDescent="0.2">
      <c r="D193" s="25"/>
    </row>
    <row r="194" spans="4:4" ht="12" customHeight="1" x14ac:dyDescent="0.2">
      <c r="D194" s="25"/>
    </row>
    <row r="195" spans="4:4" ht="12" customHeight="1" x14ac:dyDescent="0.2">
      <c r="D195" s="25"/>
    </row>
    <row r="196" spans="4:4" ht="12" customHeight="1" x14ac:dyDescent="0.2">
      <c r="D196" s="25"/>
    </row>
    <row r="197" spans="4:4" ht="12" customHeight="1" x14ac:dyDescent="0.2">
      <c r="D197" s="25"/>
    </row>
    <row r="198" spans="4:4" ht="12" customHeight="1" x14ac:dyDescent="0.2">
      <c r="D198" s="25"/>
    </row>
    <row r="199" spans="4:4" ht="12" customHeight="1" x14ac:dyDescent="0.2">
      <c r="D199" s="25"/>
    </row>
    <row r="200" spans="4:4" ht="15.75" customHeight="1" x14ac:dyDescent="0.2"/>
    <row r="201" spans="4:4" ht="15.75" customHeight="1" x14ac:dyDescent="0.2"/>
    <row r="202" spans="4:4" ht="15.75" customHeight="1" x14ac:dyDescent="0.2"/>
    <row r="203" spans="4:4" ht="15.75" customHeight="1" x14ac:dyDescent="0.2"/>
    <row r="204" spans="4:4" ht="15.75" customHeight="1" x14ac:dyDescent="0.2"/>
    <row r="205" spans="4:4" ht="15.75" customHeight="1" x14ac:dyDescent="0.2"/>
    <row r="206" spans="4:4" ht="15.75" customHeight="1" x14ac:dyDescent="0.2"/>
    <row r="207" spans="4:4" ht="15.75" customHeight="1" x14ac:dyDescent="0.2"/>
    <row r="208" spans="4:4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</sheetData>
  <mergeCells count="1">
    <mergeCell ref="B1:C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727f9-655a-4fbd-afa8-9a0766a5f93b">
      <Terms xmlns="http://schemas.microsoft.com/office/infopath/2007/PartnerControls"/>
    </lcf76f155ced4ddcb4097134ff3c332f>
    <TaxCatchAll xmlns="66b81697-e2db-4c31-b179-6869161ca26f" xsi:nil="true"/>
    <_x0031_23 xmlns="4c2727f9-655a-4fbd-afa8-9a0766a5f93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6255937AF6A41BAF37DC49BAC7717" ma:contentTypeVersion="17" ma:contentTypeDescription="Create a new document." ma:contentTypeScope="" ma:versionID="35506c32ff56bac16bce2fa85346a860">
  <xsd:schema xmlns:xsd="http://www.w3.org/2001/XMLSchema" xmlns:xs="http://www.w3.org/2001/XMLSchema" xmlns:p="http://schemas.microsoft.com/office/2006/metadata/properties" xmlns:ns2="4c2727f9-655a-4fbd-afa8-9a0766a5f93b" xmlns:ns3="66b81697-e2db-4c31-b179-6869161ca26f" targetNamespace="http://schemas.microsoft.com/office/2006/metadata/properties" ma:root="true" ma:fieldsID="13b1fe9296b7ad50900f7d749c94a828" ns2:_="" ns3:_="">
    <xsd:import namespace="4c2727f9-655a-4fbd-afa8-9a0766a5f93b"/>
    <xsd:import namespace="66b81697-e2db-4c31-b179-6869161ca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x0031_23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727f9-655a-4fbd-afa8-9a0766a5f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0031_23" ma:index="21" nillable="true" ma:displayName="123" ma:format="DateOnly" ma:internalName="_x0031_23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1697-e2db-4c31-b179-6869161ca26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28805e3-882e-43eb-9e80-d1bbade7db58}" ma:internalName="TaxCatchAll" ma:showField="CatchAllData" ma:web="66b81697-e2db-4c31-b179-6869161ca2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51D80C-FAED-40ED-907B-F60844C99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A6D38C-B51E-4037-B014-0AFB10A9E4CD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66b81697-e2db-4c31-b179-6869161ca26f"/>
    <ds:schemaRef ds:uri="4c2727f9-655a-4fbd-afa8-9a0766a5f93b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B72C3DE-3E68-4BDC-8F76-215B6ED3B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727f9-655a-4fbd-afa8-9a0766a5f93b"/>
    <ds:schemaRef ds:uri="66b81697-e2db-4c31-b179-6869161ca2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Testigo</vt:lpstr>
      <vt:lpstr>Listas</vt:lpstr>
      <vt:lpstr>Adicionado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Renzzo Wladimir Gonzalez Sanchez</dc:creator>
  <cp:keywords/>
  <dc:description/>
  <cp:lastModifiedBy>Angélica Xiomara Ramirez Vargas</cp:lastModifiedBy>
  <cp:revision/>
  <dcterms:created xsi:type="dcterms:W3CDTF">2024-03-13T15:06:29Z</dcterms:created>
  <dcterms:modified xsi:type="dcterms:W3CDTF">2026-09-07T16:23:35Z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2024-03-13T15:07:40Z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bd724d70-905e-48fe-861b-c06cc4efef45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0x0101008766255937AF6A41BAF37DC49BAC7717</vt:lpwstr>
  </property>
  <property fmtid="{D5CDD505-2E9C-101B-9397-08002B2CF9AE}" pid="10" name="MediaServiceImageTags">
    <vt:lpwstr/>
  </property>
</Properties>
</file>