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ENA\Downloads\Servicios (Acreditación de laboratorio)\Servicios (Acreditación de laboratorio)\Documentos (Acreditación de Laboratorio)\formatos\"/>
    </mc:Choice>
  </mc:AlternateContent>
  <xr:revisionPtr revIDLastSave="0" documentId="13_ncr:1_{600BF05A-DC18-419B-BFCA-FC8169F44ECA}" xr6:coauthVersionLast="47" xr6:coauthVersionMax="47" xr10:uidLastSave="{00000000-0000-0000-0000-000000000000}"/>
  <bookViews>
    <workbookView xWindow="-120" yWindow="-120" windowWidth="20730" windowHeight="11040" xr2:uid="{00000000-000D-0000-FFFF-FFFF00000000}"/>
  </bookViews>
  <sheets>
    <sheet name="Calidad Aire - Gase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73" i="1"/>
  <c r="E73" i="1"/>
  <c r="D73" i="1"/>
  <c r="J71" i="1"/>
  <c r="J73" i="1" s="1"/>
  <c r="I71" i="1"/>
  <c r="I73" i="1" s="1"/>
  <c r="G71" i="1"/>
  <c r="B71" i="1"/>
  <c r="B73" i="1" s="1"/>
  <c r="J66" i="1"/>
  <c r="D66" i="1"/>
  <c r="J65" i="1"/>
  <c r="B65" i="1"/>
  <c r="I64" i="1"/>
  <c r="I63" i="1"/>
  <c r="C59" i="1"/>
  <c r="C58" i="1"/>
  <c r="J32" i="1"/>
  <c r="I32" i="1"/>
  <c r="G32" i="1"/>
  <c r="F32" i="1"/>
  <c r="E32" i="1"/>
  <c r="D32" i="1"/>
  <c r="J30" i="1"/>
  <c r="I30" i="1"/>
  <c r="G30" i="1"/>
  <c r="B30" i="1"/>
  <c r="B32" i="1" s="1"/>
  <c r="J25" i="1"/>
  <c r="J24" i="1"/>
  <c r="B24" i="1"/>
  <c r="D25" i="1" s="1"/>
  <c r="I23" i="1"/>
  <c r="I22" i="1"/>
  <c r="C18" i="1"/>
  <c r="C17" i="1"/>
</calcChain>
</file>

<file path=xl/sharedStrings.xml><?xml version="1.0" encoding="utf-8"?>
<sst xmlns="http://schemas.openxmlformats.org/spreadsheetml/2006/main" count="240" uniqueCount="96">
  <si>
    <t>FORMATO</t>
  </si>
  <si>
    <t>EVALUACION DE MUESTREO DE CALIDAD DEL AIRE A OEC - GASES MANUAL</t>
  </si>
  <si>
    <t>Código: SAL-F050</t>
  </si>
  <si>
    <t>Fecha: 07/07/2025</t>
  </si>
  <si>
    <r>
      <t>Página:</t>
    </r>
    <r>
      <rPr>
        <sz val="12"/>
        <rFont val="Arial Narrow"/>
        <family val="2"/>
      </rPr>
      <t xml:space="preserve"> 1 de 1</t>
    </r>
  </si>
  <si>
    <t>IDENTIFICACION DEL OEC:</t>
  </si>
  <si>
    <t>FECHA:</t>
  </si>
  <si>
    <t>(aaaa-mm-dd)</t>
  </si>
  <si>
    <t>Variable:</t>
  </si>
  <si>
    <t xml:space="preserve"> </t>
  </si>
  <si>
    <t>Método de referencia</t>
  </si>
  <si>
    <t>Procedimiento interno</t>
  </si>
  <si>
    <t xml:space="preserve">EQUIPO DE MEDICIÓN </t>
  </si>
  <si>
    <t>EQUIPOS AUXILIARES</t>
  </si>
  <si>
    <t>Equipo</t>
  </si>
  <si>
    <t>Marca</t>
  </si>
  <si>
    <t>Modelo</t>
  </si>
  <si>
    <t>Serie</t>
  </si>
  <si>
    <t>No. Interno</t>
  </si>
  <si>
    <t>Fecha calibración</t>
  </si>
  <si>
    <t>Trazable a</t>
  </si>
  <si>
    <t>Identificación:</t>
  </si>
  <si>
    <t xml:space="preserve">Altura del toma muestra: </t>
  </si>
  <si>
    <t>Tiempo de residencia:</t>
  </si>
  <si>
    <t>Material de la sonda de muestreo:</t>
  </si>
  <si>
    <t>h de toma muestra respecto al suelo, m</t>
  </si>
  <si>
    <t>N.A</t>
  </si>
  <si>
    <t>Distancia a árboles cercanos, m</t>
  </si>
  <si>
    <t>Distancia respecto a vías, m</t>
  </si>
  <si>
    <t>CONDICIONES DE MEDICIÓN</t>
  </si>
  <si>
    <t>Aplicar para muestreos de 24 horas</t>
  </si>
  <si>
    <t>Aplicar para Determinación de Determinación de Dióxido de Azufre SO2</t>
  </si>
  <si>
    <t>Prueba de fugas:</t>
  </si>
  <si>
    <t>Conforme:___________                No conforme:__________</t>
  </si>
  <si>
    <t>Temperatura de transporte (ºC):</t>
  </si>
  <si>
    <t>Horometro inicial</t>
  </si>
  <si>
    <t>Horometro final</t>
  </si>
  <si>
    <t>pH de la solución:</t>
  </si>
  <si>
    <t>Tiempo de muestreo (h)</t>
  </si>
  <si>
    <t>Criterio de aceptación (h)</t>
  </si>
  <si>
    <t>24 ± 1</t>
  </si>
  <si>
    <t>Temperatura de la muestra durante el muestreo:</t>
  </si>
  <si>
    <t xml:space="preserve">Tmin (ºC):  </t>
  </si>
  <si>
    <t>Cumplimiento</t>
  </si>
  <si>
    <t>Tmáx (ºC):</t>
  </si>
  <si>
    <t>VERIFICACIÓN DE FLUJOS</t>
  </si>
  <si>
    <t>SO2 (24 Horas)</t>
  </si>
  <si>
    <t>NO2 (24 Horas)</t>
  </si>
  <si>
    <t>H2S (24 / 1 Hora)</t>
  </si>
  <si>
    <t>NH3 (1 hora)</t>
  </si>
  <si>
    <t>CH2O (24 horas)</t>
  </si>
  <si>
    <t>OTRO</t>
  </si>
  <si>
    <t>TO-17 
Flujo Alto (1 hora)       Flujo Bajo (1 hora)</t>
  </si>
  <si>
    <t>Flujo inicial (mL/min)</t>
  </si>
  <si>
    <t>Flujo final (mL/min)</t>
  </si>
  <si>
    <t xml:space="preserve">Diferencia porcentual </t>
  </si>
  <si>
    <t>Criterio de aceptación</t>
  </si>
  <si>
    <t>± 5</t>
  </si>
  <si>
    <t>± 10</t>
  </si>
  <si>
    <t>Caracteristicas generales</t>
  </si>
  <si>
    <t>Componente de Meteorología</t>
  </si>
  <si>
    <t>Prelavado de la vidrieria</t>
  </si>
  <si>
    <t>Veloc. y dir. viento</t>
  </si>
  <si>
    <t>Materiales - Impinger - Tren de muestreo</t>
  </si>
  <si>
    <t>Pluviometría</t>
  </si>
  <si>
    <t xml:space="preserve">Solución absorbente </t>
  </si>
  <si>
    <t>Temperatura</t>
  </si>
  <si>
    <t>Recuperación de blancos.</t>
  </si>
  <si>
    <t>Radiación Solar</t>
  </si>
  <si>
    <t>Adecuada recuperación de la muestra</t>
  </si>
  <si>
    <t>%Humedad relativa</t>
  </si>
  <si>
    <t>Temperatura de transporte</t>
  </si>
  <si>
    <t>Presión barométrica</t>
  </si>
  <si>
    <t>Medio de transporte</t>
  </si>
  <si>
    <t>Silica Gel_____ Carbón activado_____ Otro:________</t>
  </si>
  <si>
    <t>Otro:</t>
  </si>
  <si>
    <t>OBSERVACIONES</t>
  </si>
  <si>
    <t>NOMBRE RESPONSABLE OEC:</t>
  </si>
  <si>
    <t>NOMBRE EVALUADOR:</t>
  </si>
  <si>
    <t>HISTORIAL DE CAMBIOS</t>
  </si>
  <si>
    <t>VERSIÓN</t>
  </si>
  <si>
    <t>FECHA</t>
  </si>
  <si>
    <t>DESCRIPCIÓN</t>
  </si>
  <si>
    <t>001</t>
  </si>
  <si>
    <t xml:space="preserve">Creación del documento </t>
  </si>
  <si>
    <t>002</t>
  </si>
  <si>
    <t>Cambio de código por reasignación del Grupo de Acreditación al proceso de Servicios</t>
  </si>
  <si>
    <t>ELABORÓ:</t>
  </si>
  <si>
    <t>REVISÓ:</t>
  </si>
  <si>
    <t>APROBÓ:</t>
  </si>
  <si>
    <r>
      <rPr>
        <b/>
        <sz val="9"/>
        <rFont val="Arial"/>
        <family val="2"/>
      </rPr>
      <t>Marian Julieth Hernández</t>
    </r>
    <r>
      <rPr>
        <sz val="9"/>
        <rFont val="Arial"/>
        <family val="2"/>
      </rPr>
      <t xml:space="preserve">
Contratista Grupo de Acreditación</t>
    </r>
  </si>
  <si>
    <t>Grupo de Evaluadores Matriz Aire</t>
  </si>
  <si>
    <r>
      <t xml:space="preserve">Leonardo Pineda Pardo
</t>
    </r>
    <r>
      <rPr>
        <sz val="9"/>
        <rFont val="Arial"/>
        <family val="2"/>
      </rPr>
      <t>Coordinador Grupo de Acreditación de Laboratorios</t>
    </r>
  </si>
  <si>
    <t>003</t>
  </si>
  <si>
    <t>Se actualiza el Formato de acuerdo con el memorando enviado por la OAP memorando 20251100097283 lineamientos para la actualización documental en el marco de la implementación del aplicativo suite visión. El código pasa de M-S-A-F050 a SAL-F050.</t>
  </si>
  <si>
    <r>
      <t>Versión:</t>
    </r>
    <r>
      <rPr>
        <sz val="12"/>
        <rFont val="Arial Narrow"/>
        <family val="2"/>
      </rPr>
      <t xml:space="preserve"> 003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</si>
</sst>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yyyy\-mm\-dd;@"/>
    <numFmt numFmtId="165" formatCode="0.000"/>
    <numFmt numFmtId="166" formatCode="0.0"/>
  </numFmts>
  <fonts count="20" x14ac:knownFonts="1">
    <font>
      <sz val="11"/>
      <color theme="1"/>
      <name val="Calibri"/>
      <family val="2"/>
      <scheme val="minor"/>
    </font>
    <font>
      <sz val="11"/>
      <color theme="1"/>
      <name val="Calibri"/>
      <family val="2"/>
      <scheme val="minor"/>
    </font>
    <font>
      <sz val="10"/>
      <name val="Arial"/>
      <family val="2"/>
    </font>
    <font>
      <b/>
      <sz val="14"/>
      <name val="Arial Narrow"/>
      <family val="2"/>
    </font>
    <font>
      <sz val="12"/>
      <name val="Arial"/>
      <family val="2"/>
    </font>
    <font>
      <b/>
      <sz val="15"/>
      <name val="Arial Narrow"/>
      <family val="2"/>
    </font>
    <font>
      <b/>
      <sz val="12"/>
      <name val="Arial Narrow"/>
      <family val="2"/>
    </font>
    <font>
      <sz val="12"/>
      <name val="Arial Narrow"/>
      <family val="2"/>
    </font>
    <font>
      <sz val="12"/>
      <color theme="0" tint="-0.249977111117893"/>
      <name val="Arial Narrow"/>
      <family val="2"/>
    </font>
    <font>
      <b/>
      <sz val="12"/>
      <color theme="1"/>
      <name val="Arial Narrow"/>
      <family val="2"/>
    </font>
    <font>
      <sz val="12"/>
      <color theme="1"/>
      <name val="Arial Narrow"/>
      <family val="2"/>
    </font>
    <font>
      <b/>
      <sz val="14"/>
      <color theme="1"/>
      <name val="Arial Narrow"/>
      <family val="2"/>
    </font>
    <font>
      <b/>
      <sz val="12"/>
      <color theme="0" tint="-0.249977111117893"/>
      <name val="Arial Narrow"/>
      <family val="2"/>
    </font>
    <font>
      <sz val="12"/>
      <color rgb="FF000000"/>
      <name val="Arial Narrow"/>
      <family val="2"/>
    </font>
    <font>
      <b/>
      <sz val="9"/>
      <color theme="1"/>
      <name val="Arial"/>
      <family val="2"/>
    </font>
    <font>
      <sz val="9"/>
      <color theme="1"/>
      <name val="Arial"/>
      <family val="2"/>
    </font>
    <font>
      <sz val="9"/>
      <name val="Arial"/>
      <family val="2"/>
    </font>
    <font>
      <b/>
      <sz val="9"/>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thin">
        <color theme="1"/>
      </right>
      <top style="medium">
        <color indexed="64"/>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thin">
        <color theme="1"/>
      </right>
      <top style="medium">
        <color theme="1"/>
      </top>
      <bottom style="medium">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medium">
        <color theme="1"/>
      </left>
      <right/>
      <top/>
      <bottom/>
      <diagonal/>
    </border>
    <border>
      <left style="medium">
        <color theme="0"/>
      </left>
      <right style="medium">
        <color theme="0"/>
      </right>
      <top style="medium">
        <color theme="1"/>
      </top>
      <bottom/>
      <diagonal/>
    </border>
    <border>
      <left style="medium">
        <color theme="0"/>
      </left>
      <right/>
      <top style="medium">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slantDashDot">
        <color indexed="64"/>
      </right>
      <top/>
      <bottom style="thin">
        <color indexed="64"/>
      </bottom>
      <diagonal/>
    </border>
    <border>
      <left/>
      <right style="thin">
        <color indexed="64"/>
      </right>
      <top/>
      <bottom style="thin">
        <color indexed="64"/>
      </bottom>
      <diagonal/>
    </border>
    <border>
      <left style="thin">
        <color indexed="64"/>
      </left>
      <right style="slantDashDot">
        <color indexed="64"/>
      </right>
      <top style="medium">
        <color indexed="64"/>
      </top>
      <bottom style="thin">
        <color indexed="64"/>
      </bottom>
      <diagonal/>
    </border>
    <border>
      <left style="thin">
        <color indexed="64"/>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thin">
        <color indexed="64"/>
      </right>
      <top style="medium">
        <color indexed="64"/>
      </top>
      <bottom style="thin">
        <color indexed="64"/>
      </bottom>
      <diagonal/>
    </border>
    <border>
      <left style="slantDashDot">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slantDashDot">
        <color indexed="64"/>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slantDashDot">
        <color indexed="64"/>
      </right>
      <top style="thin">
        <color indexed="64"/>
      </top>
      <bottom style="medium">
        <color indexed="64"/>
      </bottom>
      <diagonal/>
    </border>
    <border>
      <left/>
      <right/>
      <top/>
      <bottom style="thin">
        <color indexed="64"/>
      </bottom>
      <diagonal/>
    </border>
    <border>
      <left style="thin">
        <color indexed="64"/>
      </left>
      <right style="slantDashDot">
        <color indexed="64"/>
      </right>
      <top style="thin">
        <color indexed="64"/>
      </top>
      <bottom style="medium">
        <color indexed="64"/>
      </bottom>
      <diagonal/>
    </border>
    <border>
      <left style="medium">
        <color indexed="64"/>
      </left>
      <right style="slantDashDot">
        <color indexed="64"/>
      </right>
      <top style="medium">
        <color indexed="64"/>
      </top>
      <bottom style="medium">
        <color indexed="64"/>
      </bottom>
      <diagonal/>
    </border>
    <border>
      <left style="slantDashDot">
        <color indexed="64"/>
      </left>
      <right style="slantDashDot">
        <color indexed="64"/>
      </right>
      <top style="medium">
        <color indexed="64"/>
      </top>
      <bottom style="medium">
        <color indexed="64"/>
      </bottom>
      <diagonal/>
    </border>
    <border>
      <left style="slantDashDot">
        <color indexed="64"/>
      </left>
      <right style="medium">
        <color indexed="64"/>
      </right>
      <top style="medium">
        <color indexed="64"/>
      </top>
      <bottom style="medium">
        <color indexed="64"/>
      </bottom>
      <diagonal/>
    </border>
    <border>
      <left style="slantDashDot">
        <color indexed="64"/>
      </left>
      <right style="slantDashDot">
        <color indexed="64"/>
      </right>
      <top style="medium">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rgb="FF000000"/>
      </right>
      <top style="thin">
        <color indexed="64"/>
      </top>
      <bottom style="thin">
        <color indexed="64"/>
      </bottom>
      <diagonal/>
    </border>
    <border>
      <left style="slantDashDot">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2" fillId="0" borderId="0"/>
  </cellStyleXfs>
  <cellXfs count="200">
    <xf numFmtId="0" fontId="0" fillId="0" borderId="0" xfId="0"/>
    <xf numFmtId="0" fontId="10" fillId="0" borderId="29" xfId="0" applyFont="1" applyBorder="1" applyAlignment="1" applyProtection="1">
      <alignment vertical="center"/>
      <protection locked="0"/>
    </xf>
    <xf numFmtId="0" fontId="10" fillId="0" borderId="30" xfId="0" applyFont="1" applyBorder="1" applyAlignment="1" applyProtection="1">
      <alignment vertical="center"/>
      <protection locked="0"/>
    </xf>
    <xf numFmtId="0" fontId="10" fillId="0" borderId="0" xfId="0" applyFont="1" applyAlignment="1" applyProtection="1">
      <alignment horizontal="right" vertical="center" wrapText="1"/>
      <protection locked="0"/>
    </xf>
    <xf numFmtId="0" fontId="10" fillId="0" borderId="31" xfId="0" applyFont="1" applyBorder="1" applyAlignment="1" applyProtection="1">
      <alignment horizontal="right" vertical="center" wrapText="1"/>
      <protection locked="0"/>
    </xf>
    <xf numFmtId="0" fontId="10" fillId="0" borderId="31"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9" fillId="0" borderId="40" xfId="0" applyFont="1" applyBorder="1" applyAlignment="1">
      <alignment horizontal="center" vertical="center"/>
    </xf>
    <xf numFmtId="0" fontId="10" fillId="0" borderId="42" xfId="0" applyFont="1" applyBorder="1" applyProtection="1">
      <protection locked="0"/>
    </xf>
    <xf numFmtId="0" fontId="10" fillId="0" borderId="40" xfId="0" applyFont="1" applyBorder="1" applyProtection="1">
      <protection locked="0"/>
    </xf>
    <xf numFmtId="0" fontId="9" fillId="0" borderId="40" xfId="0" applyFont="1" applyBorder="1" applyAlignment="1" applyProtection="1">
      <alignment vertical="center"/>
      <protection locked="0"/>
    </xf>
    <xf numFmtId="0" fontId="9" fillId="0" borderId="40" xfId="0" applyFont="1" applyBorder="1" applyProtection="1">
      <protection locked="0"/>
    </xf>
    <xf numFmtId="164" fontId="12" fillId="0" borderId="40" xfId="0" applyNumberFormat="1" applyFont="1" applyBorder="1" applyAlignment="1" applyProtection="1">
      <alignment horizontal="center" vertical="center"/>
      <protection locked="0"/>
    </xf>
    <xf numFmtId="0" fontId="8" fillId="0" borderId="43" xfId="0" applyFont="1" applyBorder="1" applyProtection="1">
      <protection locked="0"/>
    </xf>
    <xf numFmtId="0" fontId="9" fillId="0" borderId="35" xfId="0" applyFont="1" applyBorder="1" applyAlignment="1">
      <alignment horizontal="center" vertical="center"/>
    </xf>
    <xf numFmtId="0" fontId="9" fillId="0" borderId="35" xfId="0" applyFont="1" applyBorder="1" applyAlignment="1" applyProtection="1">
      <alignment horizontal="center"/>
      <protection locked="0"/>
    </xf>
    <xf numFmtId="0" fontId="9" fillId="0" borderId="35" xfId="0" applyFont="1" applyBorder="1" applyAlignment="1" applyProtection="1">
      <alignment horizontal="left"/>
      <protection locked="0"/>
    </xf>
    <xf numFmtId="0" fontId="10" fillId="0" borderId="35" xfId="0" applyFont="1" applyBorder="1" applyProtection="1">
      <protection locked="0"/>
    </xf>
    <xf numFmtId="0" fontId="9" fillId="0" borderId="35" xfId="0" applyFont="1" applyBorder="1" applyAlignment="1" applyProtection="1">
      <alignment vertical="center"/>
      <protection locked="0"/>
    </xf>
    <xf numFmtId="0" fontId="9" fillId="0" borderId="35" xfId="0" applyFont="1" applyBorder="1" applyProtection="1">
      <protection locked="0"/>
    </xf>
    <xf numFmtId="164" fontId="12" fillId="0" borderId="35" xfId="0" applyNumberFormat="1" applyFont="1" applyBorder="1" applyAlignment="1" applyProtection="1">
      <alignment horizontal="center" vertical="center"/>
      <protection locked="0"/>
    </xf>
    <xf numFmtId="0" fontId="10" fillId="0" borderId="44" xfId="0" applyFont="1" applyBorder="1" applyProtection="1">
      <protection locked="0"/>
    </xf>
    <xf numFmtId="0" fontId="9" fillId="0" borderId="35" xfId="0" applyFont="1" applyBorder="1" applyAlignment="1" applyProtection="1">
      <alignment horizontal="center" vertical="center"/>
      <protection locked="0"/>
    </xf>
    <xf numFmtId="0" fontId="10" fillId="4" borderId="32" xfId="0" applyFont="1" applyFill="1" applyBorder="1" applyAlignment="1" applyProtection="1">
      <alignment horizontal="center" vertical="center"/>
      <protection locked="0"/>
    </xf>
    <xf numFmtId="0" fontId="9" fillId="0" borderId="45" xfId="0" applyFont="1" applyBorder="1" applyAlignment="1">
      <alignment horizontal="center" vertical="center"/>
    </xf>
    <xf numFmtId="0" fontId="9" fillId="0" borderId="32" xfId="0" applyFont="1" applyBorder="1" applyAlignment="1" applyProtection="1">
      <alignment horizontal="center" vertical="center"/>
      <protection locked="0"/>
    </xf>
    <xf numFmtId="0" fontId="10" fillId="0" borderId="32" xfId="0" applyFont="1" applyBorder="1" applyProtection="1">
      <protection locked="0"/>
    </xf>
    <xf numFmtId="0" fontId="10" fillId="0" borderId="45" xfId="0" applyFont="1" applyBorder="1" applyProtection="1">
      <protection locked="0"/>
    </xf>
    <xf numFmtId="0" fontId="9" fillId="4" borderId="32" xfId="0" applyFont="1" applyFill="1" applyBorder="1" applyProtection="1">
      <protection locked="0"/>
    </xf>
    <xf numFmtId="0" fontId="9" fillId="0" borderId="45" xfId="0" applyFont="1" applyBorder="1" applyProtection="1">
      <protection locked="0"/>
    </xf>
    <xf numFmtId="164" fontId="12" fillId="0" borderId="32" xfId="0" applyNumberFormat="1" applyFont="1" applyBorder="1" applyAlignment="1" applyProtection="1">
      <alignment horizontal="center" vertical="center"/>
      <protection locked="0"/>
    </xf>
    <xf numFmtId="0" fontId="10" fillId="4" borderId="40" xfId="0" applyFont="1" applyFill="1" applyBorder="1" applyAlignment="1" applyProtection="1">
      <alignment horizontal="center" vertical="center"/>
      <protection locked="0"/>
    </xf>
    <xf numFmtId="0" fontId="9" fillId="0" borderId="47" xfId="0" applyFont="1" applyBorder="1" applyAlignment="1">
      <alignment horizontal="center" vertical="center"/>
    </xf>
    <xf numFmtId="0" fontId="10" fillId="4" borderId="44" xfId="0" applyFont="1" applyFill="1" applyBorder="1" applyAlignment="1" applyProtection="1">
      <alignment horizontal="center" vertical="center"/>
      <protection locked="0"/>
    </xf>
    <xf numFmtId="0" fontId="10" fillId="4" borderId="35" xfId="0" applyFont="1" applyFill="1" applyBorder="1" applyAlignment="1" applyProtection="1">
      <alignment horizontal="center" vertical="center"/>
      <protection locked="0"/>
    </xf>
    <xf numFmtId="0" fontId="9" fillId="0" borderId="52" xfId="0" applyFont="1" applyBorder="1" applyAlignment="1">
      <alignment horizontal="center" vertical="center"/>
    </xf>
    <xf numFmtId="0" fontId="10" fillId="0" borderId="44" xfId="0" applyFont="1" applyBorder="1" applyAlignment="1">
      <alignment horizontal="center" vertical="center"/>
    </xf>
    <xf numFmtId="0" fontId="10" fillId="3" borderId="35" xfId="0" applyFont="1" applyFill="1" applyBorder="1" applyAlignment="1">
      <alignment horizontal="center" vertical="center"/>
    </xf>
    <xf numFmtId="0" fontId="9" fillId="0" borderId="44" xfId="0" applyFont="1" applyBorder="1" applyAlignment="1">
      <alignment horizontal="center" vertical="center"/>
    </xf>
    <xf numFmtId="0" fontId="9" fillId="0" borderId="58" xfId="0" applyFont="1" applyBorder="1" applyAlignment="1">
      <alignment horizontal="center" vertical="center"/>
    </xf>
    <xf numFmtId="0" fontId="11" fillId="3" borderId="59" xfId="0" applyFont="1" applyFill="1" applyBorder="1" applyAlignment="1">
      <alignment horizontal="center" vertical="center"/>
    </xf>
    <xf numFmtId="0" fontId="11" fillId="3" borderId="60" xfId="0" applyFont="1" applyFill="1" applyBorder="1" applyAlignment="1">
      <alignment horizontal="center" vertical="center"/>
    </xf>
    <xf numFmtId="0" fontId="11" fillId="3" borderId="60" xfId="0" applyFont="1" applyFill="1" applyBorder="1" applyAlignment="1">
      <alignment horizontal="center" vertical="center" wrapText="1"/>
    </xf>
    <xf numFmtId="0" fontId="9" fillId="0" borderId="62" xfId="0" applyFont="1" applyBorder="1" applyAlignment="1">
      <alignment horizontal="center" vertical="center"/>
    </xf>
    <xf numFmtId="0" fontId="10" fillId="4" borderId="62" xfId="0" applyFont="1" applyFill="1" applyBorder="1" applyAlignment="1" applyProtection="1">
      <alignment horizontal="center" vertical="center"/>
      <protection locked="0"/>
    </xf>
    <xf numFmtId="165" fontId="10" fillId="4" borderId="62" xfId="0" applyNumberFormat="1" applyFont="1" applyFill="1" applyBorder="1" applyAlignment="1" applyProtection="1">
      <alignment horizontal="center" vertical="center"/>
      <protection locked="0"/>
    </xf>
    <xf numFmtId="0" fontId="9" fillId="0" borderId="63" xfId="0" applyFont="1" applyBorder="1" applyAlignment="1">
      <alignment horizontal="center" vertical="center"/>
    </xf>
    <xf numFmtId="0" fontId="10" fillId="4" borderId="63" xfId="0" applyFont="1" applyFill="1" applyBorder="1" applyAlignment="1" applyProtection="1">
      <alignment horizontal="center" vertical="center"/>
      <protection locked="0"/>
    </xf>
    <xf numFmtId="165" fontId="10" fillId="4" borderId="63" xfId="0" applyNumberFormat="1" applyFont="1" applyFill="1" applyBorder="1" applyAlignment="1" applyProtection="1">
      <alignment horizontal="center" vertical="center"/>
      <protection locked="0"/>
    </xf>
    <xf numFmtId="0" fontId="10" fillId="0" borderId="63" xfId="0" applyFont="1" applyBorder="1" applyAlignment="1">
      <alignment horizontal="center" vertical="center"/>
    </xf>
    <xf numFmtId="166" fontId="10" fillId="0" borderId="63" xfId="0" applyNumberFormat="1"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xf>
    <xf numFmtId="0" fontId="9" fillId="4" borderId="64" xfId="0" applyFont="1" applyFill="1" applyBorder="1" applyAlignment="1" applyProtection="1">
      <alignment horizontal="center" vertical="center"/>
      <protection locked="0"/>
    </xf>
    <xf numFmtId="0" fontId="9" fillId="0" borderId="11" xfId="0" applyFont="1" applyBorder="1" applyAlignment="1">
      <alignment horizontal="center" vertical="center"/>
    </xf>
    <xf numFmtId="0" fontId="10" fillId="0" borderId="67" xfId="0" applyFont="1" applyBorder="1" applyAlignment="1">
      <alignment horizontal="left" vertical="center"/>
    </xf>
    <xf numFmtId="0" fontId="10" fillId="0" borderId="69" xfId="0" applyFont="1" applyBorder="1" applyAlignment="1">
      <alignment horizontal="left" vertical="center"/>
    </xf>
    <xf numFmtId="0" fontId="9" fillId="0" borderId="71" xfId="0" applyFont="1" applyBorder="1" applyAlignment="1">
      <alignment horizontal="center" vertical="center"/>
    </xf>
    <xf numFmtId="0" fontId="10" fillId="0" borderId="72" xfId="0" applyFont="1" applyBorder="1" applyAlignment="1">
      <alignment horizontal="left" vertical="center"/>
    </xf>
    <xf numFmtId="0" fontId="0" fillId="0" borderId="0" xfId="0" applyProtection="1">
      <protection locked="0"/>
    </xf>
    <xf numFmtId="0" fontId="14" fillId="0" borderId="0" xfId="0" applyFont="1" applyAlignment="1" applyProtection="1">
      <alignment horizontal="justify" vertical="center"/>
      <protection locked="0"/>
    </xf>
    <xf numFmtId="0" fontId="15" fillId="0" borderId="0" xfId="0" applyFont="1" applyProtection="1">
      <protection locked="0"/>
    </xf>
    <xf numFmtId="0" fontId="14" fillId="0" borderId="35" xfId="0" applyFont="1" applyBorder="1" applyAlignment="1" applyProtection="1">
      <alignment horizontal="center" vertical="center" wrapText="1"/>
      <protection locked="0"/>
    </xf>
    <xf numFmtId="49" fontId="19" fillId="0" borderId="40" xfId="1" applyNumberFormat="1"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49" xfId="0" applyFont="1" applyBorder="1" applyAlignment="1" applyProtection="1">
      <alignment horizontal="center" vertical="center" wrapText="1"/>
      <protection locked="0"/>
    </xf>
    <xf numFmtId="14" fontId="19" fillId="0" borderId="35" xfId="0" applyNumberFormat="1" applyFont="1" applyBorder="1" applyAlignment="1" applyProtection="1">
      <alignment horizontal="center" vertical="center" wrapText="1"/>
      <protection locked="0"/>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9" fillId="0" borderId="48"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7" fillId="0" borderId="48" xfId="0" applyFont="1" applyBorder="1" applyAlignment="1" applyProtection="1">
      <alignment horizontal="center"/>
      <protection locked="0"/>
    </xf>
    <xf numFmtId="0" fontId="17" fillId="0" borderId="49" xfId="0" applyFont="1" applyBorder="1" applyAlignment="1" applyProtection="1">
      <alignment horizontal="center"/>
      <protection locked="0"/>
    </xf>
    <xf numFmtId="0" fontId="6" fillId="0" borderId="1" xfId="3" applyFont="1" applyBorder="1" applyAlignment="1" applyProtection="1">
      <alignment horizontal="left" vertical="center"/>
      <protection locked="0"/>
    </xf>
    <xf numFmtId="0" fontId="6" fillId="0" borderId="3" xfId="3" applyFont="1" applyBorder="1" applyAlignment="1" applyProtection="1">
      <alignment horizontal="left" vertical="center"/>
      <protection locked="0"/>
    </xf>
    <xf numFmtId="0" fontId="7" fillId="0" borderId="1" xfId="3" applyFont="1" applyBorder="1" applyAlignment="1" applyProtection="1">
      <alignment horizontal="left" vertical="center"/>
      <protection locked="0"/>
    </xf>
    <xf numFmtId="0" fontId="7" fillId="0" borderId="2" xfId="3" applyFont="1" applyBorder="1" applyAlignment="1" applyProtection="1">
      <alignment horizontal="left" vertical="center"/>
      <protection locked="0"/>
    </xf>
    <xf numFmtId="0" fontId="7" fillId="0" borderId="3" xfId="3" applyFont="1" applyBorder="1" applyAlignment="1" applyProtection="1">
      <alignment horizontal="left" vertical="center"/>
      <protection locked="0"/>
    </xf>
    <xf numFmtId="0" fontId="6" fillId="0" borderId="2" xfId="3" applyFont="1" applyBorder="1" applyAlignment="1" applyProtection="1">
      <alignment horizontal="left" vertical="center"/>
      <protection locked="0"/>
    </xf>
    <xf numFmtId="0" fontId="14" fillId="0" borderId="35" xfId="0" applyFont="1" applyBorder="1" applyAlignment="1" applyProtection="1">
      <alignment horizontal="center"/>
      <protection locked="0"/>
    </xf>
    <xf numFmtId="0" fontId="14" fillId="0" borderId="35" xfId="0" applyFont="1" applyBorder="1" applyAlignment="1" applyProtection="1">
      <alignment horizontal="center" vertical="center" wrapText="1"/>
      <protection locked="0"/>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73" xfId="0" applyFont="1" applyFill="1" applyBorder="1" applyAlignment="1">
      <alignment horizontal="center" vertical="center"/>
    </xf>
    <xf numFmtId="0" fontId="11" fillId="3" borderId="74" xfId="0" applyFont="1" applyFill="1" applyBorder="1" applyAlignment="1">
      <alignment horizontal="center" vertical="center"/>
    </xf>
    <xf numFmtId="0" fontId="0" fillId="0" borderId="75"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77" xfId="0" applyBorder="1" applyAlignment="1" applyProtection="1">
      <alignment horizontal="center"/>
      <protection locked="0"/>
    </xf>
    <xf numFmtId="0" fontId="0" fillId="0" borderId="69"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68" xfId="0" applyBorder="1" applyAlignment="1" applyProtection="1">
      <alignment horizontal="center"/>
      <protection locked="0"/>
    </xf>
    <xf numFmtId="0" fontId="10" fillId="0" borderId="48"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70" xfId="0" applyFont="1" applyBorder="1" applyAlignment="1" applyProtection="1">
      <alignment horizontal="center" vertical="center"/>
      <protection locked="0"/>
    </xf>
    <xf numFmtId="0" fontId="10" fillId="0" borderId="48"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49" xfId="0" applyFont="1" applyBorder="1" applyAlignment="1" applyProtection="1">
      <alignment horizontal="center" vertical="center"/>
      <protection locked="0"/>
    </xf>
    <xf numFmtId="0" fontId="10" fillId="0" borderId="63" xfId="0" applyFont="1" applyBorder="1" applyAlignment="1">
      <alignment horizontal="center" vertical="center"/>
    </xf>
    <xf numFmtId="0" fontId="9" fillId="0" borderId="64" xfId="0" applyFont="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0" fillId="0" borderId="65"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60" xfId="0" applyFont="1" applyFill="1" applyBorder="1" applyAlignment="1">
      <alignment horizontal="center" vertical="center"/>
    </xf>
    <xf numFmtId="0" fontId="11" fillId="3" borderId="60" xfId="0" applyFont="1" applyFill="1" applyBorder="1" applyAlignment="1">
      <alignment horizontal="center" vertical="center" wrapText="1"/>
    </xf>
    <xf numFmtId="0" fontId="11" fillId="3" borderId="61" xfId="0" applyFont="1" applyFill="1" applyBorder="1" applyAlignment="1">
      <alignment horizontal="center" vertical="center"/>
    </xf>
    <xf numFmtId="0" fontId="10" fillId="4" borderId="62" xfId="0" applyFont="1" applyFill="1" applyBorder="1" applyAlignment="1" applyProtection="1">
      <alignment horizontal="center" vertical="center"/>
      <protection locked="0"/>
    </xf>
    <xf numFmtId="0" fontId="10" fillId="4" borderId="63" xfId="0" applyFont="1" applyFill="1" applyBorder="1" applyAlignment="1" applyProtection="1">
      <alignment horizontal="center" vertical="center"/>
      <protection locked="0"/>
    </xf>
    <xf numFmtId="0" fontId="10" fillId="4" borderId="48" xfId="0" applyFont="1" applyFill="1" applyBorder="1" applyAlignment="1" applyProtection="1">
      <alignment horizontal="center" vertical="center"/>
      <protection locked="0"/>
    </xf>
    <xf numFmtId="0" fontId="10" fillId="4" borderId="49" xfId="0" applyFont="1" applyFill="1" applyBorder="1" applyAlignment="1" applyProtection="1">
      <alignment horizontal="center" vertical="center"/>
      <protection locked="0"/>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8" xfId="0" applyFont="1" applyBorder="1" applyAlignment="1">
      <alignment horizontal="center" vertical="center"/>
    </xf>
    <xf numFmtId="0" fontId="9" fillId="0" borderId="51"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0" xfId="0" applyFont="1" applyBorder="1" applyAlignment="1">
      <alignment horizontal="center" vertical="center"/>
    </xf>
    <xf numFmtId="0" fontId="9" fillId="0" borderId="49"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0" borderId="46"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0" xfId="0" applyFont="1" applyBorder="1" applyAlignment="1">
      <alignment horizontal="center" vertical="center"/>
    </xf>
    <xf numFmtId="0" fontId="9" fillId="0" borderId="46" xfId="0" applyFont="1" applyBorder="1" applyAlignment="1">
      <alignment horizontal="center" vertical="center"/>
    </xf>
    <xf numFmtId="0" fontId="9" fillId="0" borderId="43" xfId="0" applyFont="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36" xfId="0" applyFont="1" applyFill="1" applyBorder="1" applyAlignment="1">
      <alignment horizontal="center" vertical="center"/>
    </xf>
    <xf numFmtId="0" fontId="9" fillId="0" borderId="40" xfId="0" applyFont="1" applyBorder="1" applyAlignment="1" applyProtection="1">
      <alignment horizontal="center"/>
      <protection locked="0"/>
    </xf>
    <xf numFmtId="0" fontId="9" fillId="0" borderId="41" xfId="0" applyFont="1" applyBorder="1" applyAlignment="1" applyProtection="1">
      <alignment horizontal="center"/>
      <protection locked="0"/>
    </xf>
    <xf numFmtId="0" fontId="9" fillId="0" borderId="35" xfId="0" applyFont="1" applyBorder="1" applyAlignment="1" applyProtection="1">
      <alignment horizontal="center"/>
      <protection locked="0"/>
    </xf>
    <xf numFmtId="0" fontId="9" fillId="0" borderId="44" xfId="0" applyFont="1" applyBorder="1" applyAlignment="1" applyProtection="1">
      <alignment horizontal="center"/>
      <protection locked="0"/>
    </xf>
    <xf numFmtId="0" fontId="11" fillId="5" borderId="37" xfId="0" applyFont="1" applyFill="1" applyBorder="1" applyAlignment="1">
      <alignment horizontal="center" vertical="center"/>
    </xf>
    <xf numFmtId="0" fontId="11" fillId="5" borderId="38" xfId="0" applyFont="1" applyFill="1" applyBorder="1" applyAlignment="1">
      <alignment horizontal="center" vertical="center"/>
    </xf>
    <xf numFmtId="0" fontId="11" fillId="5" borderId="73" xfId="0" applyFont="1" applyFill="1" applyBorder="1" applyAlignment="1">
      <alignment horizontal="center" vertical="center"/>
    </xf>
    <xf numFmtId="0" fontId="11" fillId="5" borderId="74"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3" fillId="3" borderId="5"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6" fillId="0" borderId="20" xfId="2" applyFont="1" applyBorder="1" applyAlignment="1" applyProtection="1">
      <alignment horizontal="center" vertical="center"/>
      <protection locked="0"/>
    </xf>
    <xf numFmtId="0" fontId="6" fillId="0" borderId="21" xfId="2" applyFont="1" applyBorder="1" applyAlignment="1" applyProtection="1">
      <alignment horizontal="center" vertical="center"/>
      <protection locked="0"/>
    </xf>
    <xf numFmtId="0" fontId="6" fillId="0" borderId="22" xfId="2" applyFont="1" applyBorder="1" applyAlignment="1" applyProtection="1">
      <alignment horizontal="center" vertical="center"/>
      <protection locked="0"/>
    </xf>
    <xf numFmtId="0" fontId="3" fillId="3" borderId="23" xfId="2" applyFont="1" applyFill="1" applyBorder="1" applyAlignment="1">
      <alignment horizontal="center" vertical="center"/>
    </xf>
    <xf numFmtId="0" fontId="3" fillId="3" borderId="24" xfId="2" applyFont="1" applyFill="1" applyBorder="1" applyAlignment="1">
      <alignment horizontal="center" vertical="center"/>
    </xf>
    <xf numFmtId="164" fontId="8" fillId="0" borderId="25" xfId="2" applyNumberFormat="1" applyFont="1" applyBorder="1" applyAlignment="1" applyProtection="1">
      <alignment horizontal="center" vertical="center"/>
      <protection locked="0"/>
    </xf>
    <xf numFmtId="164" fontId="8" fillId="0" borderId="26" xfId="2" applyNumberFormat="1" applyFont="1" applyBorder="1" applyAlignment="1" applyProtection="1">
      <alignment horizontal="center" vertical="center"/>
      <protection locked="0"/>
    </xf>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0" fontId="3" fillId="2" borderId="3" xfId="2" applyFont="1" applyFill="1" applyBorder="1" applyAlignment="1" applyProtection="1">
      <alignment horizontal="center" vertical="center"/>
      <protection locked="0"/>
    </xf>
    <xf numFmtId="0" fontId="4" fillId="0" borderId="4" xfId="3" applyFont="1" applyBorder="1" applyAlignment="1" applyProtection="1">
      <alignment horizontal="center"/>
      <protection locked="0"/>
    </xf>
    <xf numFmtId="0" fontId="4" fillId="0" borderId="10" xfId="3" applyFont="1" applyBorder="1" applyAlignment="1" applyProtection="1">
      <alignment horizontal="center"/>
      <protection locked="0"/>
    </xf>
    <xf numFmtId="0" fontId="4" fillId="0" borderId="15" xfId="3" applyFont="1" applyBorder="1" applyAlignment="1" applyProtection="1">
      <alignment horizontal="center"/>
      <protection locked="0"/>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center" vertical="center" wrapText="1"/>
    </xf>
    <xf numFmtId="0" fontId="5" fillId="0" borderId="1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7" xfId="2" applyFont="1" applyBorder="1" applyAlignment="1">
      <alignment horizontal="center" vertical="center" wrapText="1"/>
    </xf>
    <xf numFmtId="0" fontId="6" fillId="0" borderId="8" xfId="2" applyFont="1" applyBorder="1" applyAlignment="1" applyProtection="1">
      <alignment horizontal="left" vertical="top"/>
      <protection locked="0"/>
    </xf>
    <xf numFmtId="0" fontId="6" fillId="0" borderId="9" xfId="2" applyFont="1" applyBorder="1" applyAlignment="1" applyProtection="1">
      <alignment horizontal="left" vertical="top"/>
      <protection locked="0"/>
    </xf>
    <xf numFmtId="0" fontId="6" fillId="0" borderId="13" xfId="2" applyFont="1" applyBorder="1" applyAlignment="1" applyProtection="1">
      <alignment horizontal="left" vertical="top"/>
      <protection locked="0"/>
    </xf>
    <xf numFmtId="0" fontId="6" fillId="0" borderId="14" xfId="2" applyFont="1" applyBorder="1" applyAlignment="1" applyProtection="1">
      <alignment horizontal="left" vertical="top"/>
      <protection locked="0"/>
    </xf>
    <xf numFmtId="0" fontId="6" fillId="0" borderId="18" xfId="2" applyFont="1" applyBorder="1" applyAlignment="1" applyProtection="1">
      <alignment horizontal="left" vertical="top"/>
      <protection locked="0"/>
    </xf>
    <xf numFmtId="0" fontId="6" fillId="0" borderId="19" xfId="2" applyFont="1" applyBorder="1" applyAlignment="1" applyProtection="1">
      <alignment horizontal="left" vertical="top"/>
      <protection locked="0"/>
    </xf>
  </cellXfs>
  <cellStyles count="4">
    <cellStyle name="Moneda" xfId="1" builtinId="4"/>
    <cellStyle name="Normal" xfId="0" builtinId="0"/>
    <cellStyle name="Normal 2" xfId="2" xr:uid="{00000000-0005-0000-0000-000002000000}"/>
    <cellStyle name="Normal 3" xfId="3" xr:uid="{00000000-0005-0000-0000-000003000000}"/>
  </cellStyles>
  <dxfs count="6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815340</xdr:colOff>
      <xdr:row>1</xdr:row>
      <xdr:rowOff>91440</xdr:rowOff>
    </xdr:from>
    <xdr:to>
      <xdr:col>0</xdr:col>
      <xdr:colOff>1533471</xdr:colOff>
      <xdr:row>4</xdr:row>
      <xdr:rowOff>121920</xdr:rowOff>
    </xdr:to>
    <xdr:pic>
      <xdr:nvPicPr>
        <xdr:cNvPr id="4" name="Imagen 3">
          <a:extLst>
            <a:ext uri="{FF2B5EF4-FFF2-40B4-BE49-F238E27FC236}">
              <a16:creationId xmlns:a16="http://schemas.microsoft.com/office/drawing/2014/main" id="{102150B4-A3B4-4B5E-8F53-468B8809F86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327660"/>
          <a:ext cx="718131"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S-A-F050%20FORMATO%20EVALUACI&#211;N%20MUESTREO%20C.A.%20-%20GASES%20MANUA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7"/>
  <sheetViews>
    <sheetView tabSelected="1" topLeftCell="B1" workbookViewId="0">
      <selection activeCell="I4" sqref="I4:J4"/>
    </sheetView>
  </sheetViews>
  <sheetFormatPr baseColWidth="10" defaultRowHeight="15" x14ac:dyDescent="0.25"/>
  <cols>
    <col min="1" max="1" width="38" customWidth="1"/>
    <col min="2" max="2" width="10" customWidth="1"/>
    <col min="3" max="3" width="11.85546875" customWidth="1"/>
    <col min="4" max="4" width="20.85546875" customWidth="1"/>
    <col min="5" max="6" width="18.85546875" customWidth="1"/>
    <col min="7" max="7" width="19.28515625" customWidth="1"/>
    <col min="8" max="8" width="18.85546875" customWidth="1"/>
    <col min="9" max="9" width="20.85546875" customWidth="1"/>
    <col min="10" max="10" width="18.85546875" customWidth="1"/>
  </cols>
  <sheetData>
    <row r="1" spans="1:10" ht="18.75" thickBot="1" x14ac:dyDescent="0.3">
      <c r="A1" s="180" t="s">
        <v>0</v>
      </c>
      <c r="B1" s="181"/>
      <c r="C1" s="181"/>
      <c r="D1" s="181"/>
      <c r="E1" s="181"/>
      <c r="F1" s="181"/>
      <c r="G1" s="181"/>
      <c r="H1" s="181"/>
      <c r="I1" s="181"/>
      <c r="J1" s="182"/>
    </row>
    <row r="2" spans="1:10" ht="15.75" x14ac:dyDescent="0.25">
      <c r="A2" s="183"/>
      <c r="B2" s="186" t="s">
        <v>1</v>
      </c>
      <c r="C2" s="187"/>
      <c r="D2" s="187"/>
      <c r="E2" s="187"/>
      <c r="F2" s="187"/>
      <c r="G2" s="187"/>
      <c r="H2" s="188"/>
      <c r="I2" s="194" t="s">
        <v>2</v>
      </c>
      <c r="J2" s="195"/>
    </row>
    <row r="3" spans="1:10" ht="15.75" x14ac:dyDescent="0.25">
      <c r="A3" s="184"/>
      <c r="B3" s="189"/>
      <c r="C3" s="190"/>
      <c r="D3" s="190"/>
      <c r="E3" s="190"/>
      <c r="F3" s="190"/>
      <c r="G3" s="190"/>
      <c r="H3" s="191"/>
      <c r="I3" s="196" t="s">
        <v>95</v>
      </c>
      <c r="J3" s="197"/>
    </row>
    <row r="4" spans="1:10" ht="15.75" x14ac:dyDescent="0.25">
      <c r="A4" s="184"/>
      <c r="B4" s="189"/>
      <c r="C4" s="190"/>
      <c r="D4" s="190"/>
      <c r="E4" s="190"/>
      <c r="F4" s="190"/>
      <c r="G4" s="190"/>
      <c r="H4" s="191"/>
      <c r="I4" s="196" t="s">
        <v>3</v>
      </c>
      <c r="J4" s="197"/>
    </row>
    <row r="5" spans="1:10" ht="16.5" thickBot="1" x14ac:dyDescent="0.3">
      <c r="A5" s="185"/>
      <c r="B5" s="192"/>
      <c r="C5" s="193"/>
      <c r="D5" s="193"/>
      <c r="E5" s="193"/>
      <c r="F5" s="193"/>
      <c r="G5" s="190"/>
      <c r="H5" s="191"/>
      <c r="I5" s="198" t="s">
        <v>4</v>
      </c>
      <c r="J5" s="199"/>
    </row>
    <row r="6" spans="1:10" ht="18.75" thickBot="1" x14ac:dyDescent="0.3">
      <c r="A6" s="171" t="s">
        <v>5</v>
      </c>
      <c r="B6" s="172"/>
      <c r="C6" s="173"/>
      <c r="D6" s="174"/>
      <c r="E6" s="174"/>
      <c r="F6" s="175"/>
      <c r="G6" s="176" t="s">
        <v>6</v>
      </c>
      <c r="H6" s="177"/>
      <c r="I6" s="178" t="s">
        <v>7</v>
      </c>
      <c r="J6" s="179"/>
    </row>
    <row r="7" spans="1:10" ht="15.75" x14ac:dyDescent="0.25">
      <c r="A7" s="161" t="s">
        <v>8</v>
      </c>
      <c r="B7" s="162"/>
      <c r="C7" s="1"/>
      <c r="D7" s="2"/>
      <c r="E7" s="3"/>
      <c r="F7" s="4" t="s">
        <v>9</v>
      </c>
      <c r="G7" s="4"/>
      <c r="H7" s="4"/>
      <c r="I7" s="4"/>
      <c r="J7" s="5"/>
    </row>
    <row r="8" spans="1:10" ht="15.75" x14ac:dyDescent="0.25">
      <c r="A8" s="163" t="s">
        <v>10</v>
      </c>
      <c r="B8" s="164"/>
      <c r="C8" s="1"/>
      <c r="D8" s="6"/>
      <c r="E8" s="6"/>
      <c r="F8" s="6"/>
      <c r="G8" s="6"/>
      <c r="H8" s="6"/>
      <c r="I8" s="6"/>
      <c r="J8" s="6"/>
    </row>
    <row r="9" spans="1:10" ht="15.75" x14ac:dyDescent="0.25">
      <c r="A9" s="165" t="s">
        <v>11</v>
      </c>
      <c r="B9" s="166"/>
      <c r="C9" s="168"/>
      <c r="D9" s="168"/>
      <c r="E9" s="168"/>
      <c r="F9" s="168"/>
      <c r="G9" s="168"/>
      <c r="H9" s="168"/>
      <c r="I9" s="168"/>
      <c r="J9" s="168"/>
    </row>
    <row r="10" spans="1:10" ht="16.5" thickBot="1" x14ac:dyDescent="0.3">
      <c r="A10" s="163"/>
      <c r="B10" s="167"/>
      <c r="C10" s="168"/>
      <c r="D10" s="168"/>
      <c r="E10" s="168"/>
      <c r="F10" s="169"/>
      <c r="G10" s="169"/>
      <c r="H10" s="169"/>
      <c r="I10" s="169"/>
      <c r="J10" s="170"/>
    </row>
    <row r="11" spans="1:10" ht="18.75" thickBot="1" x14ac:dyDescent="0.3">
      <c r="A11" s="147" t="s">
        <v>12</v>
      </c>
      <c r="B11" s="148"/>
      <c r="C11" s="149"/>
      <c r="D11" s="110" t="s">
        <v>13</v>
      </c>
      <c r="E11" s="110"/>
      <c r="F11" s="110"/>
      <c r="G11" s="110"/>
      <c r="H11" s="110"/>
      <c r="I11" s="110"/>
      <c r="J11" s="111"/>
    </row>
    <row r="12" spans="1:10" ht="18.75" thickBot="1" x14ac:dyDescent="0.3">
      <c r="A12" s="150"/>
      <c r="B12" s="151"/>
      <c r="C12" s="152"/>
      <c r="D12" s="7" t="s">
        <v>14</v>
      </c>
      <c r="E12" s="8" t="s">
        <v>15</v>
      </c>
      <c r="F12" s="8" t="s">
        <v>16</v>
      </c>
      <c r="G12" s="8" t="s">
        <v>17</v>
      </c>
      <c r="H12" s="8" t="s">
        <v>18</v>
      </c>
      <c r="I12" s="8" t="s">
        <v>19</v>
      </c>
      <c r="J12" s="9" t="s">
        <v>20</v>
      </c>
    </row>
    <row r="13" spans="1:10" ht="15.75" x14ac:dyDescent="0.25">
      <c r="A13" s="10" t="s">
        <v>21</v>
      </c>
      <c r="B13" s="153"/>
      <c r="C13" s="154"/>
      <c r="D13" s="11"/>
      <c r="E13" s="12"/>
      <c r="F13" s="13"/>
      <c r="G13" s="13"/>
      <c r="H13" s="14"/>
      <c r="I13" s="15" t="s">
        <v>7</v>
      </c>
      <c r="J13" s="16"/>
    </row>
    <row r="14" spans="1:10" ht="15.75" x14ac:dyDescent="0.25">
      <c r="A14" s="17" t="s">
        <v>22</v>
      </c>
      <c r="B14" s="155"/>
      <c r="C14" s="156"/>
      <c r="D14" s="19"/>
      <c r="E14" s="20"/>
      <c r="F14" s="21"/>
      <c r="G14" s="21"/>
      <c r="H14" s="22"/>
      <c r="I14" s="23" t="s">
        <v>7</v>
      </c>
      <c r="J14" s="24"/>
    </row>
    <row r="15" spans="1:10" ht="15.75" x14ac:dyDescent="0.25">
      <c r="A15" s="17" t="s">
        <v>23</v>
      </c>
      <c r="B15" s="155"/>
      <c r="C15" s="156"/>
      <c r="D15" s="19" t="s">
        <v>9</v>
      </c>
      <c r="E15" s="20"/>
      <c r="F15" s="25"/>
      <c r="G15" s="25"/>
      <c r="H15" s="18"/>
      <c r="I15" s="23" t="s">
        <v>7</v>
      </c>
      <c r="J15" s="24"/>
    </row>
    <row r="16" spans="1:10" ht="15.75" x14ac:dyDescent="0.25">
      <c r="A16" s="17" t="s">
        <v>24</v>
      </c>
      <c r="B16" s="155"/>
      <c r="C16" s="156"/>
      <c r="D16" s="25"/>
      <c r="E16" s="20"/>
      <c r="F16" s="20"/>
      <c r="G16" s="20"/>
      <c r="H16" s="20"/>
      <c r="I16" s="23" t="s">
        <v>7</v>
      </c>
      <c r="J16" s="24"/>
    </row>
    <row r="17" spans="1:10" ht="15.75" x14ac:dyDescent="0.25">
      <c r="A17" s="17" t="s">
        <v>25</v>
      </c>
      <c r="B17" s="26" t="s">
        <v>26</v>
      </c>
      <c r="C17" s="27" t="str">
        <f>IF(B17="N.A","N.A",IF(AND(B17&gt;=2,B17&lt;=15),"Cumple","No cumple"))</f>
        <v>N.A</v>
      </c>
      <c r="D17" s="28"/>
      <c r="E17" s="29"/>
      <c r="F17" s="29"/>
      <c r="G17" s="29"/>
      <c r="H17" s="29"/>
      <c r="I17" s="23" t="s">
        <v>7</v>
      </c>
      <c r="J17" s="30"/>
    </row>
    <row r="18" spans="1:10" ht="15.75" x14ac:dyDescent="0.25">
      <c r="A18" s="17" t="s">
        <v>27</v>
      </c>
      <c r="B18" s="26" t="s">
        <v>26</v>
      </c>
      <c r="C18" s="27" t="str">
        <f>IF(B18="N.A","N.A",IF(B18&gt;=10,"Cumple","No cumple"))</f>
        <v>N.A</v>
      </c>
      <c r="D18" s="28"/>
      <c r="E18" s="29"/>
      <c r="F18" s="29"/>
      <c r="G18" s="29"/>
      <c r="H18" s="29"/>
      <c r="I18" s="23" t="s">
        <v>7</v>
      </c>
      <c r="J18" s="30"/>
    </row>
    <row r="19" spans="1:10" ht="16.5" thickBot="1" x14ac:dyDescent="0.3">
      <c r="A19" s="17" t="s">
        <v>28</v>
      </c>
      <c r="B19" s="31"/>
      <c r="C19" s="32"/>
      <c r="D19" s="28"/>
      <c r="E19" s="29"/>
      <c r="F19" s="29"/>
      <c r="G19" s="29"/>
      <c r="H19" s="29"/>
      <c r="I19" s="33" t="s">
        <v>7</v>
      </c>
      <c r="J19" s="30"/>
    </row>
    <row r="20" spans="1:10" ht="18.75" thickBot="1" x14ac:dyDescent="0.3">
      <c r="A20" s="138" t="s">
        <v>29</v>
      </c>
      <c r="B20" s="139"/>
      <c r="C20" s="139"/>
      <c r="D20" s="139"/>
      <c r="E20" s="139"/>
      <c r="F20" s="139"/>
      <c r="G20" s="139"/>
      <c r="H20" s="139"/>
      <c r="I20" s="139"/>
      <c r="J20" s="140"/>
    </row>
    <row r="21" spans="1:10" ht="18.75" thickBot="1" x14ac:dyDescent="0.3">
      <c r="A21" s="109" t="s">
        <v>30</v>
      </c>
      <c r="B21" s="110"/>
      <c r="C21" s="110"/>
      <c r="D21" s="110"/>
      <c r="E21" s="111"/>
      <c r="F21" s="109" t="s">
        <v>31</v>
      </c>
      <c r="G21" s="110"/>
      <c r="H21" s="110"/>
      <c r="I21" s="110"/>
      <c r="J21" s="111"/>
    </row>
    <row r="22" spans="1:10" ht="15.75" x14ac:dyDescent="0.25">
      <c r="A22" s="10" t="s">
        <v>32</v>
      </c>
      <c r="B22" s="141" t="s">
        <v>33</v>
      </c>
      <c r="C22" s="141"/>
      <c r="D22" s="141"/>
      <c r="E22" s="142"/>
      <c r="F22" s="143" t="s">
        <v>34</v>
      </c>
      <c r="G22" s="144"/>
      <c r="H22" s="34" t="s">
        <v>26</v>
      </c>
      <c r="I22" s="145" t="str">
        <f>IF(H22="N.A","N.A",IF(AND(H22&lt;=10,H22&gt;=0),"Si cumple","No cumple"))</f>
        <v>N.A</v>
      </c>
      <c r="J22" s="146"/>
    </row>
    <row r="23" spans="1:10" ht="15.75" x14ac:dyDescent="0.25">
      <c r="A23" s="35" t="s">
        <v>35</v>
      </c>
      <c r="B23" s="122" t="s">
        <v>26</v>
      </c>
      <c r="C23" s="123"/>
      <c r="D23" s="10" t="s">
        <v>36</v>
      </c>
      <c r="E23" s="36" t="s">
        <v>26</v>
      </c>
      <c r="F23" s="124" t="s">
        <v>37</v>
      </c>
      <c r="G23" s="125"/>
      <c r="H23" s="37" t="s">
        <v>26</v>
      </c>
      <c r="I23" s="126" t="str">
        <f>IF(H23="N.A","N.A",IF(AND(H23&lt;=5,H23&gt;=3),"Si cumple","No cumple"))</f>
        <v>N.A</v>
      </c>
      <c r="J23" s="127"/>
    </row>
    <row r="24" spans="1:10" ht="15.75" x14ac:dyDescent="0.25">
      <c r="A24" s="38" t="s">
        <v>38</v>
      </c>
      <c r="B24" s="128" t="str">
        <f>IF(OR(B23="N.A",E23="N.A"),"N.A",(E23-B23))</f>
        <v>N.A</v>
      </c>
      <c r="C24" s="129"/>
      <c r="D24" s="17" t="s">
        <v>39</v>
      </c>
      <c r="E24" s="39" t="s">
        <v>40</v>
      </c>
      <c r="F24" s="130" t="s">
        <v>41</v>
      </c>
      <c r="G24" s="131"/>
      <c r="H24" s="40" t="s">
        <v>42</v>
      </c>
      <c r="I24" s="37" t="s">
        <v>26</v>
      </c>
      <c r="J24" s="41" t="str">
        <f>IF(I24="N.A","N.A",IF(AND(I24&lt;=25,I24&gt;=5),"Si cumple","No cumple"))</f>
        <v>N.A</v>
      </c>
    </row>
    <row r="25" spans="1:10" ht="16.5" thickBot="1" x14ac:dyDescent="0.3">
      <c r="A25" s="126" t="s">
        <v>43</v>
      </c>
      <c r="B25" s="134"/>
      <c r="C25" s="135"/>
      <c r="D25" s="136" t="str">
        <f>IF(B24="N.A","N.A",IF(AND(B24&lt;=25,B24&gt;=23),"Si cumple","No cumple"))</f>
        <v>N.A</v>
      </c>
      <c r="E25" s="137"/>
      <c r="F25" s="132"/>
      <c r="G25" s="133"/>
      <c r="H25" s="40" t="s">
        <v>44</v>
      </c>
      <c r="I25" s="37" t="s">
        <v>26</v>
      </c>
      <c r="J25" s="42" t="str">
        <f>IF(I25="N.A","N.A",IF(AND(I25&lt;=25,I25&gt;=5),"Si cumple","No cumple"))</f>
        <v>N.A</v>
      </c>
    </row>
    <row r="26" spans="1:10" ht="18.75" thickBot="1" x14ac:dyDescent="0.3">
      <c r="A26" s="87" t="s">
        <v>45</v>
      </c>
      <c r="B26" s="88"/>
      <c r="C26" s="88"/>
      <c r="D26" s="88"/>
      <c r="E26" s="88"/>
      <c r="F26" s="88"/>
      <c r="G26" s="88"/>
      <c r="H26" s="88"/>
      <c r="I26" s="88"/>
      <c r="J26" s="116"/>
    </row>
    <row r="27" spans="1:10" ht="18.75" thickBot="1" x14ac:dyDescent="0.3">
      <c r="A27" s="43"/>
      <c r="B27" s="117" t="s">
        <v>46</v>
      </c>
      <c r="C27" s="117"/>
      <c r="D27" s="44" t="s">
        <v>47</v>
      </c>
      <c r="E27" s="44" t="s">
        <v>48</v>
      </c>
      <c r="F27" s="44" t="s">
        <v>49</v>
      </c>
      <c r="G27" s="44" t="s">
        <v>50</v>
      </c>
      <c r="H27" s="45" t="s">
        <v>51</v>
      </c>
      <c r="I27" s="118" t="s">
        <v>52</v>
      </c>
      <c r="J27" s="119"/>
    </row>
    <row r="28" spans="1:10" ht="15.75" x14ac:dyDescent="0.25">
      <c r="A28" s="46" t="s">
        <v>53</v>
      </c>
      <c r="B28" s="120" t="s">
        <v>26</v>
      </c>
      <c r="C28" s="120"/>
      <c r="D28" s="47" t="s">
        <v>26</v>
      </c>
      <c r="E28" s="47" t="s">
        <v>26</v>
      </c>
      <c r="F28" s="47" t="s">
        <v>26</v>
      </c>
      <c r="G28" s="47" t="s">
        <v>26</v>
      </c>
      <c r="H28" s="47"/>
      <c r="I28" s="48" t="s">
        <v>26</v>
      </c>
      <c r="J28" s="48" t="s">
        <v>26</v>
      </c>
    </row>
    <row r="29" spans="1:10" ht="15.75" x14ac:dyDescent="0.25">
      <c r="A29" s="49" t="s">
        <v>54</v>
      </c>
      <c r="B29" s="121" t="s">
        <v>26</v>
      </c>
      <c r="C29" s="121"/>
      <c r="D29" s="50" t="s">
        <v>26</v>
      </c>
      <c r="E29" s="50" t="s">
        <v>26</v>
      </c>
      <c r="F29" s="50" t="s">
        <v>26</v>
      </c>
      <c r="G29" s="50" t="s">
        <v>26</v>
      </c>
      <c r="H29" s="50"/>
      <c r="I29" s="51" t="s">
        <v>26</v>
      </c>
      <c r="J29" s="51" t="s">
        <v>26</v>
      </c>
    </row>
    <row r="30" spans="1:10" ht="15.75" x14ac:dyDescent="0.25">
      <c r="A30" s="49" t="s">
        <v>55</v>
      </c>
      <c r="B30" s="107" t="str">
        <f>IF(OR(B28="N.A",B29="N.A"),"N.A",((B28-B29)/B29)*100)</f>
        <v>N.A</v>
      </c>
      <c r="C30" s="107"/>
      <c r="D30" s="52" t="s">
        <v>26</v>
      </c>
      <c r="E30" s="52" t="s">
        <v>26</v>
      </c>
      <c r="F30" s="53" t="s">
        <v>26</v>
      </c>
      <c r="G30" s="53" t="str">
        <f>IF(OR(G28="N.A",G29="N.A"),"N.A",((G28-G29)/G29)*100)</f>
        <v>N.A</v>
      </c>
      <c r="H30" s="50"/>
      <c r="I30" s="53" t="str">
        <f>IF(OR(I28="N.A",I29="N.A"),"N.A",((I28-I29)/I29)*100)</f>
        <v>N.A</v>
      </c>
      <c r="J30" s="53" t="str">
        <f>IF(OR(J28="N.A",J29="N.A"),"N.A",((J28-J29)/J29)*100)</f>
        <v>N.A</v>
      </c>
    </row>
    <row r="31" spans="1:10" ht="15.75" x14ac:dyDescent="0.25">
      <c r="A31" s="54" t="s">
        <v>56</v>
      </c>
      <c r="B31" s="107" t="s">
        <v>57</v>
      </c>
      <c r="C31" s="107"/>
      <c r="D31" s="52" t="s">
        <v>26</v>
      </c>
      <c r="E31" s="52" t="s">
        <v>26</v>
      </c>
      <c r="F31" s="52" t="s">
        <v>26</v>
      </c>
      <c r="G31" s="50" t="s">
        <v>26</v>
      </c>
      <c r="H31" s="50"/>
      <c r="I31" s="52" t="s">
        <v>58</v>
      </c>
      <c r="J31" s="52" t="s">
        <v>58</v>
      </c>
    </row>
    <row r="32" spans="1:10" ht="16.5" thickBot="1" x14ac:dyDescent="0.3">
      <c r="A32" s="55" t="s">
        <v>43</v>
      </c>
      <c r="B32" s="108" t="str">
        <f>IF(B30="N.A","N.A",IF(AND(B30&lt;=5,B30&gt;=-5),"Si cumple","No cumple"))</f>
        <v>N.A</v>
      </c>
      <c r="C32" s="108"/>
      <c r="D32" s="55" t="str">
        <f>IF(D28="N.A","N.A",IF(AND(D28&lt;=220,D28&gt;=180,D29&lt;=220,D29&gt;=180),"Si cumple","No cumple"))</f>
        <v>N.A</v>
      </c>
      <c r="E32" s="55" t="str">
        <f>IF(E28="N.A","N.A",IF(AND(E28&lt;=1500,E29&lt;=1500),"Si cumple","No cumple"))</f>
        <v>N.A</v>
      </c>
      <c r="F32" s="55" t="str">
        <f>IF(F28="N.A","N.A",IF(AND(F28&lt;=2000,F28&gt;=1000,F29&lt;=2000,F29&gt;=1000),"Si cumple","No cumple"))</f>
        <v>N.A</v>
      </c>
      <c r="G32" s="55" t="str">
        <f>IF(G31="N.A","N.A",IF(AND(G30&lt;=G31,G30&gt;=-G31),"Si cumple","No cumple"))</f>
        <v>N.A</v>
      </c>
      <c r="H32" s="56"/>
      <c r="I32" s="55" t="str">
        <f>IF(I30="N.A","N.A",IF(AND(I30&lt;=10,I30&gt;=-10),"Si cumple","No cumple"))</f>
        <v>N.A</v>
      </c>
      <c r="J32" s="55" t="str">
        <f>IF(J30="N.A","N.A",IF(AND(J30&lt;=10,J30&gt;=-10),"Si cumple","No cumple"))</f>
        <v>N.A</v>
      </c>
    </row>
    <row r="33" spans="1:10" ht="18.75" thickBot="1" x14ac:dyDescent="0.3">
      <c r="A33" s="109" t="s">
        <v>59</v>
      </c>
      <c r="B33" s="110"/>
      <c r="C33" s="110"/>
      <c r="D33" s="110"/>
      <c r="E33" s="110"/>
      <c r="F33" s="111"/>
      <c r="G33" s="109" t="s">
        <v>60</v>
      </c>
      <c r="H33" s="110"/>
      <c r="I33" s="110"/>
      <c r="J33" s="111"/>
    </row>
    <row r="34" spans="1:10" ht="15.75" x14ac:dyDescent="0.25">
      <c r="A34" s="57" t="s">
        <v>61</v>
      </c>
      <c r="B34" s="112"/>
      <c r="C34" s="113"/>
      <c r="D34" s="113"/>
      <c r="E34" s="113"/>
      <c r="F34" s="114"/>
      <c r="G34" s="58" t="s">
        <v>62</v>
      </c>
      <c r="H34" s="112"/>
      <c r="I34" s="113"/>
      <c r="J34" s="115"/>
    </row>
    <row r="35" spans="1:10" ht="15.75" x14ac:dyDescent="0.25">
      <c r="A35" s="57" t="s">
        <v>63</v>
      </c>
      <c r="B35" s="97"/>
      <c r="C35" s="98"/>
      <c r="D35" s="98"/>
      <c r="E35" s="98"/>
      <c r="F35" s="99"/>
      <c r="G35" s="59" t="s">
        <v>64</v>
      </c>
      <c r="H35" s="97"/>
      <c r="I35" s="98"/>
      <c r="J35" s="106"/>
    </row>
    <row r="36" spans="1:10" ht="15.75" x14ac:dyDescent="0.25">
      <c r="A36" s="57" t="s">
        <v>65</v>
      </c>
      <c r="B36" s="97"/>
      <c r="C36" s="98"/>
      <c r="D36" s="98"/>
      <c r="E36" s="98"/>
      <c r="F36" s="99"/>
      <c r="G36" s="59" t="s">
        <v>66</v>
      </c>
      <c r="H36" s="97"/>
      <c r="I36" s="98"/>
      <c r="J36" s="106"/>
    </row>
    <row r="37" spans="1:10" ht="15.75" x14ac:dyDescent="0.25">
      <c r="A37" s="57" t="s">
        <v>67</v>
      </c>
      <c r="B37" s="97"/>
      <c r="C37" s="98"/>
      <c r="D37" s="98"/>
      <c r="E37" s="98"/>
      <c r="F37" s="99"/>
      <c r="G37" s="59" t="s">
        <v>68</v>
      </c>
      <c r="H37" s="97"/>
      <c r="I37" s="98"/>
      <c r="J37" s="106"/>
    </row>
    <row r="38" spans="1:10" ht="15.75" x14ac:dyDescent="0.25">
      <c r="A38" s="57" t="s">
        <v>69</v>
      </c>
      <c r="B38" s="97"/>
      <c r="C38" s="98"/>
      <c r="D38" s="98"/>
      <c r="E38" s="98"/>
      <c r="F38" s="99"/>
      <c r="G38" s="59" t="s">
        <v>70</v>
      </c>
      <c r="H38" s="100"/>
      <c r="I38" s="101"/>
      <c r="J38" s="102"/>
    </row>
    <row r="39" spans="1:10" ht="15.75" x14ac:dyDescent="0.25">
      <c r="A39" s="60" t="s">
        <v>71</v>
      </c>
      <c r="B39" s="97"/>
      <c r="C39" s="98"/>
      <c r="D39" s="98"/>
      <c r="E39" s="98"/>
      <c r="F39" s="99"/>
      <c r="G39" s="59" t="s">
        <v>72</v>
      </c>
      <c r="H39" s="100"/>
      <c r="I39" s="101"/>
      <c r="J39" s="102"/>
    </row>
    <row r="40" spans="1:10" ht="16.5" thickBot="1" x14ac:dyDescent="0.3">
      <c r="A40" s="60" t="s">
        <v>73</v>
      </c>
      <c r="B40" s="103" t="s">
        <v>74</v>
      </c>
      <c r="C40" s="104"/>
      <c r="D40" s="104"/>
      <c r="E40" s="104"/>
      <c r="F40" s="105"/>
      <c r="G40" s="61" t="s">
        <v>75</v>
      </c>
      <c r="H40" s="100"/>
      <c r="I40" s="101"/>
      <c r="J40" s="102"/>
    </row>
    <row r="41" spans="1:10" ht="18.75" thickBot="1" x14ac:dyDescent="0.3">
      <c r="A41" s="87" t="s">
        <v>76</v>
      </c>
      <c r="B41" s="88"/>
      <c r="C41" s="88"/>
      <c r="D41" s="88"/>
      <c r="E41" s="88"/>
      <c r="F41" s="88"/>
      <c r="G41" s="88"/>
      <c r="H41" s="88"/>
      <c r="I41" s="89"/>
      <c r="J41" s="90"/>
    </row>
    <row r="42" spans="1:10" x14ac:dyDescent="0.25">
      <c r="A42" s="91"/>
      <c r="B42" s="92"/>
      <c r="C42" s="92"/>
      <c r="D42" s="92"/>
      <c r="E42" s="92"/>
      <c r="F42" s="92"/>
      <c r="G42" s="92"/>
      <c r="H42" s="92"/>
      <c r="I42" s="92"/>
      <c r="J42" s="93"/>
    </row>
    <row r="43" spans="1:10" x14ac:dyDescent="0.25">
      <c r="A43" s="94"/>
      <c r="B43" s="95"/>
      <c r="C43" s="95"/>
      <c r="D43" s="95"/>
      <c r="E43" s="95"/>
      <c r="F43" s="95"/>
      <c r="G43" s="95"/>
      <c r="H43" s="95"/>
      <c r="I43" s="95"/>
      <c r="J43" s="96"/>
    </row>
    <row r="44" spans="1:10" x14ac:dyDescent="0.25">
      <c r="A44" s="94"/>
      <c r="B44" s="95"/>
      <c r="C44" s="95"/>
      <c r="D44" s="95"/>
      <c r="E44" s="95"/>
      <c r="F44" s="95"/>
      <c r="G44" s="95"/>
      <c r="H44" s="95"/>
      <c r="I44" s="95"/>
      <c r="J44" s="96"/>
    </row>
    <row r="45" spans="1:10" x14ac:dyDescent="0.25">
      <c r="A45" s="94"/>
      <c r="B45" s="95"/>
      <c r="C45" s="95"/>
      <c r="D45" s="95"/>
      <c r="E45" s="95"/>
      <c r="F45" s="95"/>
      <c r="G45" s="95"/>
      <c r="H45" s="95"/>
      <c r="I45" s="95"/>
      <c r="J45" s="96"/>
    </row>
    <row r="46" spans="1:10" ht="15.75" thickBot="1" x14ac:dyDescent="0.3">
      <c r="A46" s="94"/>
      <c r="B46" s="95"/>
      <c r="C46" s="95"/>
      <c r="D46" s="95"/>
      <c r="E46" s="95"/>
      <c r="F46" s="95"/>
      <c r="G46" s="95"/>
      <c r="H46" s="95"/>
      <c r="I46" s="95"/>
      <c r="J46" s="96"/>
    </row>
    <row r="47" spans="1:10" ht="18.75" thickBot="1" x14ac:dyDescent="0.3">
      <c r="A47" s="157"/>
      <c r="B47" s="158"/>
      <c r="C47" s="158"/>
      <c r="D47" s="158"/>
      <c r="E47" s="158"/>
      <c r="F47" s="158"/>
      <c r="G47" s="158"/>
      <c r="H47" s="158"/>
      <c r="I47" s="159"/>
      <c r="J47" s="160"/>
    </row>
    <row r="48" spans="1:10" ht="15.75" x14ac:dyDescent="0.25">
      <c r="A48" s="161" t="s">
        <v>8</v>
      </c>
      <c r="B48" s="162"/>
      <c r="C48" s="1"/>
      <c r="D48" s="2"/>
      <c r="E48" s="3"/>
      <c r="F48" s="4" t="s">
        <v>9</v>
      </c>
      <c r="G48" s="4"/>
      <c r="H48" s="4"/>
      <c r="I48" s="4"/>
      <c r="J48" s="5"/>
    </row>
    <row r="49" spans="1:10" ht="15.75" x14ac:dyDescent="0.25">
      <c r="A49" s="163" t="s">
        <v>10</v>
      </c>
      <c r="B49" s="164"/>
      <c r="C49" s="1"/>
      <c r="D49" s="6"/>
      <c r="E49" s="6"/>
      <c r="F49" s="6"/>
      <c r="G49" s="6"/>
      <c r="H49" s="6"/>
      <c r="I49" s="6"/>
      <c r="J49" s="6"/>
    </row>
    <row r="50" spans="1:10" ht="15.75" x14ac:dyDescent="0.25">
      <c r="A50" s="165" t="s">
        <v>11</v>
      </c>
      <c r="B50" s="166"/>
      <c r="C50" s="168"/>
      <c r="D50" s="168"/>
      <c r="E50" s="168"/>
      <c r="F50" s="168"/>
      <c r="G50" s="168"/>
      <c r="H50" s="168"/>
      <c r="I50" s="168"/>
      <c r="J50" s="168"/>
    </row>
    <row r="51" spans="1:10" ht="16.5" thickBot="1" x14ac:dyDescent="0.3">
      <c r="A51" s="163"/>
      <c r="B51" s="167"/>
      <c r="C51" s="168"/>
      <c r="D51" s="168"/>
      <c r="E51" s="168"/>
      <c r="F51" s="169"/>
      <c r="G51" s="169"/>
      <c r="H51" s="169"/>
      <c r="I51" s="169"/>
      <c r="J51" s="170"/>
    </row>
    <row r="52" spans="1:10" ht="18.75" thickBot="1" x14ac:dyDescent="0.3">
      <c r="A52" s="147" t="s">
        <v>12</v>
      </c>
      <c r="B52" s="148"/>
      <c r="C52" s="149"/>
      <c r="D52" s="110" t="s">
        <v>13</v>
      </c>
      <c r="E52" s="110"/>
      <c r="F52" s="110"/>
      <c r="G52" s="110"/>
      <c r="H52" s="110"/>
      <c r="I52" s="110"/>
      <c r="J52" s="111"/>
    </row>
    <row r="53" spans="1:10" ht="18.75" thickBot="1" x14ac:dyDescent="0.3">
      <c r="A53" s="150"/>
      <c r="B53" s="151"/>
      <c r="C53" s="152"/>
      <c r="D53" s="7" t="s">
        <v>14</v>
      </c>
      <c r="E53" s="8" t="s">
        <v>15</v>
      </c>
      <c r="F53" s="8" t="s">
        <v>16</v>
      </c>
      <c r="G53" s="8" t="s">
        <v>17</v>
      </c>
      <c r="H53" s="8" t="s">
        <v>18</v>
      </c>
      <c r="I53" s="8" t="s">
        <v>19</v>
      </c>
      <c r="J53" s="9" t="s">
        <v>20</v>
      </c>
    </row>
    <row r="54" spans="1:10" ht="15.75" x14ac:dyDescent="0.25">
      <c r="A54" s="10" t="s">
        <v>21</v>
      </c>
      <c r="B54" s="153"/>
      <c r="C54" s="154"/>
      <c r="D54" s="11"/>
      <c r="E54" s="12"/>
      <c r="F54" s="13"/>
      <c r="G54" s="13"/>
      <c r="H54" s="14"/>
      <c r="I54" s="15" t="s">
        <v>7</v>
      </c>
      <c r="J54" s="16"/>
    </row>
    <row r="55" spans="1:10" ht="15.75" x14ac:dyDescent="0.25">
      <c r="A55" s="17" t="s">
        <v>22</v>
      </c>
      <c r="B55" s="155"/>
      <c r="C55" s="156"/>
      <c r="D55" s="19"/>
      <c r="E55" s="20"/>
      <c r="F55" s="21"/>
      <c r="G55" s="21"/>
      <c r="H55" s="22"/>
      <c r="I55" s="23" t="s">
        <v>7</v>
      </c>
      <c r="J55" s="24"/>
    </row>
    <row r="56" spans="1:10" ht="15.75" x14ac:dyDescent="0.25">
      <c r="A56" s="17" t="s">
        <v>23</v>
      </c>
      <c r="B56" s="155"/>
      <c r="C56" s="156"/>
      <c r="D56" s="19"/>
      <c r="E56" s="20"/>
      <c r="F56" s="25"/>
      <c r="G56" s="25"/>
      <c r="H56" s="18"/>
      <c r="I56" s="23" t="s">
        <v>7</v>
      </c>
      <c r="J56" s="24"/>
    </row>
    <row r="57" spans="1:10" ht="15.75" x14ac:dyDescent="0.25">
      <c r="A57" s="17" t="s">
        <v>24</v>
      </c>
      <c r="B57" s="155"/>
      <c r="C57" s="156"/>
      <c r="D57" s="25"/>
      <c r="E57" s="20"/>
      <c r="F57" s="20"/>
      <c r="G57" s="20"/>
      <c r="H57" s="20"/>
      <c r="I57" s="23" t="s">
        <v>7</v>
      </c>
      <c r="J57" s="24"/>
    </row>
    <row r="58" spans="1:10" ht="15.75" x14ac:dyDescent="0.25">
      <c r="A58" s="17" t="s">
        <v>25</v>
      </c>
      <c r="B58" s="26" t="s">
        <v>26</v>
      </c>
      <c r="C58" s="27" t="str">
        <f>IF(B58="N.A","N.A",IF(AND(B58&gt;=2,B58&lt;=15),"Cumple","No cumple"))</f>
        <v>N.A</v>
      </c>
      <c r="D58" s="28"/>
      <c r="E58" s="29"/>
      <c r="F58" s="29"/>
      <c r="G58" s="29"/>
      <c r="H58" s="29"/>
      <c r="I58" s="23" t="s">
        <v>7</v>
      </c>
      <c r="J58" s="30"/>
    </row>
    <row r="59" spans="1:10" ht="15.75" x14ac:dyDescent="0.25">
      <c r="A59" s="17" t="s">
        <v>27</v>
      </c>
      <c r="B59" s="26" t="s">
        <v>26</v>
      </c>
      <c r="C59" s="27" t="str">
        <f>IF(B59="N.A","N.A",IF(B59&gt;=10,"Cumple","No cumple"))</f>
        <v>N.A</v>
      </c>
      <c r="D59" s="28"/>
      <c r="E59" s="29"/>
      <c r="F59" s="29"/>
      <c r="G59" s="29"/>
      <c r="H59" s="29"/>
      <c r="I59" s="23" t="s">
        <v>7</v>
      </c>
      <c r="J59" s="30"/>
    </row>
    <row r="60" spans="1:10" ht="16.5" thickBot="1" x14ac:dyDescent="0.3">
      <c r="A60" s="17" t="s">
        <v>28</v>
      </c>
      <c r="B60" s="31"/>
      <c r="C60" s="32"/>
      <c r="D60" s="28"/>
      <c r="E60" s="29"/>
      <c r="F60" s="29"/>
      <c r="G60" s="29"/>
      <c r="H60" s="29"/>
      <c r="I60" s="33" t="s">
        <v>7</v>
      </c>
      <c r="J60" s="30"/>
    </row>
    <row r="61" spans="1:10" ht="18.75" thickBot="1" x14ac:dyDescent="0.3">
      <c r="A61" s="138" t="s">
        <v>29</v>
      </c>
      <c r="B61" s="139"/>
      <c r="C61" s="139"/>
      <c r="D61" s="139"/>
      <c r="E61" s="139"/>
      <c r="F61" s="139"/>
      <c r="G61" s="139"/>
      <c r="H61" s="139"/>
      <c r="I61" s="139"/>
      <c r="J61" s="140"/>
    </row>
    <row r="62" spans="1:10" ht="18.75" thickBot="1" x14ac:dyDescent="0.3">
      <c r="A62" s="109" t="s">
        <v>30</v>
      </c>
      <c r="B62" s="110"/>
      <c r="C62" s="110"/>
      <c r="D62" s="110"/>
      <c r="E62" s="111"/>
      <c r="F62" s="109" t="s">
        <v>31</v>
      </c>
      <c r="G62" s="110"/>
      <c r="H62" s="110"/>
      <c r="I62" s="110"/>
      <c r="J62" s="111"/>
    </row>
    <row r="63" spans="1:10" ht="15.75" x14ac:dyDescent="0.25">
      <c r="A63" s="10" t="s">
        <v>32</v>
      </c>
      <c r="B63" s="141" t="s">
        <v>33</v>
      </c>
      <c r="C63" s="141"/>
      <c r="D63" s="141"/>
      <c r="E63" s="142"/>
      <c r="F63" s="143" t="s">
        <v>34</v>
      </c>
      <c r="G63" s="144"/>
      <c r="H63" s="34" t="s">
        <v>26</v>
      </c>
      <c r="I63" s="145" t="str">
        <f>IF(H63="N.A","N.A",IF(AND(H63&lt;=10,H63&gt;=0),"Si cumple","No cumple"))</f>
        <v>N.A</v>
      </c>
      <c r="J63" s="146"/>
    </row>
    <row r="64" spans="1:10" ht="15.75" x14ac:dyDescent="0.25">
      <c r="A64" s="35" t="s">
        <v>35</v>
      </c>
      <c r="B64" s="122" t="s">
        <v>26</v>
      </c>
      <c r="C64" s="123"/>
      <c r="D64" s="10" t="s">
        <v>36</v>
      </c>
      <c r="E64" s="36" t="s">
        <v>26</v>
      </c>
      <c r="F64" s="124" t="s">
        <v>37</v>
      </c>
      <c r="G64" s="125"/>
      <c r="H64" s="37" t="s">
        <v>26</v>
      </c>
      <c r="I64" s="126" t="str">
        <f>IF(H64="N.A","N.A",IF(AND(H64&lt;=5,H64&gt;=3),"Si cumple","No cumple"))</f>
        <v>N.A</v>
      </c>
      <c r="J64" s="127"/>
    </row>
    <row r="65" spans="1:10" ht="15.75" x14ac:dyDescent="0.25">
      <c r="A65" s="38" t="s">
        <v>38</v>
      </c>
      <c r="B65" s="128" t="str">
        <f>IF(OR(B64="N.A",E64="N.A"),"N.A",(E64-B64))</f>
        <v>N.A</v>
      </c>
      <c r="C65" s="129"/>
      <c r="D65" s="17" t="s">
        <v>39</v>
      </c>
      <c r="E65" s="39" t="s">
        <v>40</v>
      </c>
      <c r="F65" s="130" t="s">
        <v>41</v>
      </c>
      <c r="G65" s="131"/>
      <c r="H65" s="40" t="s">
        <v>42</v>
      </c>
      <c r="I65" s="37" t="s">
        <v>26</v>
      </c>
      <c r="J65" s="41" t="str">
        <f>IF(I65="N.A","N.A",IF(AND(I65&lt;=25,I65&gt;=5),"Si cumple","No cumple"))</f>
        <v>N.A</v>
      </c>
    </row>
    <row r="66" spans="1:10" ht="16.5" thickBot="1" x14ac:dyDescent="0.3">
      <c r="A66" s="126" t="s">
        <v>43</v>
      </c>
      <c r="B66" s="134"/>
      <c r="C66" s="135"/>
      <c r="D66" s="136" t="str">
        <f>IF(B65="N.A","N.A",IF(AND(B65&lt;=25,B65&gt;=23),"Si cumple","No cumple"))</f>
        <v>N.A</v>
      </c>
      <c r="E66" s="137"/>
      <c r="F66" s="132"/>
      <c r="G66" s="133"/>
      <c r="H66" s="40" t="s">
        <v>44</v>
      </c>
      <c r="I66" s="37" t="s">
        <v>26</v>
      </c>
      <c r="J66" s="42" t="str">
        <f>IF(I66="N.A","N.A",IF(AND(I66&lt;=25,I66&gt;=5),"Si cumple","No cumple"))</f>
        <v>N.A</v>
      </c>
    </row>
    <row r="67" spans="1:10" ht="18.75" thickBot="1" x14ac:dyDescent="0.3">
      <c r="A67" s="87" t="s">
        <v>45</v>
      </c>
      <c r="B67" s="88"/>
      <c r="C67" s="88"/>
      <c r="D67" s="88"/>
      <c r="E67" s="88"/>
      <c r="F67" s="88"/>
      <c r="G67" s="88"/>
      <c r="H67" s="88"/>
      <c r="I67" s="88"/>
      <c r="J67" s="116"/>
    </row>
    <row r="68" spans="1:10" ht="18.75" thickBot="1" x14ac:dyDescent="0.3">
      <c r="A68" s="43"/>
      <c r="B68" s="117" t="s">
        <v>46</v>
      </c>
      <c r="C68" s="117"/>
      <c r="D68" s="44" t="s">
        <v>47</v>
      </c>
      <c r="E68" s="44" t="s">
        <v>48</v>
      </c>
      <c r="F68" s="44" t="s">
        <v>49</v>
      </c>
      <c r="G68" s="44" t="s">
        <v>50</v>
      </c>
      <c r="H68" s="45" t="s">
        <v>51</v>
      </c>
      <c r="I68" s="118" t="s">
        <v>52</v>
      </c>
      <c r="J68" s="119"/>
    </row>
    <row r="69" spans="1:10" ht="15.75" x14ac:dyDescent="0.25">
      <c r="A69" s="46" t="s">
        <v>53</v>
      </c>
      <c r="B69" s="120" t="s">
        <v>26</v>
      </c>
      <c r="C69" s="120"/>
      <c r="D69" s="47" t="s">
        <v>26</v>
      </c>
      <c r="E69" s="47" t="s">
        <v>26</v>
      </c>
      <c r="F69" s="47" t="s">
        <v>26</v>
      </c>
      <c r="G69" s="47" t="s">
        <v>26</v>
      </c>
      <c r="H69" s="47"/>
      <c r="I69" s="48" t="s">
        <v>26</v>
      </c>
      <c r="J69" s="48" t="s">
        <v>26</v>
      </c>
    </row>
    <row r="70" spans="1:10" ht="15.75" x14ac:dyDescent="0.25">
      <c r="A70" s="49" t="s">
        <v>54</v>
      </c>
      <c r="B70" s="121" t="s">
        <v>26</v>
      </c>
      <c r="C70" s="121"/>
      <c r="D70" s="50" t="s">
        <v>26</v>
      </c>
      <c r="E70" s="50" t="s">
        <v>26</v>
      </c>
      <c r="F70" s="50" t="s">
        <v>26</v>
      </c>
      <c r="G70" s="50" t="s">
        <v>26</v>
      </c>
      <c r="H70" s="50"/>
      <c r="I70" s="51" t="s">
        <v>26</v>
      </c>
      <c r="J70" s="51" t="s">
        <v>26</v>
      </c>
    </row>
    <row r="71" spans="1:10" ht="15.75" x14ac:dyDescent="0.25">
      <c r="A71" s="49" t="s">
        <v>55</v>
      </c>
      <c r="B71" s="107" t="str">
        <f>IF(OR(B69="N.A",B70="N.A"),"N.A",((B69-B70)/B70)*100)</f>
        <v>N.A</v>
      </c>
      <c r="C71" s="107"/>
      <c r="D71" s="52" t="s">
        <v>26</v>
      </c>
      <c r="E71" s="52" t="s">
        <v>26</v>
      </c>
      <c r="F71" s="53" t="s">
        <v>26</v>
      </c>
      <c r="G71" s="53" t="str">
        <f>IF(OR(G69="N.A",G70="N.A"),"N.A",((G69-G70)/G70)*100)</f>
        <v>N.A</v>
      </c>
      <c r="H71" s="50"/>
      <c r="I71" s="53" t="str">
        <f>IF(OR(I69="N.A",I70="N.A"),"N.A",((I69-I70)/I70)*100)</f>
        <v>N.A</v>
      </c>
      <c r="J71" s="53" t="str">
        <f>IF(OR(J69="N.A",J70="N.A"),"N.A",((J69-J70)/J70)*100)</f>
        <v>N.A</v>
      </c>
    </row>
    <row r="72" spans="1:10" ht="15.75" x14ac:dyDescent="0.25">
      <c r="A72" s="54" t="s">
        <v>56</v>
      </c>
      <c r="B72" s="107" t="s">
        <v>57</v>
      </c>
      <c r="C72" s="107"/>
      <c r="D72" s="52" t="s">
        <v>26</v>
      </c>
      <c r="E72" s="52" t="s">
        <v>26</v>
      </c>
      <c r="F72" s="52" t="s">
        <v>26</v>
      </c>
      <c r="G72" s="50" t="s">
        <v>26</v>
      </c>
      <c r="H72" s="50"/>
      <c r="I72" s="52" t="s">
        <v>58</v>
      </c>
      <c r="J72" s="52" t="s">
        <v>58</v>
      </c>
    </row>
    <row r="73" spans="1:10" ht="16.5" thickBot="1" x14ac:dyDescent="0.3">
      <c r="A73" s="55" t="s">
        <v>43</v>
      </c>
      <c r="B73" s="108" t="str">
        <f>IF(B71="N.A","N.A",IF(AND(B71&lt;=5,B71&gt;=-5),"Si cumple","No cumple"))</f>
        <v>N.A</v>
      </c>
      <c r="C73" s="108"/>
      <c r="D73" s="55" t="str">
        <f>IF(D69="N.A","N.A",IF(AND(D69&lt;=220,D69&gt;=180,D70&lt;=220,D70&gt;=180),"Si cumple","No cumple"))</f>
        <v>N.A</v>
      </c>
      <c r="E73" s="55" t="str">
        <f>IF(E69="N.A","N.A",IF(AND(E69&lt;=1500,E70&lt;=1500),"Si cumple","No cumple"))</f>
        <v>N.A</v>
      </c>
      <c r="F73" s="55" t="str">
        <f>IF(F69="N.A","N.A",IF(AND(F69&lt;=2000,F69&gt;=1000,F70&lt;=2000,F70&gt;=1000),"Si cumple","No cumple"))</f>
        <v>N.A</v>
      </c>
      <c r="G73" s="55" t="str">
        <f>IF(G72="N.A","N.A",IF(AND(G71&lt;=G72,G71&gt;=-G72),"Si cumple","No cumple"))</f>
        <v>N.A</v>
      </c>
      <c r="H73" s="56"/>
      <c r="I73" s="55" t="str">
        <f>IF(I71="N.A","N.A",IF(AND(I71&lt;=10,I71&gt;=-10),"Si cumple","No cumple"))</f>
        <v>N.A</v>
      </c>
      <c r="J73" s="55" t="str">
        <f>IF(J71="N.A","N.A",IF(AND(J71&lt;=10,J71&gt;=-10),"Si cumple","No cumple"))</f>
        <v>N.A</v>
      </c>
    </row>
    <row r="74" spans="1:10" ht="18.75" thickBot="1" x14ac:dyDescent="0.3">
      <c r="A74" s="109" t="s">
        <v>59</v>
      </c>
      <c r="B74" s="110"/>
      <c r="C74" s="110"/>
      <c r="D74" s="110"/>
      <c r="E74" s="110"/>
      <c r="F74" s="111"/>
      <c r="G74" s="109" t="s">
        <v>60</v>
      </c>
      <c r="H74" s="110"/>
      <c r="I74" s="110"/>
      <c r="J74" s="111"/>
    </row>
    <row r="75" spans="1:10" ht="15.75" x14ac:dyDescent="0.25">
      <c r="A75" s="57" t="s">
        <v>61</v>
      </c>
      <c r="B75" s="112"/>
      <c r="C75" s="113"/>
      <c r="D75" s="113"/>
      <c r="E75" s="113"/>
      <c r="F75" s="114"/>
      <c r="G75" s="58" t="s">
        <v>62</v>
      </c>
      <c r="H75" s="112"/>
      <c r="I75" s="113"/>
      <c r="J75" s="115"/>
    </row>
    <row r="76" spans="1:10" ht="15.75" x14ac:dyDescent="0.25">
      <c r="A76" s="57" t="s">
        <v>63</v>
      </c>
      <c r="B76" s="97"/>
      <c r="C76" s="98"/>
      <c r="D76" s="98"/>
      <c r="E76" s="98"/>
      <c r="F76" s="99"/>
      <c r="G76" s="59" t="s">
        <v>64</v>
      </c>
      <c r="H76" s="97"/>
      <c r="I76" s="98"/>
      <c r="J76" s="106"/>
    </row>
    <row r="77" spans="1:10" ht="15.75" x14ac:dyDescent="0.25">
      <c r="A77" s="57" t="s">
        <v>65</v>
      </c>
      <c r="B77" s="97"/>
      <c r="C77" s="98"/>
      <c r="D77" s="98"/>
      <c r="E77" s="98"/>
      <c r="F77" s="99"/>
      <c r="G77" s="59" t="s">
        <v>66</v>
      </c>
      <c r="H77" s="97"/>
      <c r="I77" s="98"/>
      <c r="J77" s="106"/>
    </row>
    <row r="78" spans="1:10" ht="15.75" x14ac:dyDescent="0.25">
      <c r="A78" s="57" t="s">
        <v>67</v>
      </c>
      <c r="B78" s="97"/>
      <c r="C78" s="98"/>
      <c r="D78" s="98"/>
      <c r="E78" s="98"/>
      <c r="F78" s="99"/>
      <c r="G78" s="59" t="s">
        <v>68</v>
      </c>
      <c r="H78" s="97"/>
      <c r="I78" s="98"/>
      <c r="J78" s="106"/>
    </row>
    <row r="79" spans="1:10" ht="15.75" x14ac:dyDescent="0.25">
      <c r="A79" s="57" t="s">
        <v>69</v>
      </c>
      <c r="B79" s="97"/>
      <c r="C79" s="98"/>
      <c r="D79" s="98"/>
      <c r="E79" s="98"/>
      <c r="F79" s="99"/>
      <c r="G79" s="59" t="s">
        <v>70</v>
      </c>
      <c r="H79" s="100"/>
      <c r="I79" s="101"/>
      <c r="J79" s="102"/>
    </row>
    <row r="80" spans="1:10" ht="15.75" x14ac:dyDescent="0.25">
      <c r="A80" s="60" t="s">
        <v>71</v>
      </c>
      <c r="B80" s="97"/>
      <c r="C80" s="98"/>
      <c r="D80" s="98"/>
      <c r="E80" s="98"/>
      <c r="F80" s="99"/>
      <c r="G80" s="59" t="s">
        <v>72</v>
      </c>
      <c r="H80" s="100"/>
      <c r="I80" s="101"/>
      <c r="J80" s="102"/>
    </row>
    <row r="81" spans="1:10" ht="16.5" thickBot="1" x14ac:dyDescent="0.3">
      <c r="A81" s="60" t="s">
        <v>73</v>
      </c>
      <c r="B81" s="103" t="s">
        <v>74</v>
      </c>
      <c r="C81" s="104"/>
      <c r="D81" s="104"/>
      <c r="E81" s="104"/>
      <c r="F81" s="105"/>
      <c r="G81" s="61" t="s">
        <v>75</v>
      </c>
      <c r="H81" s="100"/>
      <c r="I81" s="101"/>
      <c r="J81" s="102"/>
    </row>
    <row r="82" spans="1:10" ht="18.75" thickBot="1" x14ac:dyDescent="0.3">
      <c r="A82" s="87" t="s">
        <v>76</v>
      </c>
      <c r="B82" s="88"/>
      <c r="C82" s="88"/>
      <c r="D82" s="88"/>
      <c r="E82" s="88"/>
      <c r="F82" s="88"/>
      <c r="G82" s="88"/>
      <c r="H82" s="88"/>
      <c r="I82" s="89"/>
      <c r="J82" s="90"/>
    </row>
    <row r="83" spans="1:10" x14ac:dyDescent="0.25">
      <c r="A83" s="91"/>
      <c r="B83" s="92"/>
      <c r="C83" s="92"/>
      <c r="D83" s="92"/>
      <c r="E83" s="92"/>
      <c r="F83" s="92"/>
      <c r="G83" s="92"/>
      <c r="H83" s="92"/>
      <c r="I83" s="92"/>
      <c r="J83" s="93"/>
    </row>
    <row r="84" spans="1:10" x14ac:dyDescent="0.25">
      <c r="A84" s="94"/>
      <c r="B84" s="95"/>
      <c r="C84" s="95"/>
      <c r="D84" s="95"/>
      <c r="E84" s="95"/>
      <c r="F84" s="95"/>
      <c r="G84" s="95"/>
      <c r="H84" s="95"/>
      <c r="I84" s="95"/>
      <c r="J84" s="96"/>
    </row>
    <row r="85" spans="1:10" x14ac:dyDescent="0.25">
      <c r="A85" s="94"/>
      <c r="B85" s="95"/>
      <c r="C85" s="95"/>
      <c r="D85" s="95"/>
      <c r="E85" s="95"/>
      <c r="F85" s="95"/>
      <c r="G85" s="95"/>
      <c r="H85" s="95"/>
      <c r="I85" s="95"/>
      <c r="J85" s="96"/>
    </row>
    <row r="86" spans="1:10" x14ac:dyDescent="0.25">
      <c r="A86" s="94"/>
      <c r="B86" s="95"/>
      <c r="C86" s="95"/>
      <c r="D86" s="95"/>
      <c r="E86" s="95"/>
      <c r="F86" s="95"/>
      <c r="G86" s="95"/>
      <c r="H86" s="95"/>
      <c r="I86" s="95"/>
      <c r="J86" s="96"/>
    </row>
    <row r="87" spans="1:10" ht="15.75" thickBot="1" x14ac:dyDescent="0.3">
      <c r="A87" s="94"/>
      <c r="B87" s="95"/>
      <c r="C87" s="95"/>
      <c r="D87" s="95"/>
      <c r="E87" s="95"/>
      <c r="F87" s="95"/>
      <c r="G87" s="95"/>
      <c r="H87" s="95"/>
      <c r="I87" s="95"/>
      <c r="J87" s="96"/>
    </row>
    <row r="88" spans="1:10" ht="16.5" thickBot="1" x14ac:dyDescent="0.3">
      <c r="A88" s="79" t="s">
        <v>77</v>
      </c>
      <c r="B88" s="80"/>
      <c r="C88" s="81"/>
      <c r="D88" s="82"/>
      <c r="E88" s="83"/>
      <c r="F88" s="79" t="s">
        <v>78</v>
      </c>
      <c r="G88" s="80"/>
      <c r="H88" s="79"/>
      <c r="I88" s="84"/>
      <c r="J88" s="80"/>
    </row>
    <row r="89" spans="1:10" x14ac:dyDescent="0.25">
      <c r="A89" s="62"/>
      <c r="B89" s="62"/>
      <c r="C89" s="62"/>
      <c r="D89" s="62"/>
      <c r="E89" s="62"/>
      <c r="F89" s="62"/>
      <c r="G89" s="62"/>
      <c r="H89" s="62"/>
      <c r="I89" s="62"/>
      <c r="J89" s="62"/>
    </row>
    <row r="90" spans="1:10" x14ac:dyDescent="0.25">
      <c r="A90" s="85" t="s">
        <v>79</v>
      </c>
      <c r="B90" s="85"/>
      <c r="C90" s="85"/>
      <c r="D90" s="85"/>
      <c r="E90" s="85"/>
      <c r="F90" s="85"/>
      <c r="G90" s="62"/>
      <c r="H90" s="62"/>
      <c r="I90" s="62"/>
      <c r="J90" s="62"/>
    </row>
    <row r="91" spans="1:10" x14ac:dyDescent="0.25">
      <c r="A91" s="63"/>
      <c r="B91" s="64"/>
      <c r="C91" s="64"/>
      <c r="D91" s="64"/>
      <c r="E91" s="64"/>
      <c r="F91" s="64"/>
      <c r="G91" s="62"/>
      <c r="H91" s="62"/>
      <c r="I91" s="62"/>
      <c r="J91" s="62"/>
    </row>
    <row r="92" spans="1:10" x14ac:dyDescent="0.25">
      <c r="A92" s="65" t="s">
        <v>80</v>
      </c>
      <c r="B92" s="86" t="s">
        <v>81</v>
      </c>
      <c r="C92" s="86"/>
      <c r="D92" s="86" t="s">
        <v>82</v>
      </c>
      <c r="E92" s="86"/>
      <c r="F92" s="86"/>
      <c r="G92" s="62"/>
      <c r="H92" s="62"/>
      <c r="I92" s="62"/>
      <c r="J92" s="62"/>
    </row>
    <row r="93" spans="1:10" x14ac:dyDescent="0.25">
      <c r="A93" s="66" t="s">
        <v>83</v>
      </c>
      <c r="B93" s="71">
        <v>43980</v>
      </c>
      <c r="C93" s="71"/>
      <c r="D93" s="74" t="s">
        <v>84</v>
      </c>
      <c r="E93" s="75"/>
      <c r="F93" s="76"/>
      <c r="G93" s="62"/>
      <c r="H93" s="62"/>
      <c r="I93" s="62"/>
      <c r="J93" s="62"/>
    </row>
    <row r="94" spans="1:10" ht="27.6" customHeight="1" x14ac:dyDescent="0.25">
      <c r="A94" s="66" t="s">
        <v>85</v>
      </c>
      <c r="B94" s="71">
        <v>44770</v>
      </c>
      <c r="C94" s="71"/>
      <c r="D94" s="74" t="s">
        <v>86</v>
      </c>
      <c r="E94" s="75"/>
      <c r="F94" s="76"/>
      <c r="G94" s="62"/>
      <c r="H94" s="62"/>
      <c r="I94" s="62"/>
      <c r="J94" s="62"/>
    </row>
    <row r="95" spans="1:10" ht="66" customHeight="1" x14ac:dyDescent="0.25">
      <c r="A95" s="66" t="s">
        <v>93</v>
      </c>
      <c r="B95" s="71">
        <v>45845</v>
      </c>
      <c r="C95" s="71"/>
      <c r="D95" s="72" t="s">
        <v>94</v>
      </c>
      <c r="E95" s="73"/>
      <c r="F95" s="73"/>
      <c r="G95" s="62"/>
      <c r="H95" s="62"/>
      <c r="I95" s="62"/>
      <c r="J95" s="62"/>
    </row>
    <row r="96" spans="1:10" x14ac:dyDescent="0.25">
      <c r="A96" s="77" t="s">
        <v>87</v>
      </c>
      <c r="B96" s="78"/>
      <c r="C96" s="77" t="s">
        <v>88</v>
      </c>
      <c r="D96" s="78"/>
      <c r="E96" s="77" t="s">
        <v>89</v>
      </c>
      <c r="F96" s="78"/>
      <c r="G96" s="62"/>
      <c r="H96" s="62"/>
      <c r="I96" s="62"/>
      <c r="J96" s="62"/>
    </row>
    <row r="97" spans="1:10" ht="60" customHeight="1" x14ac:dyDescent="0.25">
      <c r="A97" s="67" t="s">
        <v>90</v>
      </c>
      <c r="B97" s="68"/>
      <c r="C97" s="69" t="s">
        <v>91</v>
      </c>
      <c r="D97" s="70"/>
      <c r="E97" s="69" t="s">
        <v>92</v>
      </c>
      <c r="F97" s="70"/>
      <c r="G97" s="62"/>
      <c r="H97" s="62"/>
      <c r="I97" s="62"/>
      <c r="J97" s="62"/>
    </row>
  </sheetData>
  <mergeCells count="139">
    <mergeCell ref="A6:B6"/>
    <mergeCell ref="C6:F6"/>
    <mergeCell ref="G6:H6"/>
    <mergeCell ref="I6:J6"/>
    <mergeCell ref="A7:B7"/>
    <mergeCell ref="A8:B8"/>
    <mergeCell ref="A1:J1"/>
    <mergeCell ref="A2:A5"/>
    <mergeCell ref="B2:H5"/>
    <mergeCell ref="I2:J2"/>
    <mergeCell ref="I3:J3"/>
    <mergeCell ref="I4:J4"/>
    <mergeCell ref="I5:J5"/>
    <mergeCell ref="B14:C14"/>
    <mergeCell ref="B15:C15"/>
    <mergeCell ref="B16:C16"/>
    <mergeCell ref="A20:J20"/>
    <mergeCell ref="A21:E21"/>
    <mergeCell ref="F21:J21"/>
    <mergeCell ref="A9:B10"/>
    <mergeCell ref="C9:J9"/>
    <mergeCell ref="C10:J10"/>
    <mergeCell ref="A11:C12"/>
    <mergeCell ref="D11:J11"/>
    <mergeCell ref="B13:C13"/>
    <mergeCell ref="B24:C24"/>
    <mergeCell ref="F24:G25"/>
    <mergeCell ref="A25:C25"/>
    <mergeCell ref="D25:E25"/>
    <mergeCell ref="A26:J26"/>
    <mergeCell ref="B27:C27"/>
    <mergeCell ref="I27:J27"/>
    <mergeCell ref="B22:E22"/>
    <mergeCell ref="F22:G22"/>
    <mergeCell ref="I22:J22"/>
    <mergeCell ref="B23:C23"/>
    <mergeCell ref="F23:G23"/>
    <mergeCell ref="I23:J23"/>
    <mergeCell ref="G33:J33"/>
    <mergeCell ref="B34:F34"/>
    <mergeCell ref="H34:J34"/>
    <mergeCell ref="B35:F35"/>
    <mergeCell ref="H35:J35"/>
    <mergeCell ref="B36:F36"/>
    <mergeCell ref="H36:J36"/>
    <mergeCell ref="B28:C28"/>
    <mergeCell ref="B29:C29"/>
    <mergeCell ref="B30:C30"/>
    <mergeCell ref="B31:C31"/>
    <mergeCell ref="B32:C32"/>
    <mergeCell ref="A33:F33"/>
    <mergeCell ref="B40:F40"/>
    <mergeCell ref="H40:J40"/>
    <mergeCell ref="A41:J41"/>
    <mergeCell ref="A42:J42"/>
    <mergeCell ref="A43:J43"/>
    <mergeCell ref="A44:J44"/>
    <mergeCell ref="B37:F37"/>
    <mergeCell ref="H37:J37"/>
    <mergeCell ref="B38:F38"/>
    <mergeCell ref="H38:J38"/>
    <mergeCell ref="B39:F39"/>
    <mergeCell ref="H39:J39"/>
    <mergeCell ref="A52:C53"/>
    <mergeCell ref="D52:J52"/>
    <mergeCell ref="B54:C54"/>
    <mergeCell ref="B55:C55"/>
    <mergeCell ref="B56:C56"/>
    <mergeCell ref="B57:C57"/>
    <mergeCell ref="A45:J45"/>
    <mergeCell ref="A46:J46"/>
    <mergeCell ref="A47:J47"/>
    <mergeCell ref="A48:B48"/>
    <mergeCell ref="A49:B49"/>
    <mergeCell ref="A50:B51"/>
    <mergeCell ref="C50:J50"/>
    <mergeCell ref="C51:J51"/>
    <mergeCell ref="B64:C64"/>
    <mergeCell ref="F64:G64"/>
    <mergeCell ref="I64:J64"/>
    <mergeCell ref="B65:C65"/>
    <mergeCell ref="F65:G66"/>
    <mergeCell ref="A66:C66"/>
    <mergeCell ref="D66:E66"/>
    <mergeCell ref="A61:J61"/>
    <mergeCell ref="A62:E62"/>
    <mergeCell ref="F62:J62"/>
    <mergeCell ref="B63:E63"/>
    <mergeCell ref="F63:G63"/>
    <mergeCell ref="I63:J63"/>
    <mergeCell ref="B72:C72"/>
    <mergeCell ref="B73:C73"/>
    <mergeCell ref="A74:F74"/>
    <mergeCell ref="G74:J74"/>
    <mergeCell ref="B75:F75"/>
    <mergeCell ref="H75:J75"/>
    <mergeCell ref="A67:J67"/>
    <mergeCell ref="B68:C68"/>
    <mergeCell ref="I68:J68"/>
    <mergeCell ref="B69:C69"/>
    <mergeCell ref="B70:C70"/>
    <mergeCell ref="B71:C71"/>
    <mergeCell ref="B79:F79"/>
    <mergeCell ref="H79:J79"/>
    <mergeCell ref="B80:F80"/>
    <mergeCell ref="H80:J80"/>
    <mergeCell ref="B81:F81"/>
    <mergeCell ref="H81:J81"/>
    <mergeCell ref="B76:F76"/>
    <mergeCell ref="H76:J76"/>
    <mergeCell ref="B77:F77"/>
    <mergeCell ref="H77:J77"/>
    <mergeCell ref="B78:F78"/>
    <mergeCell ref="H78:J78"/>
    <mergeCell ref="A88:B88"/>
    <mergeCell ref="C88:E88"/>
    <mergeCell ref="F88:G88"/>
    <mergeCell ref="H88:J88"/>
    <mergeCell ref="A90:F90"/>
    <mergeCell ref="B92:C92"/>
    <mergeCell ref="D92:F92"/>
    <mergeCell ref="A82:J82"/>
    <mergeCell ref="A83:J83"/>
    <mergeCell ref="A84:J84"/>
    <mergeCell ref="A85:J85"/>
    <mergeCell ref="A86:J86"/>
    <mergeCell ref="A87:J87"/>
    <mergeCell ref="A97:B97"/>
    <mergeCell ref="C97:D97"/>
    <mergeCell ref="E97:F97"/>
    <mergeCell ref="B95:C95"/>
    <mergeCell ref="D95:F95"/>
    <mergeCell ref="B93:C93"/>
    <mergeCell ref="D93:F93"/>
    <mergeCell ref="B94:C94"/>
    <mergeCell ref="D94:F94"/>
    <mergeCell ref="A96:B96"/>
    <mergeCell ref="C96:D96"/>
    <mergeCell ref="E96:F96"/>
  </mergeCells>
  <conditionalFormatting sqref="A32">
    <cfRule type="expression" dxfId="59" priority="76" stopIfTrue="1">
      <formula>A32&lt;5</formula>
    </cfRule>
    <cfRule type="expression" dxfId="58" priority="75" stopIfTrue="1">
      <formula>#REF!&lt;5</formula>
    </cfRule>
    <cfRule type="containsText" dxfId="57" priority="74" stopIfTrue="1" operator="containsText" text="Si cumple">
      <formula>NOT(ISERROR(SEARCH("Si cumple",A32)))</formula>
    </cfRule>
    <cfRule type="containsText" dxfId="56" priority="73" stopIfTrue="1" operator="containsText" text="No cumple">
      <formula>NOT(ISERROR(SEARCH("No cumple",A32)))</formula>
    </cfRule>
  </conditionalFormatting>
  <conditionalFormatting sqref="A73">
    <cfRule type="containsText" dxfId="55" priority="30" stopIfTrue="1" operator="containsText" text="Si cumple">
      <formula>NOT(ISERROR(SEARCH("Si cumple",A73)))</formula>
    </cfRule>
    <cfRule type="expression" dxfId="54" priority="32" stopIfTrue="1">
      <formula>A73&lt;5</formula>
    </cfRule>
    <cfRule type="containsText" dxfId="53" priority="29" stopIfTrue="1" operator="containsText" text="No cumple">
      <formula>NOT(ISERROR(SEARCH("No cumple",A73)))</formula>
    </cfRule>
    <cfRule type="expression" dxfId="52" priority="31" stopIfTrue="1">
      <formula>#REF!&lt;5</formula>
    </cfRule>
  </conditionalFormatting>
  <conditionalFormatting sqref="B32:C32">
    <cfRule type="containsText" dxfId="51" priority="72" operator="containsText" text="No Cumple">
      <formula>NOT(ISERROR(SEARCH("No Cumple",B32)))</formula>
    </cfRule>
    <cfRule type="containsText" dxfId="50" priority="71" operator="containsText" text="Si cumple">
      <formula>NOT(ISERROR(SEARCH("Si cumple",B32)))</formula>
    </cfRule>
  </conditionalFormatting>
  <conditionalFormatting sqref="B73:C73">
    <cfRule type="containsText" dxfId="49" priority="28" operator="containsText" text="No Cumple">
      <formula>NOT(ISERROR(SEARCH("No Cumple",B73)))</formula>
    </cfRule>
    <cfRule type="containsText" dxfId="48" priority="27" operator="containsText" text="Si cumple">
      <formula>NOT(ISERROR(SEARCH("Si cumple",B73)))</formula>
    </cfRule>
  </conditionalFormatting>
  <conditionalFormatting sqref="C17">
    <cfRule type="containsText" dxfId="47" priority="47" operator="containsText" text="Cumple">
      <formula>NOT(ISERROR(SEARCH("Cumple",C17)))</formula>
    </cfRule>
    <cfRule type="containsText" dxfId="46" priority="48" operator="containsText" text="No cumple">
      <formula>NOT(ISERROR(SEARCH("No cumple",C17)))</formula>
    </cfRule>
  </conditionalFormatting>
  <conditionalFormatting sqref="C18">
    <cfRule type="containsText" dxfId="45" priority="46" operator="containsText" text="NO CUMPLE">
      <formula>NOT(ISERROR(SEARCH("NO CUMPLE",C18)))</formula>
    </cfRule>
    <cfRule type="containsText" dxfId="44" priority="45" operator="containsText" text="CUMPLE">
      <formula>NOT(ISERROR(SEARCH("CUMPLE",C18)))</formula>
    </cfRule>
  </conditionalFormatting>
  <conditionalFormatting sqref="C58">
    <cfRule type="containsText" dxfId="43" priority="3" operator="containsText" text="Cumple">
      <formula>NOT(ISERROR(SEARCH("Cumple",C58)))</formula>
    </cfRule>
    <cfRule type="containsText" dxfId="42" priority="4" operator="containsText" text="No cumple">
      <formula>NOT(ISERROR(SEARCH("No cumple",C58)))</formula>
    </cfRule>
  </conditionalFormatting>
  <conditionalFormatting sqref="C59">
    <cfRule type="containsText" dxfId="41" priority="2" operator="containsText" text="NO CUMPLE">
      <formula>NOT(ISERROR(SEARCH("NO CUMPLE",C59)))</formula>
    </cfRule>
    <cfRule type="containsText" dxfId="40" priority="1" operator="containsText" text="CUMPLE">
      <formula>NOT(ISERROR(SEARCH("CUMPLE",C59)))</formula>
    </cfRule>
  </conditionalFormatting>
  <conditionalFormatting sqref="D25:E25">
    <cfRule type="containsText" dxfId="39" priority="59" operator="containsText" text="Si cumple">
      <formula>NOT(ISERROR(SEARCH("Si cumple",D25)))</formula>
    </cfRule>
    <cfRule type="containsText" dxfId="38" priority="60" operator="containsText" text="No cumple">
      <formula>NOT(ISERROR(SEARCH("No cumple",D25)))</formula>
    </cfRule>
  </conditionalFormatting>
  <conditionalFormatting sqref="D66:E66">
    <cfRule type="containsText" dxfId="37" priority="16" operator="containsText" text="No cumple">
      <formula>NOT(ISERROR(SEARCH("No cumple",D66)))</formula>
    </cfRule>
    <cfRule type="containsText" dxfId="36" priority="15" operator="containsText" text="Si cumple">
      <formula>NOT(ISERROR(SEARCH("Si cumple",D66)))</formula>
    </cfRule>
  </conditionalFormatting>
  <conditionalFormatting sqref="D32:F32">
    <cfRule type="containsText" dxfId="35" priority="77" stopIfTrue="1" operator="containsText" text="No cumple">
      <formula>NOT(ISERROR(SEARCH("No cumple",D32)))</formula>
    </cfRule>
    <cfRule type="expression" dxfId="34" priority="80" stopIfTrue="1">
      <formula>D32&lt;5</formula>
    </cfRule>
    <cfRule type="containsText" dxfId="33" priority="78" stopIfTrue="1" operator="containsText" text="Si cumple">
      <formula>NOT(ISERROR(SEARCH("Si cumple",D32)))</formula>
    </cfRule>
    <cfRule type="expression" dxfId="32" priority="79" stopIfTrue="1">
      <formula>#REF!&lt;5</formula>
    </cfRule>
  </conditionalFormatting>
  <conditionalFormatting sqref="D73:F73">
    <cfRule type="containsText" dxfId="31" priority="34" stopIfTrue="1" operator="containsText" text="Si cumple">
      <formula>NOT(ISERROR(SEARCH("Si cumple",D73)))</formula>
    </cfRule>
    <cfRule type="containsText" dxfId="30" priority="33" stopIfTrue="1" operator="containsText" text="No cumple">
      <formula>NOT(ISERROR(SEARCH("No cumple",D73)))</formula>
    </cfRule>
    <cfRule type="expression" dxfId="29" priority="35" stopIfTrue="1">
      <formula>#REF!&lt;5</formula>
    </cfRule>
    <cfRule type="expression" dxfId="28" priority="36" stopIfTrue="1">
      <formula>D73&lt;5</formula>
    </cfRule>
  </conditionalFormatting>
  <conditionalFormatting sqref="G32:H32">
    <cfRule type="containsText" dxfId="27" priority="50" operator="containsText" text="No cumple">
      <formula>NOT(ISERROR(SEARCH("No cumple",G32)))</formula>
    </cfRule>
    <cfRule type="containsText" dxfId="26" priority="49" operator="containsText" text="Si cumple">
      <formula>NOT(ISERROR(SEARCH("Si cumple",G32)))</formula>
    </cfRule>
  </conditionalFormatting>
  <conditionalFormatting sqref="G73:H73">
    <cfRule type="containsText" dxfId="25" priority="5" operator="containsText" text="Si cumple">
      <formula>NOT(ISERROR(SEARCH("Si cumple",G73)))</formula>
    </cfRule>
    <cfRule type="containsText" dxfId="24" priority="6" operator="containsText" text="No cumple">
      <formula>NOT(ISERROR(SEARCH("No cumple",G73)))</formula>
    </cfRule>
  </conditionalFormatting>
  <conditionalFormatting sqref="I22:J22">
    <cfRule type="containsText" dxfId="23" priority="58" operator="containsText" text="No cumple">
      <formula>NOT(ISERROR(SEARCH("No cumple",I22)))</formula>
    </cfRule>
    <cfRule type="containsText" dxfId="22" priority="57" operator="containsText" text="Si cumple">
      <formula>NOT(ISERROR(SEARCH("Si cumple",I22)))</formula>
    </cfRule>
  </conditionalFormatting>
  <conditionalFormatting sqref="I23:J23">
    <cfRule type="containsText" dxfId="21" priority="56" operator="containsText" text="NO CUMPLE">
      <formula>NOT(ISERROR(SEARCH("NO CUMPLE",I23)))</formula>
    </cfRule>
    <cfRule type="containsText" dxfId="20" priority="55" operator="containsText" text="SI CUMPLE">
      <formula>NOT(ISERROR(SEARCH("SI CUMPLE",I23)))</formula>
    </cfRule>
  </conditionalFormatting>
  <conditionalFormatting sqref="I32:J32">
    <cfRule type="containsText" dxfId="19" priority="61" stopIfTrue="1" operator="containsText" text="No cumple">
      <formula>NOT(ISERROR(SEARCH("No cumple",I32)))</formula>
    </cfRule>
    <cfRule type="containsText" dxfId="18" priority="62" stopIfTrue="1" operator="containsText" text="Si cumple">
      <formula>NOT(ISERROR(SEARCH("Si cumple",I32)))</formula>
    </cfRule>
    <cfRule type="expression" dxfId="17" priority="63" stopIfTrue="1">
      <formula>#REF!&lt;5</formula>
    </cfRule>
    <cfRule type="expression" dxfId="16" priority="64" stopIfTrue="1">
      <formula>I32&lt;5</formula>
    </cfRule>
  </conditionalFormatting>
  <conditionalFormatting sqref="I63:J63">
    <cfRule type="containsText" dxfId="15" priority="14" operator="containsText" text="No cumple">
      <formula>NOT(ISERROR(SEARCH("No cumple",I63)))</formula>
    </cfRule>
    <cfRule type="containsText" dxfId="14" priority="13" operator="containsText" text="Si cumple">
      <formula>NOT(ISERROR(SEARCH("Si cumple",I63)))</formula>
    </cfRule>
  </conditionalFormatting>
  <conditionalFormatting sqref="I64:J64">
    <cfRule type="containsText" dxfId="13" priority="12" operator="containsText" text="NO CUMPLE">
      <formula>NOT(ISERROR(SEARCH("NO CUMPLE",I64)))</formula>
    </cfRule>
    <cfRule type="containsText" dxfId="12" priority="11" operator="containsText" text="SI CUMPLE">
      <formula>NOT(ISERROR(SEARCH("SI CUMPLE",I64)))</formula>
    </cfRule>
  </conditionalFormatting>
  <conditionalFormatting sqref="I73:J73">
    <cfRule type="expression" dxfId="11" priority="19" stopIfTrue="1">
      <formula>#REF!&lt;5</formula>
    </cfRule>
    <cfRule type="expression" dxfId="10" priority="20" stopIfTrue="1">
      <formula>I73&lt;5</formula>
    </cfRule>
    <cfRule type="containsText" dxfId="9" priority="18" stopIfTrue="1" operator="containsText" text="Si cumple">
      <formula>NOT(ISERROR(SEARCH("Si cumple",I73)))</formula>
    </cfRule>
    <cfRule type="containsText" dxfId="8" priority="17" stopIfTrue="1" operator="containsText" text="No cumple">
      <formula>NOT(ISERROR(SEARCH("No cumple",I73)))</formula>
    </cfRule>
  </conditionalFormatting>
  <conditionalFormatting sqref="J24">
    <cfRule type="containsText" dxfId="7" priority="53" operator="containsText" text="si cumple">
      <formula>NOT(ISERROR(SEARCH("si cumple",J24)))</formula>
    </cfRule>
    <cfRule type="containsText" dxfId="6" priority="54" operator="containsText" text="no cumple">
      <formula>NOT(ISERROR(SEARCH("no cumple",J24)))</formula>
    </cfRule>
  </conditionalFormatting>
  <conditionalFormatting sqref="J25">
    <cfRule type="containsText" dxfId="5" priority="51" operator="containsText" text="SI CUMPLE">
      <formula>NOT(ISERROR(SEARCH("SI CUMPLE",J25)))</formula>
    </cfRule>
    <cfRule type="containsText" dxfId="4" priority="52" operator="containsText" text="NO CUMPLE">
      <formula>NOT(ISERROR(SEARCH("NO CUMPLE",J25)))</formula>
    </cfRule>
  </conditionalFormatting>
  <conditionalFormatting sqref="J65">
    <cfRule type="containsText" dxfId="3" priority="10" operator="containsText" text="no cumple">
      <formula>NOT(ISERROR(SEARCH("no cumple",J65)))</formula>
    </cfRule>
    <cfRule type="containsText" dxfId="2" priority="9" operator="containsText" text="si cumple">
      <formula>NOT(ISERROR(SEARCH("si cumple",J65)))</formula>
    </cfRule>
  </conditionalFormatting>
  <conditionalFormatting sqref="J66">
    <cfRule type="containsText" dxfId="1" priority="8" operator="containsText" text="NO CUMPLE">
      <formula>NOT(ISERROR(SEARCH("NO CUMPLE",J66)))</formula>
    </cfRule>
    <cfRule type="containsText" dxfId="0" priority="7" operator="containsText" text="SI CUMPLE">
      <formula>NOT(ISERROR(SEARCH("SI CUMPLE",J66)))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'[M-S-A-F050 FORMATO EVALUACIÓN MUESTREO C.A. - GASES MANUAL v2.xlsx]Hoja1'!#REF!</xm:f>
          </x14:formula1>
          <xm:sqref>C7:C8 C48:C49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Calidad Aire - Gases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Andrea Milena Rey Moreno</cp:lastModifiedBy>
  <dcterms:created xsi:type="dcterms:W3CDTF">2025-07-07T20:40:26Z</dcterms:created>
  <dcterms:modified xsi:type="dcterms:W3CDTF">2025-07-21T13:52:21Z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2025-07-21T13:52:21Z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3b40d769-db8a-4ea2-a084-0b994122af64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