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C:\Users\nfique\Downloads\"/>
    </mc:Choice>
  </mc:AlternateContent>
  <xr:revisionPtr revIDLastSave="0" documentId="13_ncr:1_{48E761F1-DE71-41F1-B2BC-5F43A35DA4F3}" xr6:coauthVersionLast="47" xr6:coauthVersionMax="47" xr10:uidLastSave="{00000000-0000-0000-0000-000000000000}"/>
  <bookViews>
    <workbookView xWindow="-120" yWindow="-120" windowWidth="20730" windowHeight="11040" firstSheet="1" activeTab="3" xr2:uid="{00000000-000D-0000-FFFF-FFFF00000000}"/>
  </bookViews>
  <sheets>
    <sheet name="Descripción1" sheetId="1" state="hidden" r:id="rId1"/>
    <sheet name="Instrucciones GTH-F060" sheetId="17" r:id="rId2"/>
    <sheet name="Concertación" sheetId="3" r:id="rId3"/>
    <sheet name="1.Seguimiento-Retroalimentación" sheetId="12" r:id="rId4"/>
    <sheet name="2.Evaluación" sheetId="14" r:id="rId5"/>
    <sheet name="3.ValoraciónCompetencias" sheetId="4" r:id="rId6"/>
    <sheet name="4.EvaluaciónFinal-Retroalimenta" sheetId="6" r:id="rId7"/>
    <sheet name="Cambios" sheetId="16" r:id="rId8"/>
  </sheets>
  <definedNames>
    <definedName name="_xlnm.Print_Area" localSheetId="4">'2.Evaluación'!$B$1:$P$44</definedName>
    <definedName name="_xlnm.Print_Area" localSheetId="5">'3.ValoraciónCompetencias'!$B$1:$J$111</definedName>
    <definedName name="_xlnm.Print_Area" localSheetId="6">'4.EvaluaciónFinal-Retroalimenta'!$B$1:$H$56</definedName>
    <definedName name="_xlnm.Print_Area" localSheetId="7">Cambios!$B$1:$E$7</definedName>
    <definedName name="_xlnm.Print_Area" localSheetId="2">Concertación!$B$1:$J$44</definedName>
    <definedName name="_xlnm.Print_Area" localSheetId="1">'Instrucciones GTH-F060'!$B$1:$D$66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2" l="1"/>
  <c r="C22" i="12"/>
  <c r="C16" i="12"/>
  <c r="C5" i="12"/>
  <c r="D10" i="12"/>
  <c r="G59" i="4" l="1"/>
  <c r="F59" i="4"/>
  <c r="E59" i="4"/>
  <c r="G53" i="4"/>
  <c r="F53" i="4"/>
  <c r="E53" i="4"/>
  <c r="F35" i="4"/>
  <c r="G35" i="4"/>
  <c r="E35" i="4"/>
  <c r="G28" i="4"/>
  <c r="F28" i="4"/>
  <c r="E28" i="4"/>
  <c r="I54" i="4" l="1"/>
  <c r="G100" i="4"/>
  <c r="F100" i="4"/>
  <c r="E100" i="4"/>
  <c r="G93" i="4"/>
  <c r="F93" i="4"/>
  <c r="E93" i="4"/>
  <c r="G87" i="4"/>
  <c r="F87" i="4"/>
  <c r="E87" i="4"/>
  <c r="G80" i="4"/>
  <c r="F80" i="4"/>
  <c r="E80" i="4"/>
  <c r="G73" i="4"/>
  <c r="F73" i="4"/>
  <c r="E73" i="4"/>
  <c r="G66" i="4"/>
  <c r="F66" i="4"/>
  <c r="E66" i="4"/>
  <c r="G48" i="4"/>
  <c r="F48" i="4"/>
  <c r="E48" i="4"/>
  <c r="G41" i="4"/>
  <c r="F41" i="4"/>
  <c r="E41" i="4"/>
  <c r="G17" i="4"/>
  <c r="F17" i="4"/>
  <c r="E17" i="4"/>
  <c r="G13" i="14" l="1"/>
  <c r="J5" i="14" l="1"/>
  <c r="J10" i="14"/>
  <c r="F5" i="12"/>
  <c r="F10" i="12"/>
  <c r="F16" i="12"/>
  <c r="F22" i="12"/>
  <c r="F28" i="12"/>
  <c r="L6" i="6" l="1"/>
  <c r="I88" i="4"/>
  <c r="I67" i="4"/>
  <c r="I74" i="4"/>
  <c r="D40" i="14"/>
  <c r="K28" i="14"/>
  <c r="K22" i="14"/>
  <c r="K16" i="14"/>
  <c r="J28" i="14"/>
  <c r="J22" i="14"/>
  <c r="J16" i="14"/>
  <c r="K10" i="14"/>
  <c r="K5" i="14"/>
  <c r="I28" i="14"/>
  <c r="I22" i="14"/>
  <c r="I16" i="14"/>
  <c r="I10" i="14"/>
  <c r="I5" i="14"/>
  <c r="G32" i="14"/>
  <c r="G31" i="14"/>
  <c r="G30" i="14"/>
  <c r="G29" i="14"/>
  <c r="G28" i="14"/>
  <c r="G26" i="14"/>
  <c r="G25" i="14"/>
  <c r="G24" i="14"/>
  <c r="G23" i="14"/>
  <c r="G22" i="14"/>
  <c r="G20" i="14"/>
  <c r="G19" i="14"/>
  <c r="G18" i="14"/>
  <c r="G17" i="14"/>
  <c r="G16" i="14"/>
  <c r="G14" i="14"/>
  <c r="G12" i="14"/>
  <c r="G11" i="14"/>
  <c r="G10" i="14"/>
  <c r="G9" i="14"/>
  <c r="G8" i="14"/>
  <c r="G7" i="14"/>
  <c r="G6" i="14"/>
  <c r="G5" i="14"/>
  <c r="F22" i="14"/>
  <c r="F16" i="14"/>
  <c r="F28" i="14"/>
  <c r="F10" i="14"/>
  <c r="F5" i="14"/>
  <c r="E28" i="14"/>
  <c r="E22" i="14"/>
  <c r="E16" i="14"/>
  <c r="E10" i="14"/>
  <c r="E5" i="14"/>
  <c r="D28" i="14"/>
  <c r="D22" i="14"/>
  <c r="D16" i="14"/>
  <c r="D10" i="14"/>
  <c r="D5" i="14"/>
  <c r="C28" i="14"/>
  <c r="C22" i="14"/>
  <c r="C16" i="14"/>
  <c r="C10" i="14"/>
  <c r="C5" i="14"/>
  <c r="D40" i="12"/>
  <c r="I28" i="12"/>
  <c r="I22" i="12"/>
  <c r="I16" i="12"/>
  <c r="I10" i="12"/>
  <c r="I5" i="12"/>
  <c r="G32" i="12"/>
  <c r="G31" i="12"/>
  <c r="G30" i="12"/>
  <c r="G29" i="12"/>
  <c r="G28" i="12"/>
  <c r="G26" i="12"/>
  <c r="G25" i="12"/>
  <c r="G24" i="12"/>
  <c r="G23" i="12"/>
  <c r="G22" i="12"/>
  <c r="G20" i="12"/>
  <c r="G19" i="12"/>
  <c r="G18" i="12"/>
  <c r="G17" i="12"/>
  <c r="G16" i="12"/>
  <c r="G14" i="12"/>
  <c r="G13" i="12"/>
  <c r="G12" i="12"/>
  <c r="G11" i="12"/>
  <c r="G10" i="12"/>
  <c r="G9" i="12"/>
  <c r="G8" i="12"/>
  <c r="G7" i="12"/>
  <c r="G6" i="12"/>
  <c r="G5" i="12"/>
  <c r="E28" i="12"/>
  <c r="E22" i="12"/>
  <c r="E16" i="12"/>
  <c r="E10" i="12"/>
  <c r="E5" i="12"/>
  <c r="D28" i="12"/>
  <c r="D22" i="12"/>
  <c r="D16" i="12"/>
  <c r="D5" i="12"/>
  <c r="C10" i="12"/>
  <c r="I81" i="4" l="1"/>
  <c r="I18" i="4"/>
  <c r="I14" i="4"/>
  <c r="I29" i="4" l="1"/>
  <c r="I49" i="4"/>
  <c r="I60" i="4" l="1"/>
  <c r="I42" i="4" l="1"/>
  <c r="H33" i="14"/>
  <c r="M28" i="14"/>
  <c r="M22" i="14"/>
  <c r="N22" i="14" s="1"/>
  <c r="M16" i="14"/>
  <c r="N16" i="14" s="1"/>
  <c r="M10" i="14"/>
  <c r="N10" i="14" s="1"/>
  <c r="M5" i="14"/>
  <c r="N5" i="14" s="1"/>
  <c r="H33" i="12"/>
  <c r="N28" i="14" l="1"/>
  <c r="M33" i="14"/>
  <c r="N33" i="14"/>
  <c r="D8" i="6" s="1"/>
  <c r="E8" i="6" s="1"/>
  <c r="H33" i="3"/>
  <c r="I94" i="4" l="1"/>
  <c r="B9" i="1"/>
  <c r="I36" i="4" l="1"/>
  <c r="I102" i="4" l="1"/>
  <c r="J102" i="4" s="1"/>
  <c r="D10" i="6" s="1"/>
  <c r="E10" i="6" s="1"/>
  <c r="E12" i="6" s="1"/>
  <c r="E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Leandry Luz Vargas Alvarez</author>
    <author>Cristian Camilo Angulo Escobar</author>
  </authors>
  <commentList>
    <comment ref="C2" authorId="0" shapeId="0" xr:uid="{00000000-0006-0000-0200-000001000000}">
      <text>
        <r>
          <rPr>
            <sz val="16"/>
            <color indexed="81"/>
            <rFont val="Calibri"/>
            <family val="2"/>
            <scheme val="minor"/>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r>
      </text>
    </comment>
    <comment ref="D2" authorId="1" shapeId="0" xr:uid="{00000000-0006-0000-0200-000002000000}">
      <text>
        <r>
          <rPr>
            <sz val="16"/>
            <color indexed="81"/>
            <rFont val="Calibri"/>
            <family val="2"/>
            <scheme val="minor"/>
          </rPr>
          <t xml:space="preserve">Comprenden los resultados a ser medidos, cuantificados y verificados que adelantará el gerente público para el cumplimiento efectivo de los objetivos del Instituto. </t>
        </r>
      </text>
    </comment>
    <comment ref="E2" authorId="1" shapeId="0" xr:uid="{00000000-0006-0000-0200-000003000000}">
      <text>
        <r>
          <rPr>
            <sz val="16"/>
            <color indexed="81"/>
            <rFont val="Calibri"/>
            <family val="2"/>
            <scheme val="minor"/>
          </rPr>
          <t>Es la representación cuantitativa en número o porcentaje que debe ser verificable objetivamente y mediante el cual se determina el cumplimiento de los compromisos gerenciales.</t>
        </r>
      </text>
    </comment>
    <comment ref="F2" authorId="1" shapeId="0" xr:uid="{00000000-0006-0000-0200-000004000000}">
      <text>
        <r>
          <rPr>
            <sz val="16"/>
            <color indexed="81"/>
            <rFont val="Calibri"/>
            <family val="2"/>
            <scheme val="minor"/>
          </rPr>
          <t>Corresponde al lapso de ejecución del compromiso concertado en el cual deberán adelantarse las acciones necesarias para el cumplimiento del mismo.</t>
        </r>
      </text>
    </comment>
    <comment ref="G2" authorId="0" shapeId="0" xr:uid="{00000000-0006-0000-0200-000005000000}">
      <text>
        <r>
          <rPr>
            <sz val="16"/>
            <color indexed="81"/>
            <rFont val="Calibri"/>
            <family val="2"/>
            <scheme val="minor"/>
          </rPr>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r>
      </text>
    </comment>
    <comment ref="H2" authorId="0" shapeId="0" xr:uid="{00000000-0006-0000-0200-000006000000}">
      <text>
        <r>
          <rPr>
            <sz val="16"/>
            <color indexed="81"/>
            <rFont val="Calibri"/>
            <family val="2"/>
            <scheme val="minor"/>
          </rPr>
          <t xml:space="preserve">Corresponde al porcentaje de cada compromiso concertado con el superior jerárquico, en función de las metas del Instituto. </t>
        </r>
      </text>
    </comment>
    <comment ref="C3" authorId="0" shapeId="0" xr:uid="{745E87F7-9333-4EF4-9BBF-EC3073F702C1}">
      <text>
        <r>
          <rPr>
            <sz val="16"/>
            <color indexed="81"/>
            <rFont val="Calibri"/>
            <family val="2"/>
            <scheme val="minor"/>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r>
      </text>
    </comment>
    <comment ref="D3" authorId="1" shapeId="0" xr:uid="{C7A078F6-B75B-4E25-8101-F00B884BF0D0}">
      <text>
        <r>
          <rPr>
            <sz val="16"/>
            <color indexed="81"/>
            <rFont val="Calibri"/>
            <family val="2"/>
            <scheme val="minor"/>
          </rPr>
          <t xml:space="preserve">Comprenden los resultados a ser medidos, cuantificados y verificados que adelantará el gerente público para el cumplimiento efectivo de los objetivos del Instituto. </t>
        </r>
      </text>
    </comment>
    <comment ref="E3" authorId="1" shapeId="0" xr:uid="{A26710E0-4346-4741-B02B-D06C3BF49B0F}">
      <text>
        <r>
          <rPr>
            <sz val="16"/>
            <color indexed="81"/>
            <rFont val="Calibri"/>
            <family val="2"/>
            <scheme val="minor"/>
          </rPr>
          <t>Es la representación cuantitativa en número o porcentaje que debe ser verificable objetivamente y mediante el cual se determina el cumplimiento de los compromisos gerenciales.</t>
        </r>
      </text>
    </comment>
    <comment ref="F3" authorId="1" shapeId="0" xr:uid="{7D91DC03-E689-452A-8CE8-5C01B9288829}">
      <text>
        <r>
          <rPr>
            <sz val="16"/>
            <color indexed="81"/>
            <rFont val="Calibri"/>
            <family val="2"/>
            <scheme val="minor"/>
          </rPr>
          <t>Corresponde al lapso de ejecución del compromiso concertado en el cual deberán adelantarse las acciones necesarias para el cumplimiento del mismo.</t>
        </r>
      </text>
    </comment>
    <comment ref="G3" authorId="0" shapeId="0" xr:uid="{5A5D7AE6-D254-46C1-A5AD-EFDB30515EC5}">
      <text>
        <r>
          <rPr>
            <sz val="16"/>
            <color indexed="81"/>
            <rFont val="Calibri"/>
            <family val="2"/>
            <scheme val="minor"/>
          </rPr>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r>
      </text>
    </comment>
    <comment ref="I3" authorId="2" shapeId="0" xr:uid="{00000000-0006-0000-0200-000007000000}">
      <text>
        <r>
          <rPr>
            <sz val="16"/>
            <color indexed="81"/>
            <rFont val="Calibri"/>
            <family val="2"/>
            <scheme val="minor"/>
          </rPr>
          <t>Se registra el porcentaje programado de cumplimiento de cada compromiso gerencial para este periodo.</t>
        </r>
      </text>
    </comment>
    <comment ref="J3" authorId="2" shapeId="0" xr:uid="{00000000-0006-0000-0200-000008000000}">
      <text>
        <r>
          <rPr>
            <sz val="16"/>
            <color indexed="81"/>
            <rFont val="Calibri"/>
            <family val="2"/>
            <scheme val="minor"/>
          </rPr>
          <t>Se registra el porcentaje programado de cumplimiento de cada compromiso gerencial durante este periodo.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Leandry Luz Vargas Alvarez</author>
    <author>Claudia Viviana Molina Barón</author>
    <author>Cristian Camilo Angulo Escobar</author>
  </authors>
  <commentList>
    <comment ref="C2" authorId="0" shapeId="0" xr:uid="{00000000-0006-0000-0300-000001000000}">
      <text>
        <r>
          <rPr>
            <sz val="16"/>
            <color indexed="81"/>
            <rFont val="Calibri"/>
            <family val="2"/>
            <scheme val="minor"/>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r>
      </text>
    </comment>
    <comment ref="D2" authorId="1" shapeId="0" xr:uid="{00000000-0006-0000-0300-000002000000}">
      <text>
        <r>
          <rPr>
            <sz val="16"/>
            <color indexed="81"/>
            <rFont val="Calibri"/>
            <family val="2"/>
            <scheme val="minor"/>
          </rPr>
          <t xml:space="preserve">Comprenden los resultados a ser medidos, cuantificados y verificados que adelantará el gerente público para el cumplimiento efectivo de los objetivos del Instituto.  </t>
        </r>
      </text>
    </comment>
    <comment ref="E2" authorId="1" shapeId="0" xr:uid="{00000000-0006-0000-0300-000003000000}">
      <text>
        <r>
          <rPr>
            <sz val="16"/>
            <color indexed="81"/>
            <rFont val="Calibri"/>
            <family val="2"/>
            <scheme val="minor"/>
          </rPr>
          <t>Es la representación cuantitativa en número o porcentaje que debe ser verificable objetivamente y mediante el cual se determina el cumplimiento de los compromisos gerenciales.</t>
        </r>
      </text>
    </comment>
    <comment ref="F2" authorId="1" shapeId="0" xr:uid="{00000000-0006-0000-0300-000004000000}">
      <text>
        <r>
          <rPr>
            <sz val="16"/>
            <color indexed="81"/>
            <rFont val="Calibri"/>
            <family val="2"/>
            <scheme val="minor"/>
          </rPr>
          <t>Corresponde al lapso de ejecución del compromiso concertado en el cual deberán adelantarse las acciones necesarias para el cumplimiento del mismo.</t>
        </r>
      </text>
    </comment>
    <comment ref="G2" authorId="0" shapeId="0" xr:uid="{00000000-0006-0000-0300-000005000000}">
      <text>
        <r>
          <rPr>
            <sz val="16"/>
            <color indexed="81"/>
            <rFont val="Calibri"/>
            <family val="2"/>
            <scheme val="minor"/>
          </rPr>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r>
      </text>
    </comment>
    <comment ref="H2" authorId="0" shapeId="0" xr:uid="{00000000-0006-0000-0300-000006000000}">
      <text>
        <r>
          <rPr>
            <sz val="16"/>
            <color indexed="81"/>
            <rFont val="Calibri"/>
            <family val="2"/>
            <scheme val="minor"/>
          </rPr>
          <t xml:space="preserve">Corresponde al porcentaje de cada compromiso concertado con el superior jerárquico, en función de las metas del Instituto. </t>
        </r>
      </text>
    </comment>
    <comment ref="K2" authorId="2" shapeId="0" xr:uid="{00000000-0006-0000-0300-000007000000}">
      <text>
        <r>
          <rPr>
            <sz val="16"/>
            <color indexed="81"/>
            <rFont val="Tahoma"/>
            <family val="2"/>
          </rPr>
          <t xml:space="preserve">Soportes que acompañan la ejecución de los compromisos gerenciales y que pueden encontrarse de forma física y/o virtual. </t>
        </r>
        <r>
          <rPr>
            <sz val="9"/>
            <color indexed="81"/>
            <rFont val="Tahoma"/>
            <family val="2"/>
          </rPr>
          <t xml:space="preserve">
</t>
        </r>
      </text>
    </comment>
    <comment ref="I3" authorId="3" shapeId="0" xr:uid="{00000000-0006-0000-0300-000008000000}">
      <text>
        <r>
          <rPr>
            <sz val="16"/>
            <color indexed="81"/>
            <rFont val="Calibri"/>
            <family val="2"/>
            <scheme val="minor"/>
          </rPr>
          <t>Se registra el porcentaje programado de cumplimiento de cada compromiso gerencial para este periodo.</t>
        </r>
      </text>
    </comment>
    <comment ref="J3" authorId="0" shapeId="0" xr:uid="{00000000-0006-0000-0300-000009000000}">
      <text>
        <r>
          <rPr>
            <sz val="16"/>
            <color indexed="81"/>
            <rFont val="Calibri"/>
            <family val="2"/>
            <scheme val="minor"/>
          </rPr>
          <t>Se verifica el avance de los compromisos e indicadores definidos en la etapa de concertación y se registra el resultado del indicador asociado al compromiso con corte al primer semestre del año.</t>
        </r>
      </text>
    </comment>
    <comment ref="K3" authorId="1" shapeId="0" xr:uid="{00000000-0006-0000-0300-00000A000000}">
      <text>
        <r>
          <rPr>
            <sz val="16"/>
            <color indexed="81"/>
            <rFont val="Calibri"/>
            <family val="2"/>
            <scheme val="minor"/>
          </rPr>
          <t>Breve descripción del producto o actividad indicada como evidencia.</t>
        </r>
      </text>
    </comment>
    <comment ref="L3" authorId="1" shapeId="0" xr:uid="{00000000-0006-0000-0300-00000B000000}">
      <text>
        <r>
          <rPr>
            <sz val="16"/>
            <color indexed="81"/>
            <rFont val="Calibri"/>
            <family val="2"/>
            <scheme val="minor"/>
          </rPr>
          <t>Ubicación de la misma ya sea en medios físicos o electrónicos.</t>
        </r>
      </text>
    </comment>
    <comment ref="M3" authorId="2" shapeId="0" xr:uid="{00000000-0006-0000-0300-00000C000000}">
      <text>
        <r>
          <rPr>
            <sz val="16"/>
            <color indexed="81"/>
            <rFont val="Tahoma"/>
            <family val="2"/>
          </rPr>
          <t>Se registran los aspectos de mejora para el cumplimiento de los compromisos concertados que se encuentren retrasados conforme a lo programado.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Leandry Luz Vargas Alvarez</author>
    <author>Ligia del Pilar Agudelo</author>
    <author>Cristian Camilo Angulo Escobar</author>
  </authors>
  <commentList>
    <comment ref="C2" authorId="0" shapeId="0" xr:uid="{00000000-0006-0000-0400-000001000000}">
      <text>
        <r>
          <rPr>
            <sz val="16"/>
            <color indexed="81"/>
            <rFont val="Calibri"/>
            <family val="2"/>
            <scheme val="minor"/>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r>
      </text>
    </comment>
    <comment ref="D2" authorId="1" shapeId="0" xr:uid="{00000000-0006-0000-0400-000002000000}">
      <text>
        <r>
          <rPr>
            <sz val="16"/>
            <color indexed="81"/>
            <rFont val="Calibri"/>
            <family val="2"/>
            <scheme val="minor"/>
          </rPr>
          <t xml:space="preserve">Comprenden los resultados a ser medidos, cuantificados y verificados que adelantará el gerente público para el cumplimiento efectivo de los objetivos del Instituto. </t>
        </r>
      </text>
    </comment>
    <comment ref="E2" authorId="1" shapeId="0" xr:uid="{00000000-0006-0000-0400-000003000000}">
      <text>
        <r>
          <rPr>
            <sz val="16"/>
            <color indexed="81"/>
            <rFont val="Calibri"/>
            <family val="2"/>
            <scheme val="minor"/>
          </rPr>
          <t>Es la representación cuantitativa en número o porcentaje que debe ser verificable objetivamente y mediante el cual se determina el cumplimiento de los compromisos gerenciales.</t>
        </r>
      </text>
    </comment>
    <comment ref="F2" authorId="1" shapeId="0" xr:uid="{00000000-0006-0000-0400-000004000000}">
      <text>
        <r>
          <rPr>
            <sz val="16"/>
            <color indexed="81"/>
            <rFont val="Calibri"/>
            <family val="2"/>
            <scheme val="minor"/>
          </rPr>
          <t>Corresponde al lapso de ejecución del compromiso concertado en el cual deberán adelantarse las acciones necesarias para el cumplimiento del mismo.</t>
        </r>
      </text>
    </comment>
    <comment ref="G2" authorId="0" shapeId="0" xr:uid="{00000000-0006-0000-0400-000005000000}">
      <text>
        <r>
          <rPr>
            <sz val="16"/>
            <color indexed="81"/>
            <rFont val="Calibri"/>
            <family val="2"/>
            <scheme val="minor"/>
          </rPr>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r>
      </text>
    </comment>
    <comment ref="H2" authorId="0" shapeId="0" xr:uid="{00000000-0006-0000-0400-000006000000}">
      <text>
        <r>
          <rPr>
            <sz val="16"/>
            <color indexed="81"/>
            <rFont val="Calibri"/>
            <family val="2"/>
            <scheme val="minor"/>
          </rPr>
          <t xml:space="preserve">Corresponde al porcentaje de cada compromiso concertado con el superior jerárquico, en función de las metas del Instituto. </t>
        </r>
      </text>
    </comment>
    <comment ref="M2" authorId="2" shapeId="0" xr:uid="{00000000-0006-0000-0400-000007000000}">
      <text>
        <r>
          <rPr>
            <sz val="16"/>
            <color indexed="81"/>
            <rFont val="Calibri"/>
            <family val="2"/>
            <scheme val="minor"/>
          </rPr>
          <t>Resultado final alcanzado, que se obtiene de la sumatoria entre el cumplimiento del primer y segundo semestre de acuerdo con lo concertado.</t>
        </r>
      </text>
    </comment>
    <comment ref="N2" authorId="1" shapeId="0" xr:uid="{00000000-0006-0000-0400-000008000000}">
      <text>
        <r>
          <rPr>
            <sz val="16"/>
            <color indexed="81"/>
            <rFont val="Calibri"/>
            <family val="2"/>
            <scheme val="minor"/>
          </rPr>
          <t>Porcentaje de cumplimiento de los compromisos gerenciales del año de acuerdo con el peso ponderado que se asignó al compromiso institucional.</t>
        </r>
      </text>
    </comment>
    <comment ref="O2" authorId="1" shapeId="0" xr:uid="{00000000-0006-0000-0400-000009000000}">
      <text>
        <r>
          <rPr>
            <sz val="16"/>
            <color indexed="81"/>
            <rFont val="Tahoma"/>
            <family val="2"/>
          </rPr>
          <t xml:space="preserve">Soportes que acompañan la ejecución de los compromisos gerenciales y que pueden encontrarse de forma física y/o virtual. </t>
        </r>
      </text>
    </comment>
    <comment ref="I3" authorId="3" shapeId="0" xr:uid="{00000000-0006-0000-0400-00000A000000}">
      <text>
        <r>
          <rPr>
            <sz val="16"/>
            <color indexed="81"/>
            <rFont val="Calibri"/>
            <family val="2"/>
            <scheme val="minor"/>
          </rPr>
          <t>Se registra el porcentaje programado de cumplimiento de cada compromiso gerencial para este periodo.</t>
        </r>
      </text>
    </comment>
    <comment ref="J3" authorId="0" shapeId="0" xr:uid="{00000000-0006-0000-0400-00000B000000}">
      <text>
        <r>
          <rPr>
            <sz val="16"/>
            <color indexed="81"/>
            <rFont val="Calibri"/>
            <family val="2"/>
            <scheme val="minor"/>
          </rPr>
          <t>Se verifica el avance de los compromisos e indicadores definidos en la etapa de concertación y se registra el resultado del indicador asociado al compromiso con corte al primer semestre del año.</t>
        </r>
      </text>
    </comment>
    <comment ref="K3" authorId="3" shapeId="0" xr:uid="{00000000-0006-0000-0400-00000C000000}">
      <text>
        <r>
          <rPr>
            <sz val="16"/>
            <color indexed="81"/>
            <rFont val="Calibri"/>
            <family val="2"/>
            <scheme val="minor"/>
          </rPr>
          <t>Se registra el porcentaje programado de cumplimiento de cada compromiso gerencial durante este periodo.</t>
        </r>
      </text>
    </comment>
    <comment ref="L3" authorId="0" shapeId="0" xr:uid="{00000000-0006-0000-0400-00000D000000}">
      <text>
        <r>
          <rPr>
            <sz val="16"/>
            <color indexed="81"/>
            <rFont val="Calibri"/>
            <family val="2"/>
            <scheme val="minor"/>
          </rPr>
          <t>Se verifica el avance de 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r>
      </text>
    </comment>
    <comment ref="O3" authorId="1" shapeId="0" xr:uid="{00000000-0006-0000-0400-00000E000000}">
      <text>
        <r>
          <rPr>
            <sz val="16"/>
            <color indexed="81"/>
            <rFont val="Calibri"/>
            <family val="2"/>
            <scheme val="minor"/>
          </rPr>
          <t>Breve descripción del producto o actividad indicada como evidencia.</t>
        </r>
      </text>
    </comment>
    <comment ref="P3" authorId="1" shapeId="0" xr:uid="{00000000-0006-0000-0400-00000F000000}">
      <text>
        <r>
          <rPr>
            <sz val="16"/>
            <color indexed="81"/>
            <rFont val="Calibri"/>
            <family val="2"/>
            <scheme val="minor"/>
          </rPr>
          <t>Ubicación de la misma ya sea en medios físicos o electrónicos.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Ligia del Pilar Agudelo</author>
  </authors>
  <commentList>
    <comment ref="I102" authorId="0" shapeId="0" xr:uid="{00000000-0006-0000-0500-000001000000}">
      <text>
        <r>
          <rPr>
            <sz val="16"/>
            <color indexed="81"/>
            <rFont val="Calibri"/>
            <family val="2"/>
            <scheme val="minor"/>
          </rPr>
          <t xml:space="preserve">Sumatoria simple de la evaluación, dividido por el numero de competencias evaluadas
</t>
        </r>
      </text>
    </comment>
    <comment ref="J102" authorId="0" shapeId="0" xr:uid="{00000000-0006-0000-0500-000002000000}">
      <text>
        <r>
          <rPr>
            <sz val="16"/>
            <color indexed="81"/>
            <rFont val="Calibri"/>
            <family val="2"/>
            <scheme val="minor"/>
          </rPr>
          <t>Resultado porcentual de las competencias que pesan el 20% de la evaluación individual</t>
        </r>
      </text>
    </comment>
  </commentList>
</comments>
</file>

<file path=xl/sharedStrings.xml><?xml version="1.0" encoding="utf-8"?>
<sst xmlns="http://schemas.openxmlformats.org/spreadsheetml/2006/main" count="372" uniqueCount="291">
  <si>
    <t>Productividad</t>
  </si>
  <si>
    <t>Objetivos institucionales / compromisos gerenciales</t>
  </si>
  <si>
    <t>Valoración de las competencias comunes y directivas</t>
  </si>
  <si>
    <t>Construcción de integridad</t>
  </si>
  <si>
    <t>Gestión cultural</t>
  </si>
  <si>
    <t>Desarrollo de personas y equipos</t>
  </si>
  <si>
    <t>Total</t>
  </si>
  <si>
    <t>Instrucciones para diligenciar el formato</t>
  </si>
  <si>
    <r>
      <rPr>
        <b/>
        <u/>
        <sz val="11"/>
        <color theme="1"/>
        <rFont val="Verdana"/>
        <family val="2"/>
      </rPr>
      <t>Nota:</t>
    </r>
    <r>
      <rPr>
        <b/>
        <sz val="11"/>
        <color theme="1"/>
        <rFont val="Verdana"/>
        <family val="2"/>
      </rPr>
      <t xml:space="preserve"> El Gerente Público debe tener en cuenta que únicamente debe diligenciar las celdas en color crema de las pestañas F1 y F4, según su papel y el momento del acuerdo de gestión (incluyendo fecha, vigencia y firmas), la demás pestañas serán diligenciadas desde la Dirección General</t>
    </r>
  </si>
  <si>
    <t xml:space="preserve"> Objetivos institucionales</t>
  </si>
  <si>
    <t>Compromisos Gerenciales</t>
  </si>
  <si>
    <t>Indicador</t>
  </si>
  <si>
    <t>Fecha inicio – fin</t>
  </si>
  <si>
    <t>Corresponde al lapso de ejecución del compromiso concertado en el cual deberán adelantarse las acciones necesarias para el cumplimiento del mismo.</t>
  </si>
  <si>
    <t>Actividades</t>
  </si>
  <si>
    <r>
      <t>Peso</t>
    </r>
    <r>
      <rPr>
        <sz val="11"/>
        <color rgb="FF000000"/>
        <rFont val="Verdana"/>
        <family val="2"/>
      </rPr>
      <t xml:space="preserve"> </t>
    </r>
    <r>
      <rPr>
        <b/>
        <sz val="11"/>
        <color rgb="FF000000"/>
        <rFont val="Verdana"/>
        <family val="2"/>
      </rPr>
      <t>ponderado</t>
    </r>
  </si>
  <si>
    <t xml:space="preserve">Corresponde al porcentaje de cada compromiso concertado con el superior jerárquico, en función de las metas del Instituto. </t>
  </si>
  <si>
    <t>Porcentaje de cumplimiento programado al primer semestre</t>
  </si>
  <si>
    <t>Observaciones del avance y Oportunidades de mejora</t>
  </si>
  <si>
    <t>Se registran los aspectos de mejora para el cumplimiento de los compromisos concertados que se encuentren retrasados conforme a lo programado.</t>
  </si>
  <si>
    <t>Porcentaje de cumplimiento de indicador segundo semestre</t>
  </si>
  <si>
    <t>Porcentaje de cumplimiento del año</t>
  </si>
  <si>
    <t>Se refiere al resultado final alcanzado, que se obtiene de la sumatoria entre el cumplimiento del primer y segundo semestre de acuerdo con lo concertado.</t>
  </si>
  <si>
    <t>Resultado</t>
  </si>
  <si>
    <t>Porcentaje de cumplimiento de los compromisos gerenciales del año de acuerdo con el peso ponderado que se asignó al compromiso institucional.</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</si>
  <si>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</si>
  <si>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</si>
  <si>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Competencias y conductas asociadas</t>
  </si>
  <si>
    <t>Son las establecidas en el Decreto 815 de 2018 compilado en el Decreto 1083 de 2015.</t>
  </si>
  <si>
    <t xml:space="preserve">Autovaloración </t>
  </si>
  <si>
    <t>Se registra la información de la autoevaluación realizada por cada gerente público previo a la concertación de los acuerdos de gestión y es un insumo fundamental en todo el proceso.</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</si>
  <si>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pares, 20%; y colaboradores, 20%) </t>
  </si>
  <si>
    <t>Es el resultado final de la valoración realizada por su superior jerárquico, los pares y el equipo de trabajo, con el fin de identificar la oferta de capacitación para el cierre de brechas de competencias.</t>
  </si>
  <si>
    <t>Comentarios para la retroalimentación</t>
  </si>
  <si>
    <t>El superior jerárquico visualiza la totalidad de la valoración integral de competencias e identifica y registra las fortalezas y oportunidades de desarrollo del gerente público que acompañan su gestión.</t>
  </si>
  <si>
    <t>Nota: Debido a la naturaleza del formato no se dejan celdas conbinadas para no dañar las formulas.</t>
  </si>
  <si>
    <t>Gestión del Desarrollo del Talento Humano
Concertación de Compromisos Gerenciales</t>
  </si>
  <si>
    <t xml:space="preserve">Avance </t>
  </si>
  <si>
    <t>No.</t>
  </si>
  <si>
    <t>Objetivos institucionales</t>
  </si>
  <si>
    <t>Compromisos gerenciales</t>
  </si>
  <si>
    <t xml:space="preserve"> Indicador</t>
  </si>
  <si>
    <t>Fecha inicio-fin dd/mm/aaaa</t>
  </si>
  <si>
    <t>Peso ponderado</t>
  </si>
  <si>
    <t>% cumplimiento programado a 1er semestre</t>
  </si>
  <si>
    <t>% cumplimiento programado a 2° semestre</t>
  </si>
  <si>
    <t>Pilar 1. Productividad Social</t>
  </si>
  <si>
    <t xml:space="preserve">Proyecto de Innovación Pública </t>
  </si>
  <si>
    <t>Pilar 2. Construcción de integridad</t>
  </si>
  <si>
    <t>Pilar 3. Gestión Cultural</t>
  </si>
  <si>
    <t>Pilar 4. Desarrollo de personas y equipos</t>
  </si>
  <si>
    <t xml:space="preserve">Total </t>
  </si>
  <si>
    <t xml:space="preserve">NOMBRE COMPLETO </t>
  </si>
  <si>
    <t xml:space="preserve">Firma del Superior Jerárquico </t>
  </si>
  <si>
    <t xml:space="preserve">FECHA </t>
  </si>
  <si>
    <t>VIGENCIA</t>
  </si>
  <si>
    <t xml:space="preserve">Firma del Gerente Público </t>
  </si>
  <si>
    <t xml:space="preserve">Fecha inicio-fin dd/mm/aa </t>
  </si>
  <si>
    <t>% cumplimiento de Indicador 1er Semestre</t>
  </si>
  <si>
    <t xml:space="preserve">Descripción </t>
  </si>
  <si>
    <t xml:space="preserve">Ubicación </t>
  </si>
  <si>
    <t>Observaciones del avance y oportunidad de mejora</t>
  </si>
  <si>
    <t xml:space="preserve">% Cumplimiento año </t>
  </si>
  <si>
    <t xml:space="preserve">Resultado </t>
  </si>
  <si>
    <t>% cumplimiento programado a 2do semestre</t>
  </si>
  <si>
    <t>% Cumplimiento de indicador 2do Semestre</t>
  </si>
  <si>
    <t>Firma del Gerente Público</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</si>
  <si>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</si>
  <si>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</si>
  <si>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</si>
  <si>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Su comportamiento se evidencia de manera regular en los entornos en los que se desenvuelve. Puede mejorar.</t>
  </si>
  <si>
    <t xml:space="preserve">No es consistente en su comportamiento, requiere de acompañamiento. Puede mejorar.   </t>
  </si>
  <si>
    <t xml:space="preserve">Su comportamiento no se manifiesta, requiere de retroalimentación directa y acompañamiento. Puede mejorar.
</t>
  </si>
  <si>
    <t>Competencias comunes / directivas</t>
  </si>
  <si>
    <t>Definición de la competencia</t>
  </si>
  <si>
    <t>Conductas asociadas</t>
  </si>
  <si>
    <t>Valoracion de los servidores publicos  [1-5]</t>
  </si>
  <si>
    <t>Valoracion actual</t>
  </si>
  <si>
    <t xml:space="preserve">Comentarios para la retroalimentación </t>
  </si>
  <si>
    <t xml:space="preserve">Superior
</t>
  </si>
  <si>
    <t xml:space="preserve">
Pares
</t>
  </si>
  <si>
    <t xml:space="preserve">Colaboradores </t>
  </si>
  <si>
    <t xml:space="preserve">Aprendizaje continuo </t>
  </si>
  <si>
    <t>Identificar, incorporar y aplicar nuevos conocimientos sobre regulaciones vigentes, tecnologías disponibles, métodos y programas de trabajo, para mantener actualizada la efectividad de sus prácticas laborales y su visión del contexto.</t>
  </si>
  <si>
    <t>Mantiene sus competencias actualizadas en función de los cambios que exige la administración pública en la prestación de un óptimo servicio.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</si>
  <si>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</si>
  <si>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</si>
  <si>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Total Puntaje Evaluador</t>
  </si>
  <si>
    <t>Orientación a resultados</t>
  </si>
  <si>
    <t>Realizar las funciones y cumplir los compromisos organizacionales con eficacia, calidad y oportunidad.</t>
  </si>
  <si>
    <t>Asume la responsabilidad por sus resultados.</t>
  </si>
  <si>
    <t>Trabaja con base en objetivos claramente establecidos y realistas.</t>
  </si>
  <si>
    <t>Diseña y utiliza indicadores para medir y comprobar los resultados obtenidos.</t>
  </si>
  <si>
    <t>Adopta medidas para minimizar riesgos.</t>
  </si>
  <si>
    <t>Plantea estrategias para alcanzar o superar los resultados esperados.</t>
  </si>
  <si>
    <t>Se fija metas y obtiene los resultados institucionales esperados.</t>
  </si>
  <si>
    <t>Cumple con oportunidad las funciones de acuerdo con los estándares, objetivos y tiempos establecidos por la entidad.</t>
  </si>
  <si>
    <t>Gestiona recursos para mejorar la productividad y toma medidas necesarias para minimizar los riesgos.</t>
  </si>
  <si>
    <t>Aporta elementos para la consecución de resultados enmarcando sus productos y / o servicios dentro de las normas que rigen a la entidad.</t>
  </si>
  <si>
    <t>Evalúa de forma regular el grado de consecución de los objetivos.</t>
  </si>
  <si>
    <t>Orientación al usuario y al ciudadano</t>
  </si>
  <si>
    <t>Dirigir las decisiones y acciones a la satisfacción de las necesidades e intereses de los usuarios (internos y externos) y de los ciudadanos, de conformidad con las responsabilidades públicas asignadas a la entidad.</t>
  </si>
  <si>
    <t>Valora y atiende las necesidades y peticiones de los usuarios y de los ciudadanos de forma oportuna.</t>
  </si>
  <si>
    <t>Reconoce la interdependencia entre su trabajo y el de otros.</t>
  </si>
  <si>
    <t>Establece mecanismos para conocer las necesidades e inquietudes de los usuarios y ciudadanos.</t>
  </si>
  <si>
    <t>Incorpora las necesidades de usuarios y ciudadanos en los proyectos institucionales, teniendo en cuenta la visión de servicio a corto, mediano y largo plazo.</t>
  </si>
  <si>
    <t>Aplica los conceptos de no estigmatización y no discriminación y genera espacios y lenguaje incluyente.</t>
  </si>
  <si>
    <t>Escucha activamente e informa con veracidad al usuario o ciudadano.</t>
  </si>
  <si>
    <t>Compromiso con la organización</t>
  </si>
  <si>
    <t>Alinear el propio comportamiento a las necesidades, prioridades y metas organizacionales.</t>
  </si>
  <si>
    <t>Promueve el cumplimiento de las metas de la organización y respeta sus normas.</t>
  </si>
  <si>
    <t>Antepone las necesidades de la organización a sus propias necesidades.</t>
  </si>
  <si>
    <t>Apoya a la organización en situaciones difíciles.</t>
  </si>
  <si>
    <t>Demuestra sentido de pertenencia en todas sus actuaciones.</t>
  </si>
  <si>
    <t>Toma la iniciativa de colaborar con sus compañeros y con otras áreas cuando se requiere, sin descuidar sus tareas.</t>
  </si>
  <si>
    <t>Trabajo en equipo</t>
  </si>
  <si>
    <t>Trabajar con otros de forma integrada y armónica para la consecución de metas institucionales comunes.</t>
  </si>
  <si>
    <t>Cumple los compromisos que adquiere con el equipo.</t>
  </si>
  <si>
    <t>Respeta la diversidad de criterios y opiniones de los miembros del equipo.</t>
  </si>
  <si>
    <t>Asume su responsabilidad como miembro de un equipo de trabajo y se enfoca en contribuir con el compromiso y la motivación de sus miembros.</t>
  </si>
  <si>
    <t>Planifica las propias acciones teniendo en cuenta su repercusión en la consecución de los objetivos grupales.</t>
  </si>
  <si>
    <t>Establece una comunicación directa con los miembros del equipo que permite compartir información e ideas en condiciones de respeto y cordialidad.</t>
  </si>
  <si>
    <t>Integra a los nuevos miembros y facilita su proceso de reconocimiento y apropiación de las actividades a cargo del equipo.</t>
  </si>
  <si>
    <t>Adaptación al cambio</t>
  </si>
  <si>
    <t>Enfrentar con flexibilidad las situaciones nuevas asumiendo un manejo positivo y constructivo de los cambios.</t>
  </si>
  <si>
    <t>Acepta y se adapta fácilmente a las nuevas situaciones.</t>
  </si>
  <si>
    <t>Responde al cambio con flexibilidad.</t>
  </si>
  <si>
    <t>Apoya a la entidad en nuevas decisiones y coopera activamente en la implementación de nuevos objetivos. formas de trabajo y procedimientos.</t>
  </si>
  <si>
    <t>Promueve al grupo para que se adapten a las nuevas condiciones.</t>
  </si>
  <si>
    <t xml:space="preserve">Resolución de conflictos </t>
  </si>
  <si>
    <t>Capacidad para identificar situaciones que generen conflicto, prevenirlas o afrontarlas ofreciendo alternativas de solución y evitando las consecuencias negativas.</t>
  </si>
  <si>
    <t xml:space="preserve">Establece estrategias que permitan prevenir los conflictos o detectarlos a tiempo. </t>
  </si>
  <si>
    <t>Evalúa las causas del conflicto de manera objetiva para tomar decisiones.</t>
  </si>
  <si>
    <t>Aporta opiniones, ideas o sugerencias para solucionar los conflictos en el equipo.</t>
  </si>
  <si>
    <t xml:space="preserve">Asume como propia la solución acordada por el equipo. </t>
  </si>
  <si>
    <t xml:space="preserve">Aplica soluciones de conflictos anteriores para situaciones similares. </t>
  </si>
  <si>
    <t>Visión estratégica</t>
  </si>
  <si>
    <t>Anticipar oportunidades y riesgos en el mediano y largo plazo para el área a cargo, la organización y su entorno, de modo tal que la estrategia directiva identifique la alternativa más adecuada frente a cada situación presente o eventual, comunicando al equipo la lógica de las decisiones directivas que contribuyan al beneficio de la entidad y del país.</t>
  </si>
  <si>
    <t xml:space="preserve">Articula objetivos, recursos y metas de forma tal que los resultados generen valor. </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</si>
  <si>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</si>
  <si>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</si>
  <si>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</si>
  <si>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</si>
  <si>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</si>
  <si>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Planeación</t>
  </si>
  <si>
    <t>Determinar eficazmente las metas y prioridades institucionales, identificando las acciones, los responsables, los plazos y los recursos requeridos para alcanzarlas.</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</si>
  <si>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</si>
  <si>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</si>
  <si>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</si>
  <si>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</si>
  <si>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</si>
  <si>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 xml:space="preserve">Concreta oportunidades que generan valor a corto, mediano y largo plazo. </t>
  </si>
  <si>
    <t>Toma de decisiones</t>
  </si>
  <si>
    <t>Elegir entre dos o más alternativas para solucionar un problema o atender una situación, comprometiéndose con acciones concretas y consecuentes con la decisión.</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</si>
  <si>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</si>
  <si>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</si>
  <si>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</si>
  <si>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</si>
  <si>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 xml:space="preserve">Detecta amenazas y oportunidades frente a posibles decisiones y elige de forma pertinente. </t>
  </si>
  <si>
    <t>Asume los riesgos de las decisiones tomadas.</t>
  </si>
  <si>
    <t>Gestión del desarrollo de las personas</t>
  </si>
  <si>
    <t>Forjar un clima laboral en el que los intereses de los equipos y de las personas se armonicen con los objetivos y resultados de la organización, generando oportunidades de aprendizaje y desarrollo, además de incentivos para reforzar el alto rendimiento.</t>
  </si>
  <si>
    <t>Identifica las competencias de los miembros del equipo, las evalúa y las impulsa activamente para su desarrollo y aplicación a las tareas asignadas.</t>
  </si>
  <si>
    <t>Promueve la formación de equipos con interáreas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</si>
  <si>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</si>
  <si>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</si>
  <si>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</si>
  <si>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</si>
  <si>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</si>
  <si>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Comprender y afrontar la realidad y sus conexiones para abordar el funcionamiento integral y articulado de la organización e incidir en los resultados esperados.</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</si>
  <si>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</si>
  <si>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</si>
  <si>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</si>
  <si>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interárea para impactar en los resultados esperados.</t>
  </si>
  <si>
    <t>Influye positivamente al equipo desde una perspectiva sistémica, generando una dinámica propia que integre diversos enfoques para interpretar el entorno.</t>
  </si>
  <si>
    <t>Liderazgo efectivo</t>
  </si>
  <si>
    <t xml:space="preserve">Gerenciar equipos, optimizando la aplicación del talento disponible y creando un entorno positivo y de compromiso para el logro de los resultados. </t>
  </si>
  <si>
    <t>Traduce la visión y logra que cada miembro del equipo se comprometa y aporte, en un entorno participativo y de toma de decisiones.</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</si>
  <si>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</si>
  <si>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</si>
  <si>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</si>
  <si>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</si>
  <si>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</si>
  <si>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 xml:space="preserve">Valoracion  final </t>
  </si>
  <si>
    <t xml:space="preserve">Evaluación Final </t>
  </si>
  <si>
    <t xml:space="preserve">Nombre del Gerente Público: </t>
  </si>
  <si>
    <t>Dependencia en la que se desempeña:</t>
  </si>
  <si>
    <t>Fecha:</t>
  </si>
  <si>
    <t>Evaluación compromisos gerenciales - Pilares (Formato 3)</t>
  </si>
  <si>
    <t>PONDERADO</t>
  </si>
  <si>
    <t>Valoración de competencias - Ejes (Formato 4)</t>
  </si>
  <si>
    <t xml:space="preserve">PONDERADO </t>
  </si>
  <si>
    <t xml:space="preserve">NOTA FINAL </t>
  </si>
  <si>
    <t>CUMPLIMIENTO FINAL</t>
  </si>
  <si>
    <t xml:space="preserve">Comentarios de retroalimentación </t>
  </si>
  <si>
    <t xml:space="preserve">Compromisos Gerenciales - Pilares </t>
  </si>
  <si>
    <t>Competencias - Ejes</t>
  </si>
  <si>
    <t>VIGENCIA:</t>
  </si>
  <si>
    <t>Formato acuerdos de gestion
Proceso: Gestion del talento humano</t>
  </si>
  <si>
    <t>CONTROL DE CAMBIOS</t>
  </si>
  <si>
    <t>Versión</t>
  </si>
  <si>
    <t>Fecha</t>
  </si>
  <si>
    <t xml:space="preserve">Cambios Realizados </t>
  </si>
  <si>
    <t xml:space="preserve">Adaptación del documento, tomado del anexo del nuevo modelo de gerencia pública y de acuerdos de gestión: hacia la gerencia pública 4.0 versión 2, expedido en enero de 2024 </t>
  </si>
  <si>
    <t xml:space="preserve">
Formato Acuerdos de gestion
Proceso: Gestion del desarrollo del talento humano </t>
  </si>
  <si>
    <t>En este campo se debe registrar el objetivo institucional con el cual se relaciona el compromiso gerencial. El objetivo debe estar asociado a alguno de los siguientes instrumentos: Plan Nacional de Desarrollo. Plan Estratégico Sectorial. Plan Estratégico Institucional. Plan de Acción Anual. Planes, programas, proyectos o metas de la dependencia. Objetivos estratégicos o misionales del IDEAM. El objetivo institucional no debe redactarse de manera aislada, sino que debe guardar relación directa con el compromiso gerencial que se va a ejecutar.</t>
  </si>
  <si>
    <t>En este campo se registra el resultado que el gerente público se compromete a alcanzar durante la vigencia. Los compromisos deben ser claros, medibles, demostrables y concretos. No deben redactarse como simples actividades, sino como resultados verificables.</t>
  </si>
  <si>
    <t>Orientación para formular cada compromiso - Productividad Social</t>
  </si>
  <si>
    <t>Cumplimiento 100% del Plan de Acción del área que lidera: Debe estar relacionado con las metas, productos o actividades asignadas a la dependencia dentro del Plan de Acción Anual.</t>
  </si>
  <si>
    <t>Proyecto de Innovación Pública: Debe corresponder a una mejora, iniciativa, herramienta, estrategia o proyecto que aporte valor a la gestión institucional. No necesariamente debe ser tecnológico. Puede ser una mejora en un proceso, procedimiento, herramienta de seguimiento, canal de comunicación, trámite interno, mecanismo de control o estrategia de servicio.</t>
  </si>
  <si>
    <t>Orientación para formular cada compromiso - Construcción de Integridad</t>
  </si>
  <si>
    <t>Orientación para formular cada compromiso -Gestión Cultural</t>
  </si>
  <si>
    <t>Debe estar orientado al fortalecimiento de valores públicos, transparencia, ética, prevención de conflictos de interés, cumplimiento normativo y apropiación del Código de Integridad.</t>
  </si>
  <si>
    <t>Debe relacionarse con acciones que fortalezcan la cultura organizacional, el trabajo colaborativo, la comunicación, la gestión del cambio, la identidad institucional o el sentido de pertenencia.</t>
  </si>
  <si>
    <t>Orientación para formular cada compromiso -Desarrollo de Personas y Equipos</t>
  </si>
  <si>
    <t>Debe estar asociado al fortalecimiento de capacidades, liderazgo, acompañamiento, retroalimentación, transferencia de conocimiento, clima laboral y desempeño del equipo.</t>
  </si>
  <si>
    <t>Concertación</t>
  </si>
  <si>
    <t>El indicador permite medir objetivamente el cumplimiento del compromiso. Es la representación cuantitativa en número o porcentaje que debe ser verificable objetivamente y mediante el cual se determina el cumplimiento de los compromisos gerenciales.</t>
  </si>
  <si>
    <t xml:space="preserve">Las actividades son las acciones concretas que permitirán cumplir el compromiso gerencial. Por cada compromiso deben registrarse mínimo tres y máximo cinco actividades. Las actividades deben ser verificables y producir evidencias. </t>
  </si>
  <si>
    <t>Debe registrarse el porcentaje de avance que se espera alcanzar al finalizar el primer semestre. Este porcentaje debe ser realista y coherente con las actividades programadas.</t>
  </si>
  <si>
    <t>Debe registrarse el porcentaje de avance esperado para el segundo semestre. La suma entre el porcentaje programado para primer semestre y segundo semestre debe ser igual al 100% del compromiso.</t>
  </si>
  <si>
    <t>Fecha, vigencia y firmas</t>
  </si>
  <si>
    <t>Al finalizar la hoja debe registrarse: Fecha de concertación. Vigencia del acuerdo. Nombre completo del superior jerárquico. Firma del superior jerárquico. Nombre completo del gerente público. Firma del gerente público. La firma deja constancia de que los compromisos fueron concertados y aceptados por las partes.</t>
  </si>
  <si>
    <t>Seguimiento-Retroalimentación</t>
  </si>
  <si>
    <t>Finalidad registrar los compromisos gerenciales que el gerente público acuerda con su superior jerárquico para la vigencia correspondiente. En esta hoja se establecen los objetivos institucionales, compromisos gerenciales, indicadores, fechas de ejecución, actividades, pesos ponderados y porcentajes de cumplimiento programado para el primer y segundo semestre. La concertación constituye el punto de partida del acuerdo de gestión y debe estar alineada con la planeación institucional del IDEAM.</t>
  </si>
  <si>
    <t>Permite registrar el avance de los compromisos gerenciales durante la vigencia, especialmente con corte al primer semestre. Su finalidad es verificar el avance real frente a lo programado, registrar evidencias, identificar retrasos y dejar constancia de las observaciones y oportunidades de mejora.</t>
  </si>
  <si>
    <t>Información proveniente de la concertación</t>
  </si>
  <si>
    <t>La hoja contiene información previamente registrada en la concertación, como: Número del compromiso. Objetivos institucionales. Compromisos gerenciales. Indicador. Fecha inicio-fin. Actividades. Peso ponderado. Porcentaje programado al primer semestre. Estos campos deben corresponder a lo concertado inicialmente y no deben modificarse sin justificación.</t>
  </si>
  <si>
    <t>Porcentaje de cumplimiento programado a primer semestre</t>
  </si>
  <si>
    <t>Este campo refleja el porcentaje de avance que se había programado en la concertación para el primer semestre. Debe servir como referente para comparar lo programado frente a lo realmente ejecutado.</t>
  </si>
  <si>
    <t>En este campo se registra el avance real alcanzado al corte del primer semestre. El porcentaje debe estar soportado en evidencias verificables.</t>
  </si>
  <si>
    <t xml:space="preserve">Porcentaje de cumplimiento del año / total </t>
  </si>
  <si>
    <t>Evidencias – Descripción</t>
  </si>
  <si>
    <t>Evidencias – Ubicación</t>
  </si>
  <si>
    <t>En este campo debe describirse brevemente el soporte que demuestra el avance reportado. La descripción debe permitir identificar qué producto, documento, reporte o actividad respalda el cumplimiento.</t>
  </si>
  <si>
    <t>En este campo se registran las observaciones derivadas del seguimiento. Debe incluirse información sobre: Avance logrado. Comparación entre lo programado y lo ejecutado. Dificultades identificadas. Rezagos o desviaciones. Recomendaciones del superior jerárquico. Acciones de mejora. Necesidades de apoyo. Ajustes requeridos para cumplir el compromiso.</t>
  </si>
  <si>
    <t>La hoja debe contener: Fecha del seguimiento. Vigencia. Nombre completo del superior jerárquico. Firma del superior jerárquico. Nombre completo del gerente público. Firma del gerente público. La firma deja constancia de que el seguimiento y la retroalimentación fueron realizados.</t>
  </si>
  <si>
    <t>Evaluación</t>
  </si>
  <si>
    <t>Permite registrar el resultado final del cumplimiento de los compromisos gerenciales durante la vigencia. En esta hoja se consolida el avance del primer y segundo semestre, se determina el porcentaje de cumplimiento del año y se calcula el resultado ponderado de cada compromiso.</t>
  </si>
  <si>
    <t>Porcentaje de cumplimiento programado a segundo semestre</t>
  </si>
  <si>
    <t>Este campo corresponde al porcentaje que fue programado para ejecutarse durante el segundo semestre. Debe coincidir con lo definido en la concertación.</t>
  </si>
  <si>
    <t>En este campo se registra el cumplimiento real obtenido durante el segundo semestre. Este valor debe corresponder únicamente al avance del segundo semestre, no al acumulado anual.</t>
  </si>
  <si>
    <t>Este campo refleja el cumplimiento total alcanzado durante la vigencia. Se obtiene de la sumatoria del cumplimiento del primer semestre y del segundo semestre.</t>
  </si>
  <si>
    <t>El resultado corresponde al valor ponderado del compromiso, de acuerdo con el peso asignado.</t>
  </si>
  <si>
    <t>Debe registrarse la evidencia final que soporta el cumplimiento del compromiso.</t>
  </si>
  <si>
    <t>En este campo se debe indicar dónde se encuentra la evidencia final.</t>
  </si>
  <si>
    <t>Al finalizar la evaluación debe registrarse: Fecha de evaluación. Vigencia evaluada. Nombre completo del superior jerárquico. Firma del superior jerárquico. Nombre completo del gerente público. Firma del gerente público. La firma deja constancia de la evaluación realizada y del resultado obtenido.</t>
  </si>
  <si>
    <t>Valoración de Competencias</t>
  </si>
  <si>
    <t>Su finalidad es valorar las competencias comunes y directivas del gerente público. Esta valoración corresponde al 20% de la evaluación final del acuerdo de gestión. Permite identificar fortalezas, oportunidades de mejora y necesidades de capacitación o acompañamiento para el desarrollo gerencial.</t>
  </si>
  <si>
    <t>Quiénes intervienen</t>
  </si>
  <si>
    <t>Superior jerárquico. Pares. Colaboradores directos. Gerente público, mediante autovaloración cuando corresponda. GADTH, para orientar, consolidar y revisar el proceso.</t>
  </si>
  <si>
    <t xml:space="preserve">Distribución de la valoración /Escala de valoración </t>
  </si>
  <si>
    <t>Superior</t>
  </si>
  <si>
    <t>En esta columna se registra la valoración realizada por el superior jerárquico. Tiene un peso del 60%.</t>
  </si>
  <si>
    <t>En esta columna se registra la valoración realizada por los pares definidos. Tiene un peso del 20%.</t>
  </si>
  <si>
    <t>Pares</t>
  </si>
  <si>
    <t>Colaboradores</t>
  </si>
  <si>
    <t>En esta columna se registra la valoración realizada por los colaboradores directos. Tiene un peso del 20%.</t>
  </si>
  <si>
    <t>Valoración actual</t>
  </si>
  <si>
    <t>Corresponde al resultado de la valoración de cada competencia, con base en los puntajes registrados.</t>
  </si>
  <si>
    <t>Valoración final</t>
  </si>
  <si>
    <t>Su finalidad es consolidar el resultado final del acuerdo de gestión.</t>
  </si>
  <si>
    <t>Evaluación compromisos gerenciales – Pilares</t>
  </si>
  <si>
    <t>Este campo consolida el resultado obtenido en la hoja Evaluación de Compromisos Gerenciales. Representa el componente de compromisos gerenciales.</t>
  </si>
  <si>
    <t>Ponderado 80%</t>
  </si>
  <si>
    <t>Valoración de competencias – Ejes</t>
  </si>
  <si>
    <t>Datos Generales</t>
  </si>
  <si>
    <t>Debe registrarse el nombre completo del gerente público evaluado, debe indicarse la dependencia, oficina, subdirección, dirección o área funcional en la cual se desempeña el gerente público, debe registrarse la fecha en la que se realiza la evaluación final, debe indicarse el año o periodo objeto de evaluación.</t>
  </si>
  <si>
    <t>El resultado de los compromisos gerenciales se pondera sobre el 80% de la calificación final. Este valor no debe modificarse manualmente si el formato contiene fórmula.</t>
  </si>
  <si>
    <t>Este campo consolida el resultado obtenido en la hoja ValoraciónCompetencias, representa la valoración de competencias comunes y directivas.</t>
  </si>
  <si>
    <t>Ponderado 20%</t>
  </si>
  <si>
    <t>El resultado de competencias se pondera sobre el 20% de la calificación final. Este valor no debe modificarse manualmente si el formato contiene fórmula.</t>
  </si>
  <si>
    <t>Corresponde a la suma del resultado ponderado de compromisos gerenciales y competencias.</t>
  </si>
  <si>
    <t>Nota final</t>
  </si>
  <si>
    <t>Cumplimiento final</t>
  </si>
  <si>
    <t>Comentarios de retroalimentación / Compromisos Gerenciales – Pilares</t>
  </si>
  <si>
    <t>Comentarios de retroalimentación / Competencias – Ejes</t>
  </si>
  <si>
    <t>Corresponde al porcentaje final alcanzado por el gerente público durante la vigencia evaluada. Este resultado debe ser coherente con la evaluación de compromisos, la valoración de competencias y las evidencias aportadas.</t>
  </si>
  <si>
    <t>En este campo se deben registrar observaciones sobre el cumplimiento de los compromisos gerenciales. Debe incluirse: Principales logros. Compromisos con mayor avance. Compromisos con menor avance. Dificultades presentadas. Evidencias relevantes. Acciones de mejora. Recomendaciones para la siguiente vigencia.</t>
  </si>
  <si>
    <t>En este campo se deben registrar observaciones sobre las competencias comunes y directivas valoradas. Debe incluirse: Fortalezas comportamentales. Competencias destacadas. Competencias que requieren fortalecimiento. Necesidades de capacitación. Recomendaciones de acompañamiento. Acciones sugeridas para cierre de brechas.</t>
  </si>
  <si>
    <t>Firmas finales / Archivo</t>
  </si>
  <si>
    <t>La hoja debe ser firmada por: Superior jerárquico y el Gerente público. Una vez diligenciada y firmada la hoja de Evaluación Final-Retroalimenta, el formato completo deberá remitirse al GADTH, junto con las evidencias correspondientes.</t>
  </si>
  <si>
    <t>Actualización de instructivo de diligenciamiento, se elimina de la concertacion el compromiso "Cumplimiento 100% del Plan de Acción (del Área que lídera)", en razon  a que el modelo 4.0 exige que los compromisos gerenciales sean claros, medibles, demostrables y concretos, y que permitan evidenciar no solo actividades ejecutadas, sino también liderazgo, priorización de recursos, toma de decisiones, seguimiento, análisis de desviaciones, retroalimentación, gestión de riesgos, impacto institucional y generación de valor público.</t>
  </si>
  <si>
    <t xml:space="preserve">Código: GTH-F060
Versión: 02
Fecha: 25/06/2026
</t>
  </si>
  <si>
    <t>Código: GTH-F060
Versión: 02
Fecha: 25/06/2026</t>
  </si>
  <si>
    <t>Gestión del Desarrollo del Talento Humano
Seguimiento y retroalimentación de Compromisos Gerenciales
Anexo 1</t>
  </si>
  <si>
    <t>Gestión del Desarrollo del Talento Humano
Evaluación de Compromisos Gerenciales
Anexo 2</t>
  </si>
  <si>
    <t>Gestión del Desarrollo del Talento Humano
Valoración de competencias
Anexo 3</t>
  </si>
  <si>
    <t>Gestión del Desarrollo del Talento Humano
Consolidado de evaluación del acuerdo de gestión y retroalimentación
Anexo 4</t>
  </si>
  <si>
    <t xml:space="preserve">Código: GTH-F060
Versión: 02
Fecha: 25/06/2025
</t>
  </si>
  <si>
    <t>Avance cualitativo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</si>
</sst>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Red]0.0"/>
    <numFmt numFmtId="165" formatCode="0.0"/>
  </numFmts>
  <fonts count="20" x14ac:knownFonts="1">
    <font>
      <sz val="11"/>
      <color theme="1"/>
      <name val="Calibri"/>
      <family val="2"/>
      <scheme val="minor"/>
    </font>
    <font>
      <sz val="11"/>
      <color theme="1"/>
      <name val="Calibri"/>
      <family val="2"/>
      <scheme val="minor"/>
    </font>
    <font>
      <b/>
      <sz val="14"/>
      <color rgb="FF002060"/>
      <name val="Times New Roman"/>
      <family val="1"/>
    </font>
    <font>
      <b/>
      <sz val="14"/>
      <color theme="0"/>
      <name val="Times New Roman"/>
      <family val="1"/>
    </font>
    <font>
      <b/>
      <sz val="16"/>
      <color theme="1"/>
      <name val="Calibri"/>
      <family val="2"/>
      <scheme val="minor"/>
    </font>
    <font>
      <sz val="16"/>
      <color indexed="81"/>
      <name val="Calibri"/>
      <family val="2"/>
      <scheme val="minor"/>
    </font>
    <font>
      <sz val="9"/>
      <color indexed="81"/>
      <name val="Tahoma"/>
      <family val="2"/>
    </font>
    <font>
      <sz val="16"/>
      <color indexed="81"/>
      <name val="Tahoma"/>
      <family val="2"/>
    </font>
    <font>
      <sz val="11"/>
      <color theme="1"/>
      <name val="Verdana"/>
      <family val="2"/>
    </font>
    <font>
      <b/>
      <sz val="11"/>
      <color theme="1"/>
      <name val="Verdana"/>
      <family val="2"/>
    </font>
    <font>
      <b/>
      <sz val="11"/>
      <color theme="0"/>
      <name val="Verdana"/>
      <family val="2"/>
    </font>
    <font>
      <b/>
      <sz val="11"/>
      <color theme="8" tint="-0.499984740745262"/>
      <name val="Verdana"/>
      <family val="2"/>
    </font>
    <font>
      <sz val="11"/>
      <color theme="8" tint="-0.499984740745262"/>
      <name val="Verdana"/>
      <family val="2"/>
    </font>
    <font>
      <sz val="11"/>
      <color rgb="FF000000"/>
      <name val="Verdana"/>
      <family val="2"/>
    </font>
    <font>
      <b/>
      <sz val="11"/>
      <color rgb="FF000000"/>
      <name val="Verdana"/>
      <family val="2"/>
    </font>
    <font>
      <b/>
      <sz val="10"/>
      <color rgb="FF000000"/>
      <name val="Verdana"/>
      <family val="2"/>
    </font>
    <font>
      <b/>
      <sz val="11"/>
      <name val="Verdana"/>
      <family val="2"/>
    </font>
    <font>
      <b/>
      <u/>
      <sz val="11"/>
      <color theme="1"/>
      <name val="Verdana"/>
      <family val="2"/>
    </font>
    <font>
      <sz val="11"/>
      <color theme="2"/>
      <name val="Verdana"/>
      <family val="2"/>
    </font>
    <font>
      <sz val="11"/>
      <color theme="2" tint="-0.499984740745262"/>
      <name val="Verdana"/>
      <family val="2"/>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6666FF"/>
        <bgColor indexed="64"/>
      </patternFill>
    </fill>
    <fill>
      <patternFill patternType="solid">
        <fgColor rgb="FF00B0F0"/>
        <bgColor indexed="64"/>
      </patternFill>
    </fill>
    <fill>
      <patternFill patternType="solid">
        <fgColor rgb="FFFF0000"/>
        <bgColor indexed="64"/>
      </patternFill>
    </fill>
    <fill>
      <patternFill patternType="solid">
        <fgColor rgb="FF002060"/>
        <bgColor indexed="64"/>
      </patternFill>
    </fill>
    <fill>
      <patternFill patternType="solid">
        <fgColor theme="0"/>
        <bgColor indexed="64"/>
      </patternFill>
    </fill>
    <fill>
      <patternFill patternType="solid">
        <fgColor rgb="FFFFFFFF"/>
        <bgColor rgb="FFFFFFFF"/>
      </patternFill>
    </fill>
    <fill>
      <patternFill patternType="solid">
        <fgColor rgb="FFA6A6A6"/>
        <bgColor rgb="FF000000"/>
      </patternFill>
    </fill>
    <fill>
      <patternFill patternType="solid">
        <fgColor rgb="FF00C69B"/>
        <bgColor rgb="FF000000"/>
      </patternFill>
    </fill>
    <fill>
      <patternFill patternType="solid">
        <fgColor rgb="FF00C69B"/>
        <bgColor indexed="64"/>
      </patternFill>
    </fill>
    <fill>
      <patternFill patternType="solid">
        <fgColor theme="0"/>
        <bgColor rgb="FF000000"/>
      </patternFill>
    </fill>
  </fills>
  <borders count="54">
    <border>
      <left/>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style="medium">
        <color indexed="64"/>
      </left>
      <right/>
      <top style="medium">
        <color indexed="64"/>
      </top>
      <bottom/>
      <diagonal/>
    </border>
    <border>
      <left style="medium">
        <color rgb="FF002060"/>
      </left>
      <right style="medium">
        <color indexed="64"/>
      </right>
      <top style="medium">
        <color indexed="64"/>
      </top>
      <bottom/>
      <diagonal/>
    </border>
    <border>
      <left style="medium">
        <color indexed="64"/>
      </left>
      <right/>
      <top/>
      <bottom/>
      <diagonal/>
    </border>
    <border>
      <left style="medium">
        <color rgb="FF002060"/>
      </left>
      <right style="medium">
        <color indexed="64"/>
      </right>
      <top/>
      <bottom/>
      <diagonal/>
    </border>
    <border>
      <left style="medium">
        <color indexed="64"/>
      </left>
      <right/>
      <top/>
      <bottom style="medium">
        <color indexed="64"/>
      </bottom>
      <diagonal/>
    </border>
    <border>
      <left style="medium">
        <color rgb="FF002060"/>
      </left>
      <right style="medium">
        <color indexed="64"/>
      </right>
      <top/>
      <bottom style="medium">
        <color indexed="64"/>
      </bottom>
      <diagonal/>
    </border>
    <border>
      <left/>
      <right/>
      <top style="hair">
        <color indexed="64"/>
      </top>
      <bottom/>
      <diagonal/>
    </border>
    <border>
      <left/>
      <right style="hair">
        <color indexed="64"/>
      </right>
      <top/>
      <bottom/>
      <diagonal/>
    </border>
    <border>
      <left style="hair">
        <color indexed="64"/>
      </left>
      <right/>
      <top/>
      <bottom/>
      <diagonal/>
    </border>
    <border>
      <left/>
      <right style="hair">
        <color theme="1" tint="4.9989318521683403E-2"/>
      </right>
      <top/>
      <bottom/>
      <diagonal/>
    </border>
    <border>
      <left/>
      <right/>
      <top style="hair">
        <color theme="1" tint="4.9989318521683403E-2"/>
      </top>
      <bottom style="hair">
        <color theme="1" tint="4.9989318521683403E-2"/>
      </bottom>
      <diagonal/>
    </border>
    <border>
      <left style="hair">
        <color theme="1" tint="4.9989318521683403E-2"/>
      </left>
      <right style="hair">
        <color theme="1" tint="4.9989318521683403E-2"/>
      </right>
      <top style="hair">
        <color theme="1" tint="4.9989318521683403E-2"/>
      </top>
      <bottom style="hair">
        <color theme="1" tint="4.9989318521683403E-2"/>
      </bottom>
      <diagonal/>
    </border>
    <border>
      <left style="hair">
        <color theme="1" tint="4.9989318521683403E-2"/>
      </left>
      <right/>
      <top/>
      <bottom/>
      <diagonal/>
    </border>
    <border>
      <left/>
      <right/>
      <top/>
      <bottom style="hair">
        <color theme="1" tint="4.9989318521683403E-2"/>
      </bottom>
      <diagonal/>
    </border>
    <border>
      <left style="hair">
        <color theme="1"/>
      </left>
      <right style="hair">
        <color theme="1"/>
      </right>
      <top style="hair">
        <color theme="1"/>
      </top>
      <bottom style="hair">
        <color theme="1"/>
      </bottom>
      <diagonal/>
    </border>
    <border>
      <left/>
      <right style="hair">
        <color theme="1" tint="4.9989318521683403E-2"/>
      </right>
      <top/>
      <bottom style="hair">
        <color theme="1" tint="4.9989318521683403E-2"/>
      </bottom>
      <diagonal/>
    </border>
    <border>
      <left style="hair">
        <color theme="1" tint="4.9989318521683403E-2"/>
      </left>
      <right/>
      <top/>
      <bottom style="hair">
        <color theme="1" tint="4.9989318521683403E-2"/>
      </bottom>
      <diagonal/>
    </border>
    <border>
      <left style="hair">
        <color theme="1"/>
      </left>
      <right/>
      <top style="hair">
        <color theme="1"/>
      </top>
      <bottom/>
      <diagonal/>
    </border>
    <border>
      <left/>
      <right/>
      <top style="hair">
        <color theme="1"/>
      </top>
      <bottom/>
      <diagonal/>
    </border>
    <border>
      <left style="hair">
        <color theme="1"/>
      </left>
      <right style="hair">
        <color theme="1"/>
      </right>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theme="1" tint="4.9989318521683403E-2"/>
      </top>
      <bottom style="hair">
        <color theme="1" tint="4.9989318521683403E-2"/>
      </bottom>
      <diagonal/>
    </border>
    <border>
      <left style="hair">
        <color indexed="64"/>
      </left>
      <right style="hair">
        <color indexed="64"/>
      </right>
      <top/>
      <bottom/>
      <diagonal/>
    </border>
    <border>
      <left/>
      <right/>
      <top style="hair">
        <color indexed="64"/>
      </top>
      <bottom style="hair">
        <color theme="1" tint="4.9989318521683403E-2"/>
      </bottom>
      <diagonal/>
    </border>
    <border>
      <left/>
      <right style="hair">
        <color theme="1"/>
      </right>
      <top style="hair">
        <color theme="1"/>
      </top>
      <bottom/>
      <diagonal/>
    </border>
    <border>
      <left style="hair">
        <color theme="1"/>
      </left>
      <right style="hair">
        <color theme="1"/>
      </right>
      <top style="hair">
        <color indexed="64"/>
      </top>
      <bottom style="hair">
        <color indexed="64"/>
      </bottom>
      <diagonal/>
    </border>
    <border>
      <left style="hair">
        <color indexed="64"/>
      </left>
      <right style="hair">
        <color theme="1"/>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hair">
        <color theme="1"/>
      </left>
      <right style="hair">
        <color indexed="64"/>
      </right>
      <top/>
      <bottom style="hair">
        <color indexed="64"/>
      </bottom>
      <diagonal/>
    </border>
  </borders>
  <cellStyleXfs count="2">
    <xf numFmtId="0" fontId="0" fillId="0" borderId="0"/>
    <xf numFmtId="9" fontId="1" fillId="0" borderId="0" applyFont="0" applyFill="0" applyBorder="0" applyAlignment="0" applyProtection="0"/>
  </cellStyleXfs>
  <cellXfs count="251">
    <xf numFmtId="0" fontId="0" fillId="0" borderId="0" xfId="0"/>
    <xf numFmtId="0" fontId="2" fillId="2" borderId="1" xfId="0" applyFont="1" applyFill="1" applyBorder="1" applyAlignment="1">
      <alignment horizontal="center" vertical="center" wrapText="1" readingOrder="1"/>
    </xf>
    <xf numFmtId="0" fontId="3" fillId="4" borderId="1"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0" fontId="3" fillId="6" borderId="1" xfId="0" applyFont="1" applyFill="1" applyBorder="1" applyAlignment="1">
      <alignment horizontal="center" vertical="center" readingOrder="1"/>
    </xf>
    <xf numFmtId="0" fontId="3" fillId="7" borderId="2" xfId="0" applyFont="1" applyFill="1" applyBorder="1" applyAlignment="1">
      <alignment horizontal="center" vertical="center" wrapText="1" readingOrder="1"/>
    </xf>
    <xf numFmtId="9" fontId="2" fillId="3" borderId="3" xfId="0" applyNumberFormat="1" applyFont="1" applyFill="1" applyBorder="1" applyAlignment="1">
      <alignment horizontal="center" vertical="center" wrapText="1" readingOrder="1"/>
    </xf>
    <xf numFmtId="9" fontId="2" fillId="3" borderId="3" xfId="0" applyNumberFormat="1" applyFont="1" applyFill="1" applyBorder="1" applyAlignment="1">
      <alignment horizontal="center" vertical="center" readingOrder="1"/>
    </xf>
    <xf numFmtId="9" fontId="2" fillId="3" borderId="4" xfId="0" applyNumberFormat="1" applyFont="1" applyFill="1" applyBorder="1" applyAlignment="1">
      <alignment horizontal="center" vertical="center" readingOrder="1"/>
    </xf>
    <xf numFmtId="0" fontId="8" fillId="0" borderId="39" xfId="0" applyFont="1" applyBorder="1" applyAlignment="1">
      <alignment horizontal="center" vertical="center"/>
    </xf>
    <xf numFmtId="0" fontId="9" fillId="0" borderId="39" xfId="0" applyFont="1" applyBorder="1" applyAlignment="1">
      <alignment horizontal="center" vertical="center" wrapText="1"/>
    </xf>
    <xf numFmtId="0" fontId="9" fillId="0" borderId="39" xfId="0" applyFont="1" applyBorder="1" applyAlignment="1">
      <alignment horizontal="center" vertical="center"/>
    </xf>
    <xf numFmtId="0" fontId="8" fillId="0" borderId="39" xfId="0" applyFont="1" applyBorder="1" applyAlignment="1" applyProtection="1">
      <alignment horizontal="left" vertical="center" wrapText="1"/>
      <protection locked="0"/>
    </xf>
    <xf numFmtId="0" fontId="8" fillId="0" borderId="39" xfId="0" applyFont="1" applyBorder="1" applyAlignment="1" applyProtection="1">
      <alignment horizontal="left" vertical="center"/>
      <protection locked="0"/>
    </xf>
    <xf numFmtId="9" fontId="9" fillId="0" borderId="39" xfId="0" applyNumberFormat="1" applyFont="1" applyBorder="1" applyAlignment="1">
      <alignment horizontal="center" vertical="center"/>
    </xf>
    <xf numFmtId="1" fontId="9" fillId="0" borderId="39" xfId="0" applyNumberFormat="1" applyFont="1" applyBorder="1" applyAlignment="1">
      <alignment horizontal="center" vertical="center"/>
    </xf>
    <xf numFmtId="0" fontId="10" fillId="0" borderId="0" xfId="0" applyFont="1" applyAlignment="1" applyProtection="1">
      <alignment vertical="center"/>
      <protection locked="0"/>
    </xf>
    <xf numFmtId="0" fontId="8" fillId="8" borderId="0" xfId="0" applyFont="1" applyFill="1" applyProtection="1">
      <protection locked="0"/>
    </xf>
    <xf numFmtId="0" fontId="10" fillId="8" borderId="0" xfId="0" applyFont="1" applyFill="1" applyAlignment="1" applyProtection="1">
      <alignment vertical="center"/>
      <protection locked="0"/>
    </xf>
    <xf numFmtId="0" fontId="8" fillId="0" borderId="0" xfId="0" applyFont="1" applyProtection="1">
      <protection locked="0"/>
    </xf>
    <xf numFmtId="0" fontId="11" fillId="0" borderId="0" xfId="0" applyFont="1" applyAlignment="1" applyProtection="1">
      <alignment vertical="center"/>
      <protection locked="0"/>
    </xf>
    <xf numFmtId="0" fontId="11" fillId="8" borderId="0" xfId="0" applyFont="1" applyFill="1" applyAlignment="1" applyProtection="1">
      <alignment vertical="center"/>
      <protection locked="0"/>
    </xf>
    <xf numFmtId="0" fontId="11" fillId="0" borderId="0" xfId="0" applyFont="1" applyAlignment="1" applyProtection="1">
      <alignment wrapText="1"/>
      <protection locked="0"/>
    </xf>
    <xf numFmtId="0" fontId="11" fillId="0" borderId="0" xfId="0" applyFont="1" applyProtection="1">
      <protection locked="0"/>
    </xf>
    <xf numFmtId="0" fontId="9" fillId="8" borderId="17" xfId="0" applyFont="1" applyFill="1" applyBorder="1" applyAlignment="1" applyProtection="1">
      <alignment vertical="center"/>
      <protection locked="0"/>
    </xf>
    <xf numFmtId="0" fontId="9" fillId="8" borderId="0" xfId="0" applyFont="1" applyFill="1" applyAlignment="1" applyProtection="1">
      <alignment vertical="center"/>
      <protection locked="0"/>
    </xf>
    <xf numFmtId="0" fontId="9" fillId="8" borderId="14" xfId="0" applyFont="1" applyFill="1" applyBorder="1" applyAlignment="1" applyProtection="1">
      <alignment vertical="center" wrapText="1"/>
      <protection locked="0"/>
    </xf>
    <xf numFmtId="0" fontId="9" fillId="8" borderId="1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8" fillId="8" borderId="14" xfId="0" applyFont="1" applyFill="1" applyBorder="1" applyAlignment="1" applyProtection="1">
      <alignment horizontal="center"/>
      <protection locked="0"/>
    </xf>
    <xf numFmtId="0" fontId="9" fillId="8" borderId="14"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8" fillId="8" borderId="18" xfId="0" applyFont="1" applyFill="1" applyBorder="1" applyProtection="1">
      <protection locked="0"/>
    </xf>
    <xf numFmtId="0" fontId="8" fillId="8" borderId="20" xfId="0" applyFont="1" applyFill="1" applyBorder="1" applyProtection="1">
      <protection locked="0"/>
    </xf>
    <xf numFmtId="0" fontId="12" fillId="8" borderId="0" xfId="0" applyFont="1" applyFill="1" applyProtection="1">
      <protection locked="0"/>
    </xf>
    <xf numFmtId="0" fontId="8" fillId="8" borderId="0" xfId="0" applyFont="1" applyFill="1"/>
    <xf numFmtId="0" fontId="12" fillId="0" borderId="0" xfId="0" applyFont="1" applyProtection="1">
      <protection locked="0"/>
    </xf>
    <xf numFmtId="0" fontId="15" fillId="9" borderId="41" xfId="0" applyFont="1" applyFill="1" applyBorder="1" applyAlignment="1">
      <alignment wrapText="1"/>
    </xf>
    <xf numFmtId="0" fontId="14" fillId="10" borderId="39" xfId="0" applyFont="1" applyFill="1" applyBorder="1"/>
    <xf numFmtId="0" fontId="14" fillId="10" borderId="41" xfId="0" applyFont="1" applyFill="1" applyBorder="1"/>
    <xf numFmtId="14" fontId="13" fillId="0" borderId="46" xfId="0" applyNumberFormat="1" applyFont="1" applyBorder="1" applyAlignment="1">
      <alignment vertical="center"/>
    </xf>
    <xf numFmtId="0" fontId="0" fillId="0" borderId="0" xfId="0" applyAlignment="1">
      <alignment vertical="center"/>
    </xf>
    <xf numFmtId="0" fontId="9" fillId="0" borderId="41" xfId="0" applyFont="1" applyBorder="1" applyAlignment="1">
      <alignment horizontal="center" vertical="center" wrapText="1"/>
    </xf>
    <xf numFmtId="0" fontId="8" fillId="0" borderId="0" xfId="0" applyFont="1"/>
    <xf numFmtId="0" fontId="8" fillId="0" borderId="39"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9" fillId="0" borderId="0" xfId="0" applyFont="1" applyAlignment="1" applyProtection="1">
      <alignment vertical="center"/>
      <protection locked="0"/>
    </xf>
    <xf numFmtId="0" fontId="8" fillId="0" borderId="0" xfId="0" applyFont="1" applyAlignment="1" applyProtection="1">
      <alignment horizontal="center"/>
      <protection locked="0"/>
    </xf>
    <xf numFmtId="0" fontId="8" fillId="0" borderId="14" xfId="0" applyFont="1" applyBorder="1" applyAlignment="1" applyProtection="1">
      <alignment horizontal="center"/>
      <protection locked="0"/>
    </xf>
    <xf numFmtId="0" fontId="9" fillId="0" borderId="1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4" xfId="0" applyFont="1" applyBorder="1" applyAlignment="1" applyProtection="1">
      <alignment horizontal="center"/>
      <protection locked="0"/>
    </xf>
    <xf numFmtId="0" fontId="9" fillId="0" borderId="21"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8" fillId="0" borderId="18" xfId="0" applyFont="1" applyBorder="1" applyProtection="1">
      <protection locked="0"/>
    </xf>
    <xf numFmtId="0" fontId="8" fillId="0" borderId="20" xfId="0" applyFont="1" applyBorder="1" applyProtection="1">
      <protection locked="0"/>
    </xf>
    <xf numFmtId="0" fontId="8" fillId="0" borderId="39" xfId="0" applyFont="1" applyBorder="1" applyAlignment="1">
      <alignment horizontal="center" vertical="center" wrapText="1"/>
    </xf>
    <xf numFmtId="9" fontId="16" fillId="0" borderId="39" xfId="0" applyNumberFormat="1" applyFont="1" applyBorder="1" applyAlignment="1">
      <alignment horizontal="center" vertical="center"/>
    </xf>
    <xf numFmtId="0" fontId="9" fillId="0" borderId="0" xfId="0" applyFont="1" applyAlignment="1" applyProtection="1">
      <alignment vertical="center" wrapText="1"/>
      <protection locked="0"/>
    </xf>
    <xf numFmtId="2" fontId="8" fillId="0" borderId="0" xfId="0" applyNumberFormat="1" applyFont="1" applyAlignment="1" applyProtection="1">
      <alignment horizontal="center"/>
      <protection locked="0"/>
    </xf>
    <xf numFmtId="2"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2" fontId="8" fillId="0" borderId="18" xfId="0" applyNumberFormat="1" applyFont="1" applyBorder="1" applyProtection="1">
      <protection locked="0"/>
    </xf>
    <xf numFmtId="2" fontId="8" fillId="0" borderId="0" xfId="0" applyNumberFormat="1" applyFont="1" applyProtection="1">
      <protection locked="0"/>
    </xf>
    <xf numFmtId="0" fontId="8" fillId="0" borderId="0" xfId="0" applyFont="1" applyAlignment="1">
      <alignment vertical="center" wrapText="1"/>
    </xf>
    <xf numFmtId="0" fontId="8" fillId="0" borderId="24" xfId="0" applyFont="1" applyBorder="1"/>
    <xf numFmtId="0" fontId="8" fillId="0" borderId="24" xfId="0" applyFont="1" applyBorder="1" applyAlignment="1">
      <alignment horizontal="center"/>
    </xf>
    <xf numFmtId="0" fontId="8" fillId="0" borderId="19" xfId="0" applyFont="1" applyBorder="1"/>
    <xf numFmtId="0" fontId="8" fillId="0" borderId="19" xfId="0" applyFont="1" applyBorder="1" applyAlignment="1">
      <alignment horizontal="center"/>
    </xf>
    <xf numFmtId="0" fontId="8" fillId="0" borderId="19" xfId="0" applyFont="1" applyBorder="1" applyAlignment="1">
      <alignment horizontal="center" vertical="center"/>
    </xf>
    <xf numFmtId="0" fontId="13" fillId="0" borderId="0" xfId="0" applyFont="1" applyAlignment="1">
      <alignment horizontal="left" vertical="center" wrapText="1"/>
    </xf>
    <xf numFmtId="0" fontId="8" fillId="0" borderId="0" xfId="0" applyFont="1" applyAlignment="1">
      <alignment horizontal="center"/>
    </xf>
    <xf numFmtId="0" fontId="9" fillId="0" borderId="39" xfId="0" applyFont="1" applyBorder="1" applyAlignment="1">
      <alignment horizontal="center" wrapText="1"/>
    </xf>
    <xf numFmtId="9" fontId="9" fillId="0" borderId="39" xfId="0" applyNumberFormat="1" applyFont="1" applyBorder="1" applyAlignment="1">
      <alignment horizontal="center" vertical="center" wrapText="1"/>
    </xf>
    <xf numFmtId="0" fontId="8" fillId="0" borderId="39" xfId="0" applyFont="1" applyBorder="1" applyAlignment="1">
      <alignment vertical="center" wrapText="1"/>
    </xf>
    <xf numFmtId="165" fontId="8" fillId="0" borderId="39" xfId="0" applyNumberFormat="1" applyFont="1" applyBorder="1" applyAlignment="1">
      <alignment horizontal="center" vertical="center" wrapText="1"/>
    </xf>
    <xf numFmtId="0" fontId="8" fillId="0" borderId="0" xfId="0" applyFont="1" applyAlignment="1">
      <alignment vertical="center"/>
    </xf>
    <xf numFmtId="1" fontId="8" fillId="0" borderId="39"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vertical="center" wrapText="1"/>
    </xf>
    <xf numFmtId="0" fontId="8" fillId="0" borderId="11" xfId="0" applyFont="1" applyBorder="1" applyAlignment="1">
      <alignment vertical="center" wrapText="1"/>
    </xf>
    <xf numFmtId="1" fontId="9" fillId="0" borderId="11" xfId="0" applyNumberFormat="1" applyFont="1" applyBorder="1" applyAlignment="1">
      <alignment horizontal="center" vertical="center" wrapText="1"/>
    </xf>
    <xf numFmtId="9" fontId="9" fillId="0" borderId="30" xfId="1" applyFont="1" applyFill="1" applyBorder="1" applyAlignment="1" applyProtection="1">
      <alignment horizontal="center" vertical="center" wrapText="1"/>
    </xf>
    <xf numFmtId="0" fontId="8" fillId="0" borderId="12" xfId="0" applyFont="1" applyBorder="1" applyAlignment="1">
      <alignment vertical="center" wrapText="1"/>
    </xf>
    <xf numFmtId="0" fontId="9" fillId="0" borderId="0" xfId="0" applyFont="1" applyAlignment="1">
      <alignment horizontal="center" vertical="center" wrapText="1"/>
    </xf>
    <xf numFmtId="0" fontId="8" fillId="0" borderId="11" xfId="0" applyFont="1" applyBorder="1" applyAlignment="1">
      <alignment horizontal="center" vertical="center" wrapText="1"/>
    </xf>
    <xf numFmtId="0" fontId="9" fillId="0" borderId="13" xfId="0" applyFont="1" applyBorder="1" applyAlignment="1" applyProtection="1">
      <alignment vertical="center" wrapText="1"/>
      <protection locked="0"/>
    </xf>
    <xf numFmtId="0" fontId="10" fillId="0" borderId="12" xfId="0" applyFont="1" applyBorder="1" applyAlignment="1" applyProtection="1">
      <alignment vertical="center"/>
      <protection locked="0"/>
    </xf>
    <xf numFmtId="0" fontId="9" fillId="0" borderId="31" xfId="0" applyFont="1" applyBorder="1" applyAlignment="1" applyProtection="1">
      <alignment horizontal="left"/>
      <protection locked="0"/>
    </xf>
    <xf numFmtId="0" fontId="8" fillId="0" borderId="12" xfId="0" applyFont="1" applyBorder="1" applyAlignment="1" applyProtection="1">
      <alignment horizontal="center"/>
      <protection locked="0"/>
    </xf>
    <xf numFmtId="0" fontId="8" fillId="0" borderId="34" xfId="0" applyFont="1" applyBorder="1" applyProtection="1">
      <protection locked="0"/>
    </xf>
    <xf numFmtId="0" fontId="9" fillId="0" borderId="33" xfId="0" applyFont="1" applyBorder="1" applyAlignment="1" applyProtection="1">
      <alignment horizontal="center" vertical="center"/>
      <protection locked="0"/>
    </xf>
    <xf numFmtId="0" fontId="9" fillId="0" borderId="34" xfId="0" applyFont="1" applyBorder="1" applyAlignment="1" applyProtection="1">
      <alignment vertical="center"/>
      <protection locked="0"/>
    </xf>
    <xf numFmtId="0" fontId="8" fillId="0" borderId="13" xfId="0" applyFont="1" applyBorder="1" applyProtection="1">
      <protection locked="0"/>
    </xf>
    <xf numFmtId="0" fontId="8" fillId="0" borderId="32" xfId="0" applyFont="1" applyBorder="1" applyProtection="1">
      <protection locked="0"/>
    </xf>
    <xf numFmtId="0" fontId="8" fillId="0" borderId="35" xfId="0" applyFont="1" applyBorder="1" applyProtection="1">
      <protection locked="0"/>
    </xf>
    <xf numFmtId="0" fontId="8" fillId="0" borderId="12" xfId="0" applyFont="1" applyBorder="1"/>
    <xf numFmtId="0" fontId="8" fillId="0" borderId="0" xfId="0" applyFont="1" applyAlignment="1">
      <alignment horizontal="right"/>
    </xf>
    <xf numFmtId="0" fontId="9" fillId="0" borderId="0" xfId="0" applyFont="1" applyAlignment="1">
      <alignment horizontal="right"/>
    </xf>
    <xf numFmtId="9" fontId="8" fillId="0" borderId="0" xfId="0" applyNumberFormat="1" applyFont="1"/>
    <xf numFmtId="0" fontId="8" fillId="0" borderId="11" xfId="0" applyFont="1" applyBorder="1"/>
    <xf numFmtId="0" fontId="8" fillId="0" borderId="32" xfId="0" applyFont="1" applyBorder="1"/>
    <xf numFmtId="0" fontId="9" fillId="0" borderId="12" xfId="0" applyFont="1" applyBorder="1" applyAlignment="1" applyProtection="1">
      <alignment vertical="center"/>
      <protection locked="0"/>
    </xf>
    <xf numFmtId="0" fontId="8" fillId="0" borderId="13" xfId="0" applyFont="1" applyBorder="1"/>
    <xf numFmtId="0" fontId="9" fillId="0" borderId="0" xfId="0" applyFont="1" applyAlignment="1" applyProtection="1">
      <alignment horizontal="right" vertical="center"/>
      <protection locked="0"/>
    </xf>
    <xf numFmtId="0" fontId="8" fillId="0" borderId="31" xfId="0" applyFont="1" applyBorder="1"/>
    <xf numFmtId="0" fontId="9" fillId="0" borderId="39" xfId="0" applyFont="1" applyBorder="1" applyAlignment="1">
      <alignment vertical="center" wrapText="1"/>
    </xf>
    <xf numFmtId="9" fontId="8" fillId="0" borderId="39" xfId="1" applyFont="1" applyFill="1" applyBorder="1" applyAlignment="1">
      <alignment horizontal="center" vertical="center"/>
    </xf>
    <xf numFmtId="9" fontId="8" fillId="0" borderId="39" xfId="0" applyNumberFormat="1" applyFont="1" applyBorder="1"/>
    <xf numFmtId="9" fontId="8" fillId="0" borderId="39" xfId="0" applyNumberFormat="1" applyFont="1" applyBorder="1" applyAlignment="1">
      <alignment horizontal="center"/>
    </xf>
    <xf numFmtId="0" fontId="9" fillId="0" borderId="39" xfId="0" applyFont="1" applyBorder="1"/>
    <xf numFmtId="0" fontId="8" fillId="0" borderId="39" xfId="0" applyFont="1" applyBorder="1"/>
    <xf numFmtId="0" fontId="9" fillId="0" borderId="39" xfId="0" applyFont="1" applyBorder="1" applyAlignment="1" applyProtection="1">
      <alignment horizontal="center" vertical="center"/>
      <protection locked="0"/>
    </xf>
    <xf numFmtId="9" fontId="9" fillId="0" borderId="39" xfId="1" applyFont="1" applyFill="1" applyBorder="1" applyAlignment="1" applyProtection="1">
      <alignment horizontal="center" vertical="center"/>
      <protection locked="0"/>
    </xf>
    <xf numFmtId="0" fontId="9" fillId="0" borderId="51"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12" fillId="0" borderId="49" xfId="0" applyFont="1" applyBorder="1" applyProtection="1">
      <protection locked="0"/>
    </xf>
    <xf numFmtId="0" fontId="9" fillId="0" borderId="51" xfId="0" applyFont="1" applyBorder="1" applyAlignment="1" applyProtection="1">
      <alignment vertical="center" wrapText="1"/>
      <protection locked="0"/>
    </xf>
    <xf numFmtId="0" fontId="9" fillId="0" borderId="44" xfId="0" applyFont="1" applyBorder="1" applyAlignment="1" applyProtection="1">
      <alignment vertical="center" wrapText="1"/>
      <protection locked="0"/>
    </xf>
    <xf numFmtId="0" fontId="12" fillId="0" borderId="49" xfId="0" applyFont="1" applyBorder="1" applyAlignment="1" applyProtection="1">
      <alignment horizontal="center" vertical="center"/>
      <protection locked="0"/>
    </xf>
    <xf numFmtId="9" fontId="9" fillId="0" borderId="51" xfId="1" applyFont="1" applyBorder="1" applyAlignment="1" applyProtection="1">
      <alignment horizontal="center" vertical="center" wrapText="1"/>
      <protection locked="0"/>
    </xf>
    <xf numFmtId="0" fontId="9" fillId="8" borderId="40" xfId="0" applyFont="1" applyFill="1" applyBorder="1" applyAlignment="1" applyProtection="1">
      <alignment horizontal="centerContinuous" vertical="center"/>
      <protection locked="0"/>
    </xf>
    <xf numFmtId="0" fontId="9" fillId="8" borderId="42" xfId="0" applyFont="1" applyFill="1" applyBorder="1" applyAlignment="1" applyProtection="1">
      <alignment horizontal="centerContinuous" vertical="center"/>
      <protection locked="0"/>
    </xf>
    <xf numFmtId="0" fontId="9" fillId="8" borderId="41" xfId="0" applyFont="1" applyFill="1" applyBorder="1" applyAlignment="1" applyProtection="1">
      <alignment horizontal="centerContinuous" vertical="center"/>
      <protection locked="0"/>
    </xf>
    <xf numFmtId="0" fontId="9" fillId="0" borderId="41" xfId="0" applyFont="1" applyBorder="1" applyAlignment="1">
      <alignment horizontal="left" vertical="center" wrapText="1"/>
    </xf>
    <xf numFmtId="0" fontId="9" fillId="0" borderId="0" xfId="0" applyFont="1" applyAlignment="1">
      <alignment vertical="center" wrapText="1"/>
    </xf>
    <xf numFmtId="0" fontId="9" fillId="0" borderId="40" xfId="0" applyFont="1" applyBorder="1" applyAlignment="1">
      <alignment horizontal="centerContinuous" vertical="center" wrapText="1"/>
    </xf>
    <xf numFmtId="0" fontId="9" fillId="0" borderId="42" xfId="0" applyFont="1" applyBorder="1" applyAlignment="1">
      <alignment horizontal="centerContinuous" vertical="center" wrapText="1"/>
    </xf>
    <xf numFmtId="0" fontId="8" fillId="0" borderId="40" xfId="0" applyFont="1" applyBorder="1" applyAlignment="1">
      <alignment horizontal="center" vertical="center"/>
    </xf>
    <xf numFmtId="0" fontId="9" fillId="0" borderId="44" xfId="0" applyFont="1" applyBorder="1" applyAlignment="1">
      <alignment horizontal="center" vertical="center" wrapText="1"/>
    </xf>
    <xf numFmtId="0" fontId="9" fillId="0" borderId="52" xfId="0" applyFont="1" applyBorder="1" applyAlignment="1">
      <alignment vertical="center" wrapText="1"/>
    </xf>
    <xf numFmtId="0" fontId="9" fillId="0" borderId="51" xfId="0" applyFont="1" applyBorder="1" applyAlignment="1">
      <alignment vertical="center" wrapText="1"/>
    </xf>
    <xf numFmtId="0" fontId="13" fillId="0" borderId="41" xfId="0" applyFont="1" applyBorder="1" applyAlignment="1">
      <alignment horizontal="centerContinuous" vertical="center" wrapText="1"/>
    </xf>
    <xf numFmtId="0" fontId="13" fillId="0" borderId="42" xfId="0" applyFont="1" applyBorder="1" applyAlignment="1">
      <alignment horizontal="centerContinuous" vertical="center" wrapText="1"/>
    </xf>
    <xf numFmtId="0" fontId="8" fillId="0" borderId="41" xfId="0" applyFont="1" applyBorder="1" applyAlignment="1" applyProtection="1">
      <alignment horizontal="centerContinuous"/>
      <protection locked="0"/>
    </xf>
    <xf numFmtId="0" fontId="13" fillId="9" borderId="40" xfId="0" applyFont="1" applyFill="1" applyBorder="1" applyAlignment="1">
      <alignment wrapText="1"/>
    </xf>
    <xf numFmtId="0" fontId="13" fillId="9" borderId="42" xfId="0" applyFont="1" applyFill="1" applyBorder="1" applyAlignment="1">
      <alignment wrapText="1"/>
    </xf>
    <xf numFmtId="0" fontId="16" fillId="11" borderId="47" xfId="0" applyFont="1" applyFill="1" applyBorder="1" applyAlignment="1">
      <alignment horizontal="centerContinuous"/>
    </xf>
    <xf numFmtId="0" fontId="16" fillId="11" borderId="48" xfId="0" applyFont="1" applyFill="1" applyBorder="1" applyAlignment="1">
      <alignment horizontal="centerContinuous"/>
    </xf>
    <xf numFmtId="0" fontId="16" fillId="11" borderId="46" xfId="0" applyFont="1" applyFill="1" applyBorder="1" applyAlignment="1">
      <alignment horizontal="centerContinuous"/>
    </xf>
    <xf numFmtId="0" fontId="14" fillId="10" borderId="42" xfId="0" applyFont="1" applyFill="1" applyBorder="1" applyAlignment="1">
      <alignment horizontal="centerContinuous"/>
    </xf>
    <xf numFmtId="0" fontId="14" fillId="10" borderId="41" xfId="0" applyFont="1" applyFill="1" applyBorder="1" applyAlignment="1">
      <alignment horizontal="centerContinuous"/>
    </xf>
    <xf numFmtId="0" fontId="13" fillId="0" borderId="0" xfId="0" applyFont="1"/>
    <xf numFmtId="0" fontId="14" fillId="0" borderId="39" xfId="0" applyFont="1" applyBorder="1" applyAlignment="1">
      <alignment horizontal="center" vertical="center" wrapText="1"/>
    </xf>
    <xf numFmtId="0" fontId="14" fillId="0" borderId="39" xfId="0" applyFont="1" applyBorder="1" applyAlignment="1">
      <alignment horizontal="center" vertical="center"/>
    </xf>
    <xf numFmtId="0" fontId="9" fillId="0" borderId="41" xfId="0" applyFont="1" applyBorder="1" applyAlignment="1">
      <alignment horizontal="centerContinuous" vertical="center" wrapText="1"/>
    </xf>
    <xf numFmtId="0" fontId="9" fillId="0" borderId="49" xfId="0" applyFont="1" applyBorder="1" applyAlignment="1">
      <alignment vertical="center" wrapText="1"/>
    </xf>
    <xf numFmtId="0" fontId="9" fillId="0" borderId="44" xfId="0" applyFont="1" applyBorder="1" applyAlignment="1">
      <alignment horizontal="center" vertical="center"/>
    </xf>
    <xf numFmtId="0" fontId="9" fillId="0" borderId="50" xfId="0" applyFont="1" applyBorder="1" applyAlignment="1">
      <alignment vertical="center" wrapText="1"/>
    </xf>
    <xf numFmtId="0" fontId="9" fillId="0" borderId="45" xfId="0" applyFont="1" applyBorder="1" applyAlignment="1">
      <alignment vertical="center" wrapText="1"/>
    </xf>
    <xf numFmtId="0" fontId="13" fillId="0" borderId="44" xfId="0" applyFont="1" applyBorder="1" applyAlignment="1">
      <alignment horizontal="centerContinuous" vertical="center" wrapText="1"/>
    </xf>
    <xf numFmtId="0" fontId="9" fillId="12" borderId="50" xfId="0" applyFont="1" applyFill="1" applyBorder="1" applyAlignment="1">
      <alignment horizontal="centerContinuous" vertical="center" wrapText="1"/>
    </xf>
    <xf numFmtId="0" fontId="9" fillId="12" borderId="43" xfId="0" applyFont="1" applyFill="1" applyBorder="1" applyAlignment="1">
      <alignment horizontal="centerContinuous" vertical="center" wrapText="1"/>
    </xf>
    <xf numFmtId="0" fontId="9" fillId="12" borderId="45" xfId="0" applyFont="1" applyFill="1" applyBorder="1" applyAlignment="1">
      <alignment horizontal="centerContinuous" vertical="center" wrapText="1"/>
    </xf>
    <xf numFmtId="0" fontId="9" fillId="0" borderId="49" xfId="0" applyFont="1" applyBorder="1" applyAlignment="1">
      <alignment horizontal="center" vertical="center" wrapText="1"/>
    </xf>
    <xf numFmtId="0" fontId="15" fillId="9" borderId="41" xfId="0" applyFont="1" applyFill="1" applyBorder="1" applyAlignment="1">
      <alignment vertical="center" wrapText="1"/>
    </xf>
    <xf numFmtId="0" fontId="13" fillId="0" borderId="44" xfId="0" applyFont="1" applyBorder="1" applyAlignment="1">
      <alignment horizontal="center" vertical="center"/>
    </xf>
    <xf numFmtId="0" fontId="13" fillId="9" borderId="48" xfId="0" applyFont="1" applyFill="1" applyBorder="1" applyAlignment="1">
      <alignment wrapText="1"/>
    </xf>
    <xf numFmtId="0" fontId="13" fillId="9" borderId="47" xfId="0" applyFont="1" applyFill="1" applyBorder="1" applyAlignment="1">
      <alignment wrapText="1"/>
    </xf>
    <xf numFmtId="0" fontId="0" fillId="0" borderId="41" xfId="0" applyBorder="1"/>
    <xf numFmtId="0" fontId="18" fillId="8" borderId="43" xfId="0" applyFont="1" applyFill="1" applyBorder="1" applyAlignment="1" applyProtection="1">
      <alignment horizontal="centerContinuous"/>
      <protection locked="0"/>
    </xf>
    <xf numFmtId="0" fontId="18" fillId="8" borderId="45" xfId="0" applyFont="1" applyFill="1" applyBorder="1" applyAlignment="1" applyProtection="1">
      <alignment horizontal="centerContinuous"/>
      <protection locked="0"/>
    </xf>
    <xf numFmtId="0" fontId="9" fillId="0" borderId="52"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8" xfId="0" applyFont="1" applyBorder="1" applyAlignment="1">
      <alignment horizontal="center" vertical="center" wrapText="1"/>
    </xf>
    <xf numFmtId="0" fontId="19" fillId="8" borderId="50" xfId="0" applyFont="1" applyFill="1" applyBorder="1" applyAlignment="1" applyProtection="1">
      <alignment horizontal="centerContinuous"/>
      <protection locked="0"/>
    </xf>
    <xf numFmtId="0" fontId="9" fillId="0" borderId="39" xfId="0" applyFont="1" applyBorder="1" applyAlignment="1">
      <alignment horizontal="centerContinuous" vertical="center" wrapText="1"/>
    </xf>
    <xf numFmtId="0" fontId="8" fillId="0" borderId="39" xfId="0" applyFont="1" applyBorder="1" applyAlignment="1" applyProtection="1">
      <alignment horizontal="centerContinuous"/>
      <protection locked="0"/>
    </xf>
    <xf numFmtId="0" fontId="9" fillId="0" borderId="43" xfId="0" applyFont="1" applyBorder="1" applyAlignment="1">
      <alignment horizontal="center" vertical="center" wrapText="1"/>
    </xf>
    <xf numFmtId="0" fontId="8" fillId="0" borderId="15" xfId="0" applyFont="1" applyBorder="1" applyAlignment="1" applyProtection="1">
      <alignment horizontal="center"/>
      <protection locked="0"/>
    </xf>
    <xf numFmtId="0" fontId="14" fillId="0" borderId="44" xfId="0" applyFont="1" applyBorder="1" applyAlignment="1">
      <alignment horizontal="center" vertical="center" wrapText="1"/>
    </xf>
    <xf numFmtId="0" fontId="11" fillId="0" borderId="49" xfId="0" applyFont="1" applyBorder="1" applyAlignment="1" applyProtection="1">
      <alignment horizontal="center"/>
      <protection locked="0"/>
    </xf>
    <xf numFmtId="0" fontId="11" fillId="0" borderId="51" xfId="0" applyFont="1" applyBorder="1" applyAlignment="1" applyProtection="1">
      <alignment horizontal="center"/>
      <protection locked="0"/>
    </xf>
    <xf numFmtId="0" fontId="11" fillId="0" borderId="49"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4" fillId="13" borderId="39" xfId="0" applyFont="1" applyFill="1" applyBorder="1" applyAlignment="1">
      <alignment horizontal="centerContinuous" vertical="center" wrapText="1"/>
    </xf>
    <xf numFmtId="0" fontId="8" fillId="0" borderId="18"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8" fillId="0" borderId="39" xfId="0" applyFont="1" applyBorder="1" applyAlignment="1" applyProtection="1">
      <alignment horizontal="center" vertical="center" wrapText="1"/>
      <protection locked="0"/>
    </xf>
    <xf numFmtId="0" fontId="9" fillId="0" borderId="39" xfId="0" applyFont="1" applyBorder="1" applyAlignment="1" applyProtection="1">
      <alignment horizontal="left" vertical="center" wrapText="1"/>
      <protection locked="0"/>
    </xf>
    <xf numFmtId="0" fontId="9" fillId="0" borderId="39" xfId="0" applyFont="1" applyBorder="1" applyAlignment="1" applyProtection="1">
      <alignment horizontal="center" vertical="center" wrapText="1"/>
      <protection locked="0"/>
    </xf>
    <xf numFmtId="9" fontId="8" fillId="0" borderId="39" xfId="0" applyNumberFormat="1" applyFont="1" applyBorder="1" applyAlignment="1" applyProtection="1">
      <alignment horizontal="center" vertical="center" wrapText="1"/>
      <protection locked="0"/>
    </xf>
    <xf numFmtId="9" fontId="9" fillId="0" borderId="40" xfId="0" applyNumberFormat="1" applyFont="1" applyBorder="1" applyAlignment="1">
      <alignment horizontal="center" vertical="center"/>
    </xf>
    <xf numFmtId="9" fontId="9" fillId="0" borderId="41" xfId="0" applyNumberFormat="1" applyFont="1" applyBorder="1" applyAlignment="1">
      <alignment horizontal="center" vertical="center"/>
    </xf>
    <xf numFmtId="14" fontId="8" fillId="0" borderId="39" xfId="0" applyNumberFormat="1" applyFont="1" applyBorder="1" applyAlignment="1" applyProtection="1">
      <alignment horizontal="center" vertical="center" wrapText="1"/>
      <protection locked="0"/>
    </xf>
    <xf numFmtId="0" fontId="8" fillId="0" borderId="15" xfId="0" applyFont="1" applyBorder="1" applyAlignment="1" applyProtection="1">
      <alignment horizontal="center"/>
      <protection locked="0"/>
    </xf>
    <xf numFmtId="0" fontId="9" fillId="0" borderId="16" xfId="0" applyFont="1" applyBorder="1" applyAlignment="1" applyProtection="1">
      <alignment horizontal="center" vertical="center"/>
      <protection locked="0"/>
    </xf>
    <xf numFmtId="0" fontId="9" fillId="0" borderId="4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9" xfId="0" applyFont="1" applyBorder="1" applyAlignment="1">
      <alignment horizontal="center" vertical="center"/>
    </xf>
    <xf numFmtId="0" fontId="4" fillId="0" borderId="5" xfId="0" applyFont="1" applyBorder="1" applyAlignment="1">
      <alignment horizontal="center" vertical="center" textRotation="90"/>
    </xf>
    <xf numFmtId="0" fontId="4" fillId="0" borderId="7" xfId="0" applyFont="1" applyBorder="1" applyAlignment="1">
      <alignment horizontal="center" vertical="center" textRotation="90"/>
    </xf>
    <xf numFmtId="0" fontId="4" fillId="0" borderId="9" xfId="0" applyFont="1" applyBorder="1" applyAlignment="1">
      <alignment horizontal="center" vertical="center" textRotation="90"/>
    </xf>
    <xf numFmtId="0" fontId="4" fillId="0" borderId="6" xfId="0" applyFont="1" applyBorder="1" applyAlignment="1">
      <alignment horizontal="center" vertical="center" textRotation="90"/>
    </xf>
    <xf numFmtId="0" fontId="4" fillId="0" borderId="8" xfId="0" applyFont="1" applyBorder="1" applyAlignment="1">
      <alignment horizontal="center" vertical="center" textRotation="90"/>
    </xf>
    <xf numFmtId="0" fontId="4" fillId="0" borderId="10" xfId="0" applyFont="1" applyBorder="1" applyAlignment="1">
      <alignment horizontal="center" vertical="center" textRotation="90"/>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9" fillId="12" borderId="39" xfId="0" applyFont="1" applyFill="1" applyBorder="1" applyAlignment="1">
      <alignment horizontal="center" vertical="center" wrapText="1"/>
    </xf>
    <xf numFmtId="0" fontId="13" fillId="0" borderId="48" xfId="0" applyFont="1" applyBorder="1" applyAlignment="1">
      <alignment horizontal="center" vertical="top" wrapText="1"/>
    </xf>
    <xf numFmtId="0" fontId="13" fillId="0" borderId="46" xfId="0" applyFont="1" applyBorder="1" applyAlignment="1">
      <alignment horizontal="center" vertical="top" wrapText="1"/>
    </xf>
    <xf numFmtId="0" fontId="13" fillId="0" borderId="40" xfId="0" applyFont="1" applyBorder="1" applyAlignment="1">
      <alignment horizontal="center" vertical="top" wrapText="1"/>
    </xf>
    <xf numFmtId="0" fontId="13" fillId="0" borderId="41" xfId="0" applyFont="1" applyBorder="1" applyAlignment="1">
      <alignment horizontal="center" vertical="top" wrapText="1"/>
    </xf>
    <xf numFmtId="0" fontId="9" fillId="0" borderId="44" xfId="0" applyFont="1" applyBorder="1" applyAlignment="1" applyProtection="1">
      <alignment horizontal="left" vertical="center" wrapText="1"/>
      <protection locked="0"/>
    </xf>
    <xf numFmtId="0" fontId="9" fillId="0" borderId="46" xfId="0" applyFont="1" applyBorder="1" applyAlignment="1">
      <alignment horizontal="center" vertical="center" wrapText="1"/>
    </xf>
    <xf numFmtId="0" fontId="9" fillId="0" borderId="49" xfId="0" applyFont="1" applyBorder="1" applyAlignment="1" applyProtection="1">
      <alignment horizontal="left" vertical="center" wrapText="1"/>
      <protection locked="0"/>
    </xf>
    <xf numFmtId="0" fontId="9" fillId="0" borderId="51" xfId="0" applyFont="1" applyBorder="1" applyAlignment="1" applyProtection="1">
      <alignment horizontal="left" vertical="center" wrapText="1"/>
      <protection locked="0"/>
    </xf>
    <xf numFmtId="14" fontId="8" fillId="0" borderId="18" xfId="0" applyNumberFormat="1" applyFont="1" applyBorder="1" applyAlignment="1" applyProtection="1">
      <alignment horizontal="center"/>
      <protection locked="0"/>
    </xf>
    <xf numFmtId="9" fontId="8" fillId="0" borderId="39" xfId="1" applyFont="1" applyFill="1" applyBorder="1" applyAlignment="1" applyProtection="1">
      <alignment horizontal="center" vertical="center" wrapText="1"/>
    </xf>
    <xf numFmtId="9" fontId="8" fillId="0" borderId="39" xfId="1" applyFont="1" applyFill="1" applyBorder="1" applyAlignment="1" applyProtection="1">
      <alignment horizontal="center" vertical="center" wrapText="1"/>
      <protection locked="0"/>
    </xf>
    <xf numFmtId="2" fontId="9" fillId="0" borderId="44" xfId="0" applyNumberFormat="1" applyFont="1" applyBorder="1" applyAlignment="1">
      <alignment horizontal="center" vertical="center" wrapText="1"/>
    </xf>
    <xf numFmtId="2" fontId="9" fillId="0" borderId="39"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8" fillId="0" borderId="39" xfId="0" applyFont="1" applyBorder="1" applyAlignment="1">
      <alignment horizontal="left" vertical="center" wrapText="1"/>
    </xf>
    <xf numFmtId="164" fontId="9" fillId="0" borderId="39" xfId="0" applyNumberFormat="1" applyFont="1" applyBorder="1" applyAlignment="1">
      <alignment horizontal="center" vertical="center"/>
    </xf>
    <xf numFmtId="0" fontId="8" fillId="0" borderId="39" xfId="0" applyFont="1" applyBorder="1" applyAlignment="1">
      <alignment horizontal="center" vertical="center"/>
    </xf>
    <xf numFmtId="0" fontId="8" fillId="0" borderId="19" xfId="0" applyFont="1" applyBorder="1" applyAlignment="1">
      <alignment horizontal="left"/>
    </xf>
    <xf numFmtId="0" fontId="8" fillId="0" borderId="28" xfId="0" applyFont="1" applyBorder="1" applyAlignment="1" applyProtection="1">
      <alignment horizontal="center"/>
      <protection locked="0"/>
    </xf>
    <xf numFmtId="0" fontId="8" fillId="0" borderId="29" xfId="0" applyFont="1" applyBorder="1" applyAlignment="1" applyProtection="1">
      <alignment horizontal="center"/>
      <protection locked="0"/>
    </xf>
    <xf numFmtId="0" fontId="8" fillId="0" borderId="30" xfId="0" applyFont="1" applyBorder="1" applyAlignment="1" applyProtection="1">
      <alignment horizontal="center"/>
      <protection locked="0"/>
    </xf>
    <xf numFmtId="0" fontId="9" fillId="0" borderId="28"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24" xfId="0" applyFont="1" applyBorder="1" applyAlignment="1">
      <alignment horizontal="left" vertical="center" wrapText="1"/>
    </xf>
    <xf numFmtId="0" fontId="8" fillId="0" borderId="19" xfId="0" applyFont="1" applyBorder="1" applyAlignment="1">
      <alignment horizontal="left" vertical="top" wrapText="1"/>
    </xf>
    <xf numFmtId="0" fontId="8" fillId="0" borderId="19" xfId="0" applyFont="1" applyBorder="1" applyAlignment="1">
      <alignment horizontal="left" vertical="top"/>
    </xf>
    <xf numFmtId="0" fontId="9" fillId="0" borderId="19" xfId="0" applyFont="1" applyBorder="1" applyAlignment="1">
      <alignment horizontal="left"/>
    </xf>
    <xf numFmtId="0" fontId="8" fillId="0" borderId="25" xfId="0" applyFont="1" applyBorder="1" applyAlignment="1">
      <alignment horizontal="center"/>
    </xf>
    <xf numFmtId="0" fontId="8" fillId="0" borderId="26" xfId="0" applyFont="1" applyBorder="1" applyAlignment="1">
      <alignment horizontal="center"/>
    </xf>
    <xf numFmtId="0" fontId="8" fillId="0" borderId="27" xfId="0" applyFont="1" applyBorder="1" applyAlignment="1">
      <alignment horizontal="center"/>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38"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53" xfId="0" applyFont="1" applyBorder="1" applyAlignment="1">
      <alignment horizontal="center" vertical="center" wrapText="1"/>
    </xf>
    <xf numFmtId="0" fontId="8" fillId="0" borderId="0" xfId="0" applyFont="1" applyAlignment="1">
      <alignment horizontal="center"/>
    </xf>
    <xf numFmtId="0" fontId="8" fillId="0" borderId="39" xfId="0" applyFont="1" applyBorder="1" applyAlignment="1">
      <alignment horizontal="center"/>
    </xf>
    <xf numFmtId="9" fontId="8" fillId="0" borderId="39" xfId="1" applyFont="1" applyFill="1" applyBorder="1" applyAlignment="1">
      <alignment horizontal="center" vertical="center"/>
    </xf>
    <xf numFmtId="0" fontId="8" fillId="0" borderId="12" xfId="0" applyFont="1" applyBorder="1" applyAlignment="1">
      <alignment horizontal="center"/>
    </xf>
    <xf numFmtId="0" fontId="9" fillId="0" borderId="39" xfId="0" applyFont="1" applyBorder="1" applyAlignment="1">
      <alignment horizontal="left"/>
    </xf>
    <xf numFmtId="0" fontId="8" fillId="0" borderId="39" xfId="0" applyFont="1" applyBorder="1" applyAlignment="1">
      <alignment horizontal="left"/>
    </xf>
    <xf numFmtId="0" fontId="19" fillId="0" borderId="32" xfId="0" applyFont="1" applyBorder="1" applyAlignment="1" applyProtection="1">
      <alignment horizontal="center"/>
      <protection locked="0"/>
    </xf>
    <xf numFmtId="0" fontId="19" fillId="0" borderId="32" xfId="0" applyFont="1" applyBorder="1" applyAlignment="1">
      <alignment horizontal="center"/>
    </xf>
  </cellXfs>
  <cellStyles count="2">
    <cellStyle name="Normal" xfId="0" builtinId="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66FF"/>
      <color rgb="FFEAEFFA"/>
      <color rgb="FFDAE3F6"/>
      <color rgb="FFCDF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333376</xdr:colOff>
      <xdr:row>2</xdr:row>
      <xdr:rowOff>103617</xdr:rowOff>
    </xdr:to>
    <xdr:pic>
      <xdr:nvPicPr>
        <xdr:cNvPr id="2" name="Imagen 1">
          <a:extLst>
            <a:ext uri="{FF2B5EF4-FFF2-40B4-BE49-F238E27FC236}">
              <a16:creationId xmlns:a16="http://schemas.microsoft.com/office/drawing/2014/main" id="{76EB1D71-3CE9-4243-9175-DC28A291CD82}"/>
            </a:ext>
          </a:extLst>
        </xdr:cNvPr>
        <xdr:cNvPicPr>
          <a:picLocks noChangeAspect="1"/>
        </xdr:cNvPicPr>
      </xdr:nvPicPr>
      <xdr:blipFill rotWithShape="1">
        <a:blip xmlns:r="http://schemas.openxmlformats.org/officeDocument/2006/relationships" r:embed="rId1"/>
        <a:srcRect t="22870" b="26916"/>
        <a:stretch/>
      </xdr:blipFill>
      <xdr:spPr>
        <a:xfrm>
          <a:off x="1" y="0"/>
          <a:ext cx="2609850" cy="484617"/>
        </a:xfrm>
        <a:prstGeom prst="rect">
          <a:avLst/>
        </a:prstGeom>
      </xdr:spPr>
    </xdr:pic>
    <xdr:clientData/>
  </xdr:twoCellAnchor>
  <xdr:twoCellAnchor editAs="oneCell">
    <xdr:from>
      <xdr:col>4</xdr:col>
      <xdr:colOff>352425</xdr:colOff>
      <xdr:row>3</xdr:row>
      <xdr:rowOff>0</xdr:rowOff>
    </xdr:from>
    <xdr:to>
      <xdr:col>13</xdr:col>
      <xdr:colOff>259291</xdr:colOff>
      <xdr:row>4</xdr:row>
      <xdr:rowOff>1095375</xdr:rowOff>
    </xdr:to>
    <xdr:pic>
      <xdr:nvPicPr>
        <xdr:cNvPr id="4" name="Imagen 3">
          <a:extLst>
            <a:ext uri="{FF2B5EF4-FFF2-40B4-BE49-F238E27FC236}">
              <a16:creationId xmlns:a16="http://schemas.microsoft.com/office/drawing/2014/main" id="{0ED199E2-037A-5A7A-5D5F-2DC1D5CE1F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9525" y="581025"/>
          <a:ext cx="6764866" cy="1295400"/>
        </a:xfrm>
        <a:prstGeom prst="rect">
          <a:avLst/>
        </a:prstGeom>
        <a:solidFill>
          <a:schemeClr val="bg1"/>
        </a:solidFill>
      </xdr:spPr>
    </xdr:pic>
    <xdr:clientData/>
  </xdr:twoCellAnchor>
  <xdr:twoCellAnchor>
    <xdr:from>
      <xdr:col>13</xdr:col>
      <xdr:colOff>228600</xdr:colOff>
      <xdr:row>2</xdr:row>
      <xdr:rowOff>180976</xdr:rowOff>
    </xdr:from>
    <xdr:to>
      <xdr:col>14</xdr:col>
      <xdr:colOff>209549</xdr:colOff>
      <xdr:row>4</xdr:row>
      <xdr:rowOff>1057276</xdr:rowOff>
    </xdr:to>
    <xdr:sp macro="" textlink="">
      <xdr:nvSpPr>
        <xdr:cNvPr id="6" name="CuadroTexto 5">
          <a:extLst>
            <a:ext uri="{FF2B5EF4-FFF2-40B4-BE49-F238E27FC236}">
              <a16:creationId xmlns:a16="http://schemas.microsoft.com/office/drawing/2014/main" id="{DE833A2B-621C-4663-46AB-8345ED357F8F}"/>
            </a:ext>
          </a:extLst>
        </xdr:cNvPr>
        <xdr:cNvSpPr txBox="1"/>
      </xdr:nvSpPr>
      <xdr:spPr>
        <a:xfrm>
          <a:off x="10553700" y="561976"/>
          <a:ext cx="647699" cy="12668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1000" b="1">
              <a:solidFill>
                <a:schemeClr val="bg1"/>
              </a:solidFill>
            </a:rPr>
            <a:t>Pilar 1. Productividad</a:t>
          </a:r>
        </a:p>
      </xdr:txBody>
    </xdr:sp>
    <xdr:clientData/>
  </xdr:twoCellAnchor>
  <xdr:twoCellAnchor>
    <xdr:from>
      <xdr:col>13</xdr:col>
      <xdr:colOff>238126</xdr:colOff>
      <xdr:row>4</xdr:row>
      <xdr:rowOff>1085851</xdr:rowOff>
    </xdr:from>
    <xdr:to>
      <xdr:col>14</xdr:col>
      <xdr:colOff>209550</xdr:colOff>
      <xdr:row>5</xdr:row>
      <xdr:rowOff>1206500</xdr:rowOff>
    </xdr:to>
    <xdr:sp macro="" textlink="">
      <xdr:nvSpPr>
        <xdr:cNvPr id="7" name="CuadroTexto 6">
          <a:extLst>
            <a:ext uri="{FF2B5EF4-FFF2-40B4-BE49-F238E27FC236}">
              <a16:creationId xmlns:a16="http://schemas.microsoft.com/office/drawing/2014/main" id="{B1C45395-A0FB-4A3D-9560-B2A9006C37A7}"/>
            </a:ext>
          </a:extLst>
        </xdr:cNvPr>
        <xdr:cNvSpPr txBox="1"/>
      </xdr:nvSpPr>
      <xdr:spPr>
        <a:xfrm>
          <a:off x="10556876" y="1863726"/>
          <a:ext cx="638174" cy="1327149"/>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1000" b="1">
              <a:solidFill>
                <a:schemeClr val="bg1"/>
              </a:solidFill>
            </a:rPr>
            <a:t>Pilar 2. Construcción de Integridad</a:t>
          </a:r>
        </a:p>
      </xdr:txBody>
    </xdr:sp>
    <xdr:clientData/>
  </xdr:twoCellAnchor>
  <xdr:twoCellAnchor editAs="oneCell">
    <xdr:from>
      <xdr:col>4</xdr:col>
      <xdr:colOff>330200</xdr:colOff>
      <xdr:row>5</xdr:row>
      <xdr:rowOff>1212850</xdr:rowOff>
    </xdr:from>
    <xdr:to>
      <xdr:col>13</xdr:col>
      <xdr:colOff>254000</xdr:colOff>
      <xdr:row>6</xdr:row>
      <xdr:rowOff>1151624</xdr:rowOff>
    </xdr:to>
    <xdr:pic>
      <xdr:nvPicPr>
        <xdr:cNvPr id="8" name="Imagen 7">
          <a:extLst>
            <a:ext uri="{FF2B5EF4-FFF2-40B4-BE49-F238E27FC236}">
              <a16:creationId xmlns:a16="http://schemas.microsoft.com/office/drawing/2014/main" id="{A33AD3B9-6462-F4BA-67A9-7B015C95D0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90950" y="3197225"/>
          <a:ext cx="6781800" cy="1542149"/>
        </a:xfrm>
        <a:prstGeom prst="rect">
          <a:avLst/>
        </a:prstGeom>
        <a:solidFill>
          <a:schemeClr val="bg1"/>
        </a:solidFill>
      </xdr:spPr>
    </xdr:pic>
    <xdr:clientData/>
  </xdr:twoCellAnchor>
  <xdr:twoCellAnchor>
    <xdr:from>
      <xdr:col>13</xdr:col>
      <xdr:colOff>228600</xdr:colOff>
      <xdr:row>5</xdr:row>
      <xdr:rowOff>1187451</xdr:rowOff>
    </xdr:from>
    <xdr:to>
      <xdr:col>14</xdr:col>
      <xdr:colOff>209549</xdr:colOff>
      <xdr:row>6</xdr:row>
      <xdr:rowOff>1127125</xdr:rowOff>
    </xdr:to>
    <xdr:sp macro="" textlink="">
      <xdr:nvSpPr>
        <xdr:cNvPr id="9" name="CuadroTexto 8">
          <a:extLst>
            <a:ext uri="{FF2B5EF4-FFF2-40B4-BE49-F238E27FC236}">
              <a16:creationId xmlns:a16="http://schemas.microsoft.com/office/drawing/2014/main" id="{D135CD65-32C5-445E-A976-496982C8B6EA}"/>
            </a:ext>
          </a:extLst>
        </xdr:cNvPr>
        <xdr:cNvSpPr txBox="1"/>
      </xdr:nvSpPr>
      <xdr:spPr>
        <a:xfrm>
          <a:off x="10547350" y="3171826"/>
          <a:ext cx="647699" cy="1543049"/>
        </a:xfrm>
        <a:prstGeom prst="rect">
          <a:avLst/>
        </a:prstGeom>
        <a:solidFill>
          <a:srgbClr val="66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1000" b="1">
              <a:solidFill>
                <a:schemeClr val="bg1"/>
              </a:solidFill>
            </a:rPr>
            <a:t>Pilar 3. Gestión cultural</a:t>
          </a:r>
        </a:p>
      </xdr:txBody>
    </xdr:sp>
    <xdr:clientData/>
  </xdr:twoCellAnchor>
  <xdr:twoCellAnchor editAs="oneCell">
    <xdr:from>
      <xdr:col>4</xdr:col>
      <xdr:colOff>321112</xdr:colOff>
      <xdr:row>6</xdr:row>
      <xdr:rowOff>1181101</xdr:rowOff>
    </xdr:from>
    <xdr:to>
      <xdr:col>13</xdr:col>
      <xdr:colOff>254000</xdr:colOff>
      <xdr:row>11</xdr:row>
      <xdr:rowOff>9999</xdr:rowOff>
    </xdr:to>
    <xdr:pic>
      <xdr:nvPicPr>
        <xdr:cNvPr id="11" name="Imagen 10">
          <a:extLst>
            <a:ext uri="{FF2B5EF4-FFF2-40B4-BE49-F238E27FC236}">
              <a16:creationId xmlns:a16="http://schemas.microsoft.com/office/drawing/2014/main" id="{11A26AC6-ADDB-D7A4-7442-DC8D9E3195D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1862" y="4768851"/>
          <a:ext cx="6790888" cy="1749898"/>
        </a:xfrm>
        <a:prstGeom prst="rect">
          <a:avLst/>
        </a:prstGeom>
        <a:solidFill>
          <a:schemeClr val="bg1"/>
        </a:solidFill>
      </xdr:spPr>
    </xdr:pic>
    <xdr:clientData/>
  </xdr:twoCellAnchor>
  <xdr:twoCellAnchor>
    <xdr:from>
      <xdr:col>13</xdr:col>
      <xdr:colOff>260350</xdr:colOff>
      <xdr:row>6</xdr:row>
      <xdr:rowOff>1165226</xdr:rowOff>
    </xdr:from>
    <xdr:to>
      <xdr:col>14</xdr:col>
      <xdr:colOff>241299</xdr:colOff>
      <xdr:row>15</xdr:row>
      <xdr:rowOff>41275</xdr:rowOff>
    </xdr:to>
    <xdr:sp macro="" textlink="">
      <xdr:nvSpPr>
        <xdr:cNvPr id="12" name="CuadroTexto 11">
          <a:extLst>
            <a:ext uri="{FF2B5EF4-FFF2-40B4-BE49-F238E27FC236}">
              <a16:creationId xmlns:a16="http://schemas.microsoft.com/office/drawing/2014/main" id="{AE0B29FA-ED15-45B4-B72C-8A8FEC93D8AB}"/>
            </a:ext>
          </a:extLst>
        </xdr:cNvPr>
        <xdr:cNvSpPr txBox="1"/>
      </xdr:nvSpPr>
      <xdr:spPr>
        <a:xfrm>
          <a:off x="10579100" y="4752976"/>
          <a:ext cx="647699" cy="17335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1000" b="1">
              <a:solidFill>
                <a:srgbClr val="002060"/>
              </a:solidFill>
            </a:rPr>
            <a:t>Pilar 4. Desarrollo persona-equipo</a:t>
          </a:r>
        </a:p>
      </xdr:txBody>
    </xdr:sp>
    <xdr:clientData/>
  </xdr:twoCellAnchor>
  <xdr:twoCellAnchor editAs="oneCell">
    <xdr:from>
      <xdr:col>4</xdr:col>
      <xdr:colOff>349250</xdr:colOff>
      <xdr:row>4</xdr:row>
      <xdr:rowOff>1111250</xdr:rowOff>
    </xdr:from>
    <xdr:to>
      <xdr:col>13</xdr:col>
      <xdr:colOff>254000</xdr:colOff>
      <xdr:row>5</xdr:row>
      <xdr:rowOff>1199745</xdr:rowOff>
    </xdr:to>
    <xdr:pic>
      <xdr:nvPicPr>
        <xdr:cNvPr id="13" name="Imagen 12">
          <a:extLst>
            <a:ext uri="{FF2B5EF4-FFF2-40B4-BE49-F238E27FC236}">
              <a16:creationId xmlns:a16="http://schemas.microsoft.com/office/drawing/2014/main" id="{3F4F6704-7BE0-45D0-07E5-AB215EEEC4E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43375" y="1889125"/>
          <a:ext cx="6762750" cy="1294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470169</xdr:colOff>
      <xdr:row>0</xdr:row>
      <xdr:rowOff>44242</xdr:rowOff>
    </xdr:from>
    <xdr:to>
      <xdr:col>1</xdr:col>
      <xdr:colOff>1098819</xdr:colOff>
      <xdr:row>0</xdr:row>
      <xdr:rowOff>672892</xdr:rowOff>
    </xdr:to>
    <xdr:pic>
      <xdr:nvPicPr>
        <xdr:cNvPr id="2" name="Imagen 1">
          <a:extLst>
            <a:ext uri="{FF2B5EF4-FFF2-40B4-BE49-F238E27FC236}">
              <a16:creationId xmlns:a16="http://schemas.microsoft.com/office/drawing/2014/main" id="{A13F9C9A-B6C8-46C8-AB92-E8E6CE24298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303" y="44242"/>
          <a:ext cx="628650" cy="6286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365124</xdr:colOff>
      <xdr:row>0</xdr:row>
      <xdr:rowOff>111124</xdr:rowOff>
    </xdr:from>
    <xdr:to>
      <xdr:col>1</xdr:col>
      <xdr:colOff>1555749</xdr:colOff>
      <xdr:row>0</xdr:row>
      <xdr:rowOff>1301749</xdr:rowOff>
    </xdr:to>
    <xdr:pic>
      <xdr:nvPicPr>
        <xdr:cNvPr id="2" name="Imagen 1">
          <a:extLst>
            <a:ext uri="{FF2B5EF4-FFF2-40B4-BE49-F238E27FC236}">
              <a16:creationId xmlns:a16="http://schemas.microsoft.com/office/drawing/2014/main" id="{356B7DB9-B8F9-EABC-AA21-55B740D5FDF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874" y="111124"/>
          <a:ext cx="1190625" cy="11906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968375</xdr:colOff>
      <xdr:row>0</xdr:row>
      <xdr:rowOff>174625</xdr:rowOff>
    </xdr:from>
    <xdr:to>
      <xdr:col>1</xdr:col>
      <xdr:colOff>2238375</xdr:colOff>
      <xdr:row>0</xdr:row>
      <xdr:rowOff>1444625</xdr:rowOff>
    </xdr:to>
    <xdr:pic>
      <xdr:nvPicPr>
        <xdr:cNvPr id="2" name="Imagen 1">
          <a:extLst>
            <a:ext uri="{FF2B5EF4-FFF2-40B4-BE49-F238E27FC236}">
              <a16:creationId xmlns:a16="http://schemas.microsoft.com/office/drawing/2014/main" id="{8F9E2F12-B349-AEB9-0473-ACF5033B02D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125" y="174625"/>
          <a:ext cx="1270000" cy="1270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349249</xdr:colOff>
      <xdr:row>0</xdr:row>
      <xdr:rowOff>269874</xdr:rowOff>
    </xdr:from>
    <xdr:to>
      <xdr:col>1</xdr:col>
      <xdr:colOff>1603374</xdr:colOff>
      <xdr:row>0</xdr:row>
      <xdr:rowOff>1523999</xdr:rowOff>
    </xdr:to>
    <xdr:pic>
      <xdr:nvPicPr>
        <xdr:cNvPr id="2" name="Imagen 1">
          <a:extLst>
            <a:ext uri="{FF2B5EF4-FFF2-40B4-BE49-F238E27FC236}">
              <a16:creationId xmlns:a16="http://schemas.microsoft.com/office/drawing/2014/main" id="{A7B91E63-0D14-1F17-F4FE-40D6390470B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999" y="269874"/>
          <a:ext cx="1254125" cy="12541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508000</xdr:colOff>
      <xdr:row>0</xdr:row>
      <xdr:rowOff>47625</xdr:rowOff>
    </xdr:from>
    <xdr:to>
      <xdr:col>1</xdr:col>
      <xdr:colOff>1136650</xdr:colOff>
      <xdr:row>0</xdr:row>
      <xdr:rowOff>676275</xdr:rowOff>
    </xdr:to>
    <xdr:pic>
      <xdr:nvPicPr>
        <xdr:cNvPr id="2" name="Imagen 1">
          <a:extLst>
            <a:ext uri="{FF2B5EF4-FFF2-40B4-BE49-F238E27FC236}">
              <a16:creationId xmlns:a16="http://schemas.microsoft.com/office/drawing/2014/main" id="{5C0DEF05-7B4E-C11D-CA91-5EA50687957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47625"/>
          <a:ext cx="628650" cy="628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650875</xdr:colOff>
      <xdr:row>0</xdr:row>
      <xdr:rowOff>0</xdr:rowOff>
    </xdr:from>
    <xdr:to>
      <xdr:col>1</xdr:col>
      <xdr:colOff>1279525</xdr:colOff>
      <xdr:row>0</xdr:row>
      <xdr:rowOff>628650</xdr:rowOff>
    </xdr:to>
    <xdr:pic>
      <xdr:nvPicPr>
        <xdr:cNvPr id="2" name="Imagen 1">
          <a:extLst>
            <a:ext uri="{FF2B5EF4-FFF2-40B4-BE49-F238E27FC236}">
              <a16:creationId xmlns:a16="http://schemas.microsoft.com/office/drawing/2014/main" id="{AB5AE00A-1B95-CA2F-FFD8-55447243B8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875" y="0"/>
          <a:ext cx="628650" cy="628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247650</xdr:colOff>
      <xdr:row>1</xdr:row>
      <xdr:rowOff>185200</xdr:rowOff>
    </xdr:from>
    <xdr:to>
      <xdr:col>2</xdr:col>
      <xdr:colOff>628649</xdr:colOff>
      <xdr:row>1</xdr:row>
      <xdr:rowOff>781050</xdr:rowOff>
    </xdr:to>
    <xdr:pic>
      <xdr:nvPicPr>
        <xdr:cNvPr id="3" name="Imagen 2">
          <a:extLst>
            <a:ext uri="{FF2B5EF4-FFF2-40B4-BE49-F238E27FC236}">
              <a16:creationId xmlns:a16="http://schemas.microsoft.com/office/drawing/2014/main" id="{E1BC4AE7-11D7-6D8E-F689-60D0486277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75700"/>
          <a:ext cx="1038224" cy="59585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D9"/>
  <sheetViews>
    <sheetView showGridLines="0" topLeftCell="A6" zoomScale="60" zoomScaleNormal="60" workbookViewId="0">
      <selection activeCell="F8" sqref="F8"/>
    </sheetView>
  </sheetViews>
  <sheetFormatPr baseColWidth="10" defaultColWidth="11.42578125" defaultRowHeight="15" x14ac:dyDescent="0.25"/>
  <cols>
    <col min="1" max="1" width="22.7109375" customWidth="1"/>
    <col min="14" max="14" width="10" customWidth="1"/>
  </cols>
  <sheetData>
    <row r="4" spans="1:4" ht="15.75" customHeight="1" thickBot="1" x14ac:dyDescent="0.3"/>
    <row r="5" spans="1:4" ht="94.5" customHeight="1" thickBot="1" x14ac:dyDescent="0.3">
      <c r="A5" s="4" t="s">
        <v>0</v>
      </c>
      <c r="B5" s="7">
        <v>0.55000000000000004</v>
      </c>
      <c r="C5" s="192" t="s">
        <v>1</v>
      </c>
      <c r="D5" s="195" t="s">
        <v>2</v>
      </c>
    </row>
    <row r="6" spans="1:4" ht="126.75" customHeight="1" thickBot="1" x14ac:dyDescent="0.3">
      <c r="A6" s="3" t="s">
        <v>3</v>
      </c>
      <c r="B6" s="6">
        <v>0.15</v>
      </c>
      <c r="C6" s="193"/>
      <c r="D6" s="196"/>
    </row>
    <row r="7" spans="1:4" ht="94.5" customHeight="1" thickBot="1" x14ac:dyDescent="0.3">
      <c r="A7" s="2" t="s">
        <v>4</v>
      </c>
      <c r="B7" s="6">
        <v>0.15</v>
      </c>
      <c r="C7" s="193"/>
      <c r="D7" s="196"/>
    </row>
    <row r="8" spans="1:4" ht="60.75" customHeight="1" thickBot="1" x14ac:dyDescent="0.3">
      <c r="A8" s="1" t="s">
        <v>5</v>
      </c>
      <c r="B8" s="6">
        <v>0.15</v>
      </c>
      <c r="C8" s="193"/>
      <c r="D8" s="196"/>
    </row>
    <row r="9" spans="1:4" ht="44.25" customHeight="1" thickBot="1" x14ac:dyDescent="0.3">
      <c r="A9" s="5" t="s">
        <v>6</v>
      </c>
      <c r="B9" s="8">
        <f>SUM(B5:B8)</f>
        <v>1</v>
      </c>
      <c r="C9" s="194"/>
      <c r="D9" s="197"/>
    </row>
  </sheetData>
  <mergeCells count="2">
    <mergeCell ref="C5:C9"/>
    <mergeCell ref="D5: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4952A-458F-4E25-9A75-839E32D980C0}">
  <sheetPr>
    <pageSetUpPr fitToPage="1"/>
  </sheetPr>
  <dimension ref="B1:N112"/>
  <sheetViews>
    <sheetView view="pageBreakPreview" topLeftCell="B1" zoomScaleNormal="100" zoomScaleSheetLayoutView="100" zoomScalePageLayoutView="86" workbookViewId="0">
      <selection activeCell="D1" sqref="D1"/>
    </sheetView>
  </sheetViews>
  <sheetFormatPr baseColWidth="10" defaultColWidth="10.85546875" defaultRowHeight="14.25" x14ac:dyDescent="0.2"/>
  <cols>
    <col min="1" max="1" width="2.5703125" style="44" customWidth="1"/>
    <col min="2" max="2" width="38.28515625" style="44" customWidth="1"/>
    <col min="3" max="3" width="81.140625" style="44" customWidth="1"/>
    <col min="4" max="4" width="25.28515625" style="44" customWidth="1"/>
    <col min="5" max="5" width="38.42578125" style="44" customWidth="1"/>
    <col min="6" max="6" width="15.28515625" style="44" customWidth="1"/>
    <col min="7" max="9" width="10.85546875" style="44"/>
    <col min="10" max="10" width="11.42578125" style="44" customWidth="1"/>
    <col min="11" max="12" width="10.85546875" style="44"/>
    <col min="13" max="13" width="17.85546875" style="44" customWidth="1"/>
    <col min="14" max="14" width="3.28515625" style="44" customWidth="1"/>
    <col min="15" max="16384" width="10.85546875" style="44"/>
  </cols>
  <sheetData>
    <row r="1" spans="2:5" ht="73.5" customHeight="1" x14ac:dyDescent="0.2">
      <c r="B1" s="148"/>
      <c r="C1" s="156" t="s">
        <v>204</v>
      </c>
      <c r="D1" s="148" t="s">
        <v>283</v>
      </c>
      <c r="E1" s="144"/>
    </row>
    <row r="2" spans="2:5" ht="14.25" customHeight="1" x14ac:dyDescent="0.2">
      <c r="B2" s="150"/>
      <c r="C2" s="170"/>
      <c r="D2" s="151"/>
      <c r="E2" s="144"/>
    </row>
    <row r="3" spans="2:5" ht="23.25" customHeight="1" x14ac:dyDescent="0.2">
      <c r="B3" s="153" t="s">
        <v>7</v>
      </c>
      <c r="C3" s="154"/>
      <c r="D3" s="155"/>
      <c r="E3" s="144"/>
    </row>
    <row r="4" spans="2:5" ht="48" customHeight="1" x14ac:dyDescent="0.2">
      <c r="B4" s="128" t="s">
        <v>8</v>
      </c>
      <c r="C4" s="129"/>
      <c r="D4" s="147"/>
      <c r="E4" s="144"/>
    </row>
    <row r="5" spans="2:5" ht="14.25" customHeight="1" x14ac:dyDescent="0.2">
      <c r="B5" s="200" t="s">
        <v>216</v>
      </c>
      <c r="C5" s="200"/>
      <c r="D5" s="200"/>
      <c r="E5" s="144"/>
    </row>
    <row r="6" spans="2:5" ht="89.25" customHeight="1" x14ac:dyDescent="0.2">
      <c r="B6" s="200" t="s">
        <v>224</v>
      </c>
      <c r="C6" s="200"/>
      <c r="D6" s="200"/>
      <c r="E6" s="144"/>
    </row>
    <row r="7" spans="2:5" ht="99.75" customHeight="1" x14ac:dyDescent="0.2">
      <c r="B7" s="149" t="s">
        <v>9</v>
      </c>
      <c r="C7" s="201" t="s">
        <v>205</v>
      </c>
      <c r="D7" s="202"/>
    </row>
    <row r="8" spans="2:5" ht="61.5" customHeight="1" x14ac:dyDescent="0.2">
      <c r="B8" s="145" t="s">
        <v>10</v>
      </c>
      <c r="C8" s="203" t="s">
        <v>206</v>
      </c>
      <c r="D8" s="204"/>
    </row>
    <row r="9" spans="2:5" ht="60.75" customHeight="1" x14ac:dyDescent="0.2">
      <c r="B9" s="145" t="s">
        <v>207</v>
      </c>
      <c r="C9" s="203" t="s">
        <v>208</v>
      </c>
      <c r="D9" s="204"/>
    </row>
    <row r="10" spans="2:5" ht="61.5" customHeight="1" x14ac:dyDescent="0.2">
      <c r="B10" s="145" t="s">
        <v>207</v>
      </c>
      <c r="C10" s="203" t="s">
        <v>209</v>
      </c>
      <c r="D10" s="204"/>
    </row>
    <row r="11" spans="2:5" ht="61.5" customHeight="1" x14ac:dyDescent="0.2">
      <c r="B11" s="145" t="s">
        <v>210</v>
      </c>
      <c r="C11" s="203" t="s">
        <v>212</v>
      </c>
      <c r="D11" s="204"/>
    </row>
    <row r="12" spans="2:5" ht="61.5" customHeight="1" x14ac:dyDescent="0.2">
      <c r="B12" s="145" t="s">
        <v>211</v>
      </c>
      <c r="C12" s="203" t="s">
        <v>213</v>
      </c>
      <c r="D12" s="204"/>
    </row>
    <row r="13" spans="2:5" ht="61.5" customHeight="1" x14ac:dyDescent="0.2">
      <c r="B13" s="145" t="s">
        <v>214</v>
      </c>
      <c r="C13" s="203" t="s">
        <v>215</v>
      </c>
      <c r="D13" s="204"/>
    </row>
    <row r="14" spans="2:5" ht="55.5" customHeight="1" x14ac:dyDescent="0.2">
      <c r="B14" s="146" t="s">
        <v>11</v>
      </c>
      <c r="C14" s="198" t="s">
        <v>217</v>
      </c>
      <c r="D14" s="199"/>
      <c r="E14" s="144"/>
    </row>
    <row r="15" spans="2:5" ht="48.75" customHeight="1" x14ac:dyDescent="0.2">
      <c r="B15" s="145" t="s">
        <v>12</v>
      </c>
      <c r="C15" s="198" t="s">
        <v>13</v>
      </c>
      <c r="D15" s="199"/>
      <c r="E15" s="144"/>
    </row>
    <row r="16" spans="2:5" ht="64.5" customHeight="1" x14ac:dyDescent="0.2">
      <c r="B16" s="145" t="s">
        <v>14</v>
      </c>
      <c r="C16" s="198" t="s">
        <v>218</v>
      </c>
      <c r="D16" s="199"/>
      <c r="E16" s="144"/>
    </row>
    <row r="17" spans="2:14" ht="48" customHeight="1" x14ac:dyDescent="0.2">
      <c r="B17" s="145" t="s">
        <v>15</v>
      </c>
      <c r="C17" s="198" t="s">
        <v>16</v>
      </c>
      <c r="D17" s="199"/>
      <c r="E17" s="144"/>
    </row>
    <row r="18" spans="2:14" ht="57" customHeight="1" x14ac:dyDescent="0.2">
      <c r="B18" s="145" t="s">
        <v>17</v>
      </c>
      <c r="C18" s="198" t="s">
        <v>219</v>
      </c>
      <c r="D18" s="199"/>
      <c r="E18" s="144"/>
    </row>
    <row r="19" spans="2:14" ht="51" customHeight="1" x14ac:dyDescent="0.2">
      <c r="B19" s="145" t="s">
        <v>20</v>
      </c>
      <c r="C19" s="198" t="s">
        <v>220</v>
      </c>
      <c r="D19" s="199"/>
      <c r="E19" s="144"/>
    </row>
    <row r="20" spans="2:14" ht="49.5" customHeight="1" x14ac:dyDescent="0.2">
      <c r="B20" s="145" t="s">
        <v>18</v>
      </c>
      <c r="C20" s="198" t="s">
        <v>19</v>
      </c>
      <c r="D20" s="199"/>
      <c r="E20" s="144"/>
      <c r="F20" s="144"/>
      <c r="G20" s="144"/>
      <c r="H20" s="144"/>
      <c r="I20" s="144"/>
      <c r="J20" s="144"/>
      <c r="K20" s="144"/>
      <c r="L20" s="144"/>
      <c r="M20" s="144"/>
      <c r="N20" s="144"/>
    </row>
    <row r="21" spans="2:14" ht="67.5" customHeight="1" x14ac:dyDescent="0.2">
      <c r="B21" s="145" t="s">
        <v>221</v>
      </c>
      <c r="C21" s="198" t="s">
        <v>222</v>
      </c>
      <c r="D21" s="199"/>
      <c r="E21" s="144"/>
      <c r="F21" s="144"/>
      <c r="G21" s="144"/>
      <c r="H21" s="144"/>
      <c r="I21" s="144"/>
      <c r="J21" s="144"/>
      <c r="K21" s="144"/>
      <c r="L21" s="144"/>
      <c r="M21" s="144"/>
      <c r="N21" s="144"/>
    </row>
    <row r="22" spans="2:14" ht="14.25" customHeight="1" x14ac:dyDescent="0.2">
      <c r="B22" s="200" t="s">
        <v>223</v>
      </c>
      <c r="C22" s="200"/>
      <c r="D22" s="200"/>
      <c r="E22" s="144"/>
    </row>
    <row r="23" spans="2:14" ht="51.75" customHeight="1" x14ac:dyDescent="0.2">
      <c r="B23" s="200" t="s">
        <v>225</v>
      </c>
      <c r="C23" s="200"/>
      <c r="D23" s="200"/>
      <c r="E23" s="144"/>
    </row>
    <row r="24" spans="2:14" ht="52.5" customHeight="1" x14ac:dyDescent="0.2">
      <c r="B24" s="172" t="s">
        <v>226</v>
      </c>
      <c r="C24" s="198" t="s">
        <v>227</v>
      </c>
      <c r="D24" s="199"/>
      <c r="E24" s="144"/>
      <c r="F24" s="144"/>
      <c r="G24" s="144"/>
      <c r="H24" s="144"/>
      <c r="I24" s="144"/>
      <c r="J24" s="144"/>
      <c r="K24" s="144"/>
      <c r="L24" s="144"/>
      <c r="M24" s="144"/>
      <c r="N24" s="144"/>
    </row>
    <row r="25" spans="2:14" ht="52.5" customHeight="1" x14ac:dyDescent="0.2">
      <c r="B25" s="172" t="s">
        <v>228</v>
      </c>
      <c r="C25" s="152" t="s">
        <v>229</v>
      </c>
      <c r="D25" s="152"/>
      <c r="E25" s="144"/>
      <c r="F25" s="144"/>
      <c r="G25" s="144"/>
      <c r="H25" s="144"/>
      <c r="I25" s="144"/>
      <c r="J25" s="144"/>
      <c r="K25" s="144"/>
      <c r="L25" s="144"/>
      <c r="M25" s="144"/>
      <c r="N25" s="144"/>
    </row>
    <row r="26" spans="2:14" ht="68.25" customHeight="1" x14ac:dyDescent="0.2">
      <c r="B26" s="145" t="s">
        <v>20</v>
      </c>
      <c r="C26" s="198" t="s">
        <v>230</v>
      </c>
      <c r="D26" s="199"/>
      <c r="E26" s="144"/>
      <c r="F26" s="144"/>
      <c r="G26" s="144"/>
      <c r="H26" s="144"/>
      <c r="I26" s="144"/>
      <c r="J26" s="144"/>
      <c r="K26" s="144"/>
      <c r="L26" s="144"/>
      <c r="M26" s="144"/>
      <c r="N26" s="144"/>
    </row>
    <row r="27" spans="2:14" ht="41.25" customHeight="1" x14ac:dyDescent="0.2">
      <c r="B27" s="145" t="s">
        <v>231</v>
      </c>
      <c r="C27" s="198" t="s">
        <v>22</v>
      </c>
      <c r="D27" s="199"/>
      <c r="E27" s="144"/>
      <c r="F27" s="144"/>
      <c r="G27" s="144"/>
      <c r="H27" s="144"/>
      <c r="I27" s="144"/>
      <c r="J27" s="144"/>
      <c r="K27" s="144"/>
      <c r="L27" s="144"/>
      <c r="N27" s="144"/>
    </row>
    <row r="28" spans="2:14" ht="51.75" customHeight="1" x14ac:dyDescent="0.2">
      <c r="B28" s="146" t="s">
        <v>23</v>
      </c>
      <c r="C28" s="198" t="s">
        <v>24</v>
      </c>
      <c r="D28" s="199"/>
      <c r="E28" s="144"/>
      <c r="F28" s="144"/>
      <c r="G28" s="144"/>
      <c r="H28" s="144"/>
      <c r="I28" s="144"/>
      <c r="J28" s="144"/>
      <c r="K28" s="144"/>
      <c r="L28" s="144"/>
      <c r="M28" s="144"/>
      <c r="N28" s="144"/>
    </row>
    <row r="29" spans="2:14" ht="69" customHeight="1" x14ac:dyDescent="0.2">
      <c r="B29" s="145" t="s">
        <v>232</v>
      </c>
      <c r="C29" s="198" t="s">
        <v>234</v>
      </c>
      <c r="D29" s="199"/>
      <c r="E29" s="144"/>
      <c r="F29" s="144"/>
      <c r="G29" s="144"/>
      <c r="H29" s="144"/>
      <c r="I29" s="144"/>
      <c r="J29" s="144"/>
      <c r="K29" s="144"/>
      <c r="L29" s="144"/>
      <c r="M29" s="144"/>
      <c r="N29" s="144"/>
    </row>
    <row r="30" spans="2:14" ht="69" customHeight="1" x14ac:dyDescent="0.2">
      <c r="B30" s="145" t="s">
        <v>233</v>
      </c>
      <c r="C30" s="198" t="s">
        <v>26</v>
      </c>
      <c r="D30" s="199"/>
      <c r="E30" s="144"/>
      <c r="F30" s="144"/>
      <c r="G30" s="144"/>
      <c r="H30" s="144"/>
      <c r="I30" s="144"/>
      <c r="J30" s="144"/>
      <c r="K30" s="144"/>
      <c r="L30" s="144"/>
      <c r="M30" s="144"/>
      <c r="N30" s="144"/>
    </row>
    <row r="31" spans="2:14" ht="70.5" customHeight="1" x14ac:dyDescent="0.2">
      <c r="B31" s="145" t="s">
        <v>61</v>
      </c>
      <c r="C31" s="198" t="s">
        <v>235</v>
      </c>
      <c r="D31" s="199"/>
    </row>
    <row r="32" spans="2:14" ht="70.5" customHeight="1" x14ac:dyDescent="0.2">
      <c r="B32" s="145" t="s">
        <v>221</v>
      </c>
      <c r="C32" s="198" t="s">
        <v>236</v>
      </c>
      <c r="D32" s="199"/>
    </row>
    <row r="33" spans="2:4" x14ac:dyDescent="0.2">
      <c r="B33" s="200" t="s">
        <v>237</v>
      </c>
      <c r="C33" s="200"/>
      <c r="D33" s="200"/>
    </row>
    <row r="34" spans="2:4" ht="70.5" customHeight="1" x14ac:dyDescent="0.2">
      <c r="B34" s="200" t="s">
        <v>238</v>
      </c>
      <c r="C34" s="200"/>
      <c r="D34" s="200"/>
    </row>
    <row r="35" spans="2:4" ht="70.5" customHeight="1" x14ac:dyDescent="0.2">
      <c r="B35" s="145" t="s">
        <v>239</v>
      </c>
      <c r="C35" s="152" t="s">
        <v>240</v>
      </c>
      <c r="D35" s="152"/>
    </row>
    <row r="36" spans="2:4" ht="70.5" customHeight="1" x14ac:dyDescent="0.2">
      <c r="B36" s="145" t="s">
        <v>20</v>
      </c>
      <c r="C36" s="152" t="s">
        <v>241</v>
      </c>
      <c r="D36" s="152"/>
    </row>
    <row r="37" spans="2:4" ht="70.5" customHeight="1" x14ac:dyDescent="0.2">
      <c r="B37" s="145" t="s">
        <v>21</v>
      </c>
      <c r="C37" s="152" t="s">
        <v>242</v>
      </c>
      <c r="D37" s="152"/>
    </row>
    <row r="38" spans="2:4" ht="70.5" customHeight="1" x14ac:dyDescent="0.2">
      <c r="B38" s="145" t="s">
        <v>23</v>
      </c>
      <c r="C38" s="152" t="s">
        <v>243</v>
      </c>
      <c r="D38" s="152"/>
    </row>
    <row r="39" spans="2:4" ht="48.75" customHeight="1" x14ac:dyDescent="0.2">
      <c r="B39" s="145" t="s">
        <v>232</v>
      </c>
      <c r="C39" s="198" t="s">
        <v>244</v>
      </c>
      <c r="D39" s="199"/>
    </row>
    <row r="40" spans="2:4" ht="54.75" customHeight="1" x14ac:dyDescent="0.2">
      <c r="B40" s="145" t="s">
        <v>233</v>
      </c>
      <c r="C40" s="198" t="s">
        <v>245</v>
      </c>
      <c r="D40" s="199"/>
    </row>
    <row r="41" spans="2:4" ht="70.5" customHeight="1" x14ac:dyDescent="0.2">
      <c r="B41" s="145" t="s">
        <v>221</v>
      </c>
      <c r="C41" s="198" t="s">
        <v>246</v>
      </c>
      <c r="D41" s="199"/>
    </row>
    <row r="42" spans="2:4" x14ac:dyDescent="0.2">
      <c r="B42" s="200" t="s">
        <v>247</v>
      </c>
      <c r="C42" s="200"/>
      <c r="D42" s="200"/>
    </row>
    <row r="43" spans="2:4" ht="70.5" customHeight="1" x14ac:dyDescent="0.2">
      <c r="B43" s="200" t="s">
        <v>248</v>
      </c>
      <c r="C43" s="200"/>
      <c r="D43" s="200"/>
    </row>
    <row r="44" spans="2:4" ht="70.5" customHeight="1" x14ac:dyDescent="0.2">
      <c r="B44" s="145" t="s">
        <v>27</v>
      </c>
      <c r="C44" s="152" t="s">
        <v>28</v>
      </c>
      <c r="D44" s="152"/>
    </row>
    <row r="45" spans="2:4" ht="48.75" customHeight="1" x14ac:dyDescent="0.2">
      <c r="B45" s="145" t="s">
        <v>249</v>
      </c>
      <c r="C45" s="152" t="s">
        <v>250</v>
      </c>
      <c r="D45" s="152"/>
    </row>
    <row r="46" spans="2:4" ht="85.5" customHeight="1" x14ac:dyDescent="0.2">
      <c r="B46" s="145" t="s">
        <v>251</v>
      </c>
      <c r="C46" s="152" t="s">
        <v>31</v>
      </c>
      <c r="D46" s="152"/>
    </row>
    <row r="47" spans="2:4" ht="85.5" customHeight="1" x14ac:dyDescent="0.2">
      <c r="B47" s="145" t="s">
        <v>252</v>
      </c>
      <c r="C47" s="198" t="s">
        <v>253</v>
      </c>
      <c r="D47" s="199"/>
    </row>
    <row r="48" spans="2:4" ht="85.5" customHeight="1" x14ac:dyDescent="0.2">
      <c r="B48" s="145" t="s">
        <v>255</v>
      </c>
      <c r="C48" s="198" t="s">
        <v>254</v>
      </c>
      <c r="D48" s="199"/>
    </row>
    <row r="49" spans="2:4" ht="85.5" customHeight="1" x14ac:dyDescent="0.2">
      <c r="B49" s="145" t="s">
        <v>256</v>
      </c>
      <c r="C49" s="198" t="s">
        <v>257</v>
      </c>
      <c r="D49" s="199"/>
    </row>
    <row r="50" spans="2:4" ht="85.5" customHeight="1" x14ac:dyDescent="0.2">
      <c r="B50" s="145" t="s">
        <v>29</v>
      </c>
      <c r="C50" s="198" t="s">
        <v>30</v>
      </c>
      <c r="D50" s="199"/>
    </row>
    <row r="51" spans="2:4" ht="85.5" customHeight="1" x14ac:dyDescent="0.2">
      <c r="B51" s="145" t="s">
        <v>258</v>
      </c>
      <c r="C51" s="198" t="s">
        <v>259</v>
      </c>
      <c r="D51" s="199"/>
    </row>
    <row r="52" spans="2:4" ht="65.25" customHeight="1" x14ac:dyDescent="0.2">
      <c r="B52" s="145" t="s">
        <v>260</v>
      </c>
      <c r="C52" s="152" t="s">
        <v>32</v>
      </c>
      <c r="D52" s="152"/>
    </row>
    <row r="53" spans="2:4" ht="78" customHeight="1" x14ac:dyDescent="0.2">
      <c r="B53" s="145" t="s">
        <v>33</v>
      </c>
      <c r="C53" s="152" t="s">
        <v>34</v>
      </c>
      <c r="D53" s="152"/>
    </row>
    <row r="54" spans="2:4" x14ac:dyDescent="0.2">
      <c r="B54" s="200" t="s">
        <v>247</v>
      </c>
      <c r="C54" s="200"/>
      <c r="D54" s="200"/>
    </row>
    <row r="55" spans="2:4" ht="16.5" customHeight="1" x14ac:dyDescent="0.2">
      <c r="B55" s="200" t="s">
        <v>261</v>
      </c>
      <c r="C55" s="200"/>
      <c r="D55" s="200"/>
    </row>
    <row r="56" spans="2:4" ht="65.25" customHeight="1" x14ac:dyDescent="0.2">
      <c r="B56" s="145" t="s">
        <v>266</v>
      </c>
      <c r="C56" s="198" t="s">
        <v>267</v>
      </c>
      <c r="D56" s="199"/>
    </row>
    <row r="57" spans="2:4" ht="65.25" customHeight="1" x14ac:dyDescent="0.2">
      <c r="B57" s="145" t="s">
        <v>262</v>
      </c>
      <c r="C57" s="198" t="s">
        <v>263</v>
      </c>
      <c r="D57" s="199"/>
    </row>
    <row r="58" spans="2:4" ht="78" customHeight="1" x14ac:dyDescent="0.2">
      <c r="B58" s="145" t="s">
        <v>264</v>
      </c>
      <c r="C58" s="198" t="s">
        <v>268</v>
      </c>
      <c r="D58" s="199"/>
    </row>
    <row r="59" spans="2:4" ht="65.25" customHeight="1" x14ac:dyDescent="0.2">
      <c r="B59" s="145" t="s">
        <v>265</v>
      </c>
      <c r="C59" s="198" t="s">
        <v>269</v>
      </c>
      <c r="D59" s="199"/>
    </row>
    <row r="60" spans="2:4" ht="78" customHeight="1" x14ac:dyDescent="0.2">
      <c r="B60" s="145" t="s">
        <v>270</v>
      </c>
      <c r="C60" s="198" t="s">
        <v>271</v>
      </c>
      <c r="D60" s="199"/>
    </row>
    <row r="61" spans="2:4" ht="65.25" customHeight="1" x14ac:dyDescent="0.2">
      <c r="B61" s="145" t="s">
        <v>273</v>
      </c>
      <c r="C61" s="198" t="s">
        <v>272</v>
      </c>
      <c r="D61" s="199"/>
    </row>
    <row r="62" spans="2:4" ht="78" customHeight="1" x14ac:dyDescent="0.2">
      <c r="B62" s="145" t="s">
        <v>274</v>
      </c>
      <c r="C62" s="198" t="s">
        <v>277</v>
      </c>
      <c r="D62" s="199"/>
    </row>
    <row r="63" spans="2:4" ht="65.25" customHeight="1" x14ac:dyDescent="0.2">
      <c r="B63" s="145" t="s">
        <v>275</v>
      </c>
      <c r="C63" s="198" t="s">
        <v>278</v>
      </c>
      <c r="D63" s="199"/>
    </row>
    <row r="64" spans="2:4" ht="78" customHeight="1" x14ac:dyDescent="0.2">
      <c r="B64" s="145" t="s">
        <v>276</v>
      </c>
      <c r="C64" s="198" t="s">
        <v>279</v>
      </c>
      <c r="D64" s="199"/>
    </row>
    <row r="65" spans="2:4" ht="78" customHeight="1" x14ac:dyDescent="0.2">
      <c r="B65" s="145" t="s">
        <v>280</v>
      </c>
      <c r="C65" s="198" t="s">
        <v>281</v>
      </c>
      <c r="D65" s="199"/>
    </row>
    <row r="66" spans="2:4" ht="15" customHeight="1" x14ac:dyDescent="0.2">
      <c r="B66" s="153" t="s">
        <v>35</v>
      </c>
      <c r="C66" s="154"/>
      <c r="D66" s="155"/>
    </row>
    <row r="67" spans="2:4" ht="15" customHeight="1" x14ac:dyDescent="0.2"/>
    <row r="68" spans="2:4" ht="15" customHeight="1" x14ac:dyDescent="0.2"/>
    <row r="69" spans="2:4" ht="15" customHeight="1" x14ac:dyDescent="0.2"/>
    <row r="70" spans="2:4" ht="15" customHeight="1" x14ac:dyDescent="0.2"/>
    <row r="71" spans="2:4" ht="15" customHeight="1" x14ac:dyDescent="0.2"/>
    <row r="72" spans="2:4" ht="15" customHeight="1" x14ac:dyDescent="0.2"/>
    <row r="73" spans="2:4" ht="15" customHeight="1" x14ac:dyDescent="0.2"/>
    <row r="74" spans="2:4" ht="15" customHeight="1" x14ac:dyDescent="0.2"/>
    <row r="75" spans="2:4" ht="15" customHeight="1" x14ac:dyDescent="0.2"/>
    <row r="76" spans="2:4" ht="15" customHeight="1" x14ac:dyDescent="0.2"/>
    <row r="77" spans="2:4" ht="15" customHeight="1" x14ac:dyDescent="0.2"/>
    <row r="78" spans="2:4" ht="15" customHeight="1" x14ac:dyDescent="0.2"/>
    <row r="79" spans="2:4" ht="15" customHeight="1" x14ac:dyDescent="0.2"/>
    <row r="80" spans="2:4"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sheetData>
  <mergeCells count="51">
    <mergeCell ref="B5:D5"/>
    <mergeCell ref="C17:D17"/>
    <mergeCell ref="C16:D16"/>
    <mergeCell ref="C14:D14"/>
    <mergeCell ref="C21:D21"/>
    <mergeCell ref="C20:D20"/>
    <mergeCell ref="C19:D19"/>
    <mergeCell ref="C18:D18"/>
    <mergeCell ref="C15:D15"/>
    <mergeCell ref="C7:D7"/>
    <mergeCell ref="C8:D8"/>
    <mergeCell ref="C9:D9"/>
    <mergeCell ref="C10:D10"/>
    <mergeCell ref="C11:D11"/>
    <mergeCell ref="C13:D13"/>
    <mergeCell ref="C12:D12"/>
    <mergeCell ref="C31:D31"/>
    <mergeCell ref="C30:D30"/>
    <mergeCell ref="C29:D29"/>
    <mergeCell ref="C28:D28"/>
    <mergeCell ref="C27:D27"/>
    <mergeCell ref="B22:D22"/>
    <mergeCell ref="B6:D6"/>
    <mergeCell ref="B23:D23"/>
    <mergeCell ref="C24:D24"/>
    <mergeCell ref="C26:D26"/>
    <mergeCell ref="C51:D51"/>
    <mergeCell ref="C50:D50"/>
    <mergeCell ref="C32:D32"/>
    <mergeCell ref="B33:D33"/>
    <mergeCell ref="B34:D34"/>
    <mergeCell ref="C39:D39"/>
    <mergeCell ref="C40:D40"/>
    <mergeCell ref="C41:D41"/>
    <mergeCell ref="B42:D42"/>
    <mergeCell ref="B43:D43"/>
    <mergeCell ref="C47:D47"/>
    <mergeCell ref="C48:D48"/>
    <mergeCell ref="C49:D49"/>
    <mergeCell ref="C65:D65"/>
    <mergeCell ref="B54:D54"/>
    <mergeCell ref="B55:D55"/>
    <mergeCell ref="C57:D57"/>
    <mergeCell ref="C58:D58"/>
    <mergeCell ref="C59:D59"/>
    <mergeCell ref="C60:D60"/>
    <mergeCell ref="C61:D61"/>
    <mergeCell ref="C62:D62"/>
    <mergeCell ref="C63:D63"/>
    <mergeCell ref="C64:D64"/>
    <mergeCell ref="C56:D56"/>
  </mergeCells>
  <pageMargins left="0.7" right="0.7" top="0.75" bottom="0.75" header="0.3" footer="0.3"/>
  <pageSetup paperSize="171" scale="63"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4"/>
  <sheetViews>
    <sheetView showGridLines="0" view="pageBreakPreview" topLeftCell="G1" zoomScale="98" zoomScaleNormal="50" zoomScaleSheetLayoutView="98" zoomScalePageLayoutView="50" workbookViewId="0">
      <selection activeCell="J1" sqref="J1"/>
    </sheetView>
  </sheetViews>
  <sheetFormatPr baseColWidth="10" defaultColWidth="10.85546875" defaultRowHeight="14.25" x14ac:dyDescent="0.2"/>
  <cols>
    <col min="1" max="1" width="4.28515625" style="19" customWidth="1"/>
    <col min="2" max="2" width="29" style="37" customWidth="1"/>
    <col min="3" max="3" width="71.140625" style="19" customWidth="1"/>
    <col min="4" max="4" width="84.28515625" style="19" customWidth="1"/>
    <col min="5" max="5" width="53.140625" style="19" customWidth="1"/>
    <col min="6" max="6" width="42.140625" style="19" customWidth="1"/>
    <col min="7" max="7" width="118.140625" style="19" customWidth="1"/>
    <col min="8" max="8" width="32" style="19" customWidth="1"/>
    <col min="9" max="9" width="39.42578125" style="19" customWidth="1"/>
    <col min="10" max="10" width="39.85546875" style="19" customWidth="1"/>
    <col min="11" max="11" width="3.7109375" style="19" customWidth="1"/>
    <col min="12" max="12" width="10.85546875" style="19"/>
    <col min="13" max="13" width="36.140625" style="19" customWidth="1"/>
    <col min="14" max="16384" width="10.85546875" style="19"/>
  </cols>
  <sheetData>
    <row r="1" spans="1:14" s="17" customFormat="1" ht="132" customHeight="1" x14ac:dyDescent="0.2">
      <c r="A1" s="16"/>
      <c r="B1" s="9"/>
      <c r="C1" s="128" t="s">
        <v>36</v>
      </c>
      <c r="D1" s="129"/>
      <c r="E1" s="129"/>
      <c r="F1" s="129"/>
      <c r="G1" s="129"/>
      <c r="H1" s="129"/>
      <c r="I1" s="147"/>
      <c r="J1" s="108" t="s">
        <v>284</v>
      </c>
      <c r="K1" s="127"/>
      <c r="L1" s="127"/>
      <c r="M1" s="127"/>
      <c r="N1" s="127"/>
    </row>
    <row r="2" spans="1:14" s="22" customFormat="1" ht="37.5" customHeight="1" x14ac:dyDescent="0.2">
      <c r="A2" s="20"/>
      <c r="B2" s="132"/>
      <c r="C2" s="164"/>
      <c r="D2" s="165"/>
      <c r="E2" s="165"/>
      <c r="F2" s="165"/>
      <c r="G2" s="165"/>
      <c r="H2" s="133"/>
      <c r="I2" s="206" t="s">
        <v>37</v>
      </c>
      <c r="J2" s="189"/>
      <c r="K2" s="21"/>
      <c r="L2" s="21"/>
      <c r="M2" s="21"/>
    </row>
    <row r="3" spans="1:14" s="23" customFormat="1" ht="81.75" customHeight="1" x14ac:dyDescent="0.2">
      <c r="B3" s="166" t="s">
        <v>38</v>
      </c>
      <c r="C3" s="166" t="s">
        <v>39</v>
      </c>
      <c r="D3" s="131" t="s">
        <v>40</v>
      </c>
      <c r="E3" s="131" t="s">
        <v>41</v>
      </c>
      <c r="F3" s="131" t="s">
        <v>42</v>
      </c>
      <c r="G3" s="131" t="s">
        <v>14</v>
      </c>
      <c r="H3" s="131" t="s">
        <v>43</v>
      </c>
      <c r="I3" s="43" t="s">
        <v>44</v>
      </c>
      <c r="J3" s="10" t="s">
        <v>45</v>
      </c>
      <c r="K3" s="21"/>
      <c r="L3" s="21"/>
      <c r="M3" s="21"/>
    </row>
    <row r="4" spans="1:14" s="23" customFormat="1" ht="91.5" customHeight="1" x14ac:dyDescent="0.2">
      <c r="A4" s="20"/>
      <c r="B4" s="207" t="s">
        <v>46</v>
      </c>
      <c r="C4" s="205"/>
      <c r="D4" s="205"/>
      <c r="E4" s="205"/>
      <c r="F4" s="205"/>
      <c r="G4" s="205"/>
      <c r="H4" s="205"/>
      <c r="I4" s="181"/>
      <c r="J4" s="181"/>
      <c r="K4" s="21"/>
      <c r="L4" s="21"/>
      <c r="M4" s="21"/>
    </row>
    <row r="5" spans="1:14" ht="46.5" customHeight="1" x14ac:dyDescent="0.2">
      <c r="A5" s="16"/>
      <c r="B5" s="121"/>
      <c r="C5" s="121"/>
      <c r="D5" s="121"/>
      <c r="E5" s="121"/>
      <c r="F5" s="121"/>
      <c r="G5" s="12"/>
      <c r="H5" s="121"/>
      <c r="I5" s="121"/>
      <c r="J5" s="121"/>
      <c r="K5" s="18"/>
      <c r="L5" s="18"/>
      <c r="M5" s="18"/>
    </row>
    <row r="6" spans="1:14" ht="48" customHeight="1" x14ac:dyDescent="0.2">
      <c r="A6" s="16"/>
      <c r="B6" s="116"/>
      <c r="C6" s="116"/>
      <c r="D6" s="116"/>
      <c r="E6" s="116"/>
      <c r="F6" s="116"/>
      <c r="G6" s="13"/>
      <c r="H6" s="116"/>
      <c r="I6" s="116"/>
      <c r="J6" s="116"/>
      <c r="K6" s="18"/>
      <c r="L6" s="18"/>
      <c r="M6" s="18"/>
    </row>
    <row r="7" spans="1:14" ht="48" customHeight="1" x14ac:dyDescent="0.2">
      <c r="A7" s="16"/>
      <c r="B7" s="116">
        <v>1</v>
      </c>
      <c r="C7" s="116"/>
      <c r="D7" s="116"/>
      <c r="E7" s="116"/>
      <c r="F7" s="116"/>
      <c r="G7" s="13"/>
      <c r="H7" s="122">
        <v>0.6</v>
      </c>
      <c r="I7" s="116"/>
      <c r="J7" s="116"/>
      <c r="K7" s="18"/>
      <c r="L7" s="18"/>
      <c r="M7" s="18"/>
    </row>
    <row r="8" spans="1:14" ht="48" customHeight="1" x14ac:dyDescent="0.2">
      <c r="A8" s="16"/>
      <c r="B8" s="116"/>
      <c r="C8" s="116"/>
      <c r="D8" s="116"/>
      <c r="E8" s="116"/>
      <c r="F8" s="116"/>
      <c r="G8" s="13"/>
      <c r="H8" s="116"/>
      <c r="I8" s="116"/>
      <c r="J8" s="116"/>
      <c r="K8" s="18"/>
      <c r="L8" s="18"/>
      <c r="M8" s="18"/>
    </row>
    <row r="9" spans="1:14" ht="48" customHeight="1" x14ac:dyDescent="0.2">
      <c r="A9" s="16"/>
      <c r="B9" s="116"/>
      <c r="C9" s="117"/>
      <c r="D9" s="117"/>
      <c r="E9" s="117"/>
      <c r="F9" s="117"/>
      <c r="G9" s="13"/>
      <c r="H9" s="117"/>
      <c r="I9" s="117"/>
      <c r="J9" s="117"/>
      <c r="K9" s="18"/>
      <c r="L9" s="18"/>
      <c r="M9" s="18"/>
    </row>
    <row r="10" spans="1:14" ht="47.25" customHeight="1" x14ac:dyDescent="0.2">
      <c r="A10" s="16"/>
      <c r="B10" s="121"/>
      <c r="C10" s="118"/>
      <c r="D10" s="118"/>
      <c r="E10" s="118"/>
      <c r="F10" s="118"/>
      <c r="G10" s="12"/>
      <c r="H10" s="121"/>
      <c r="I10" s="121"/>
      <c r="J10" s="121"/>
      <c r="K10" s="18"/>
      <c r="L10" s="18"/>
      <c r="M10" s="18"/>
    </row>
    <row r="11" spans="1:14" ht="47.25" customHeight="1" x14ac:dyDescent="0.2">
      <c r="A11" s="16"/>
      <c r="B11" s="116"/>
      <c r="C11" s="119"/>
      <c r="D11" s="119"/>
      <c r="E11" s="119"/>
      <c r="F11" s="119"/>
      <c r="G11" s="13"/>
      <c r="H11" s="116"/>
      <c r="I11" s="116"/>
      <c r="J11" s="116"/>
      <c r="K11" s="18"/>
      <c r="L11" s="18"/>
      <c r="M11" s="18"/>
    </row>
    <row r="12" spans="1:14" ht="47.25" customHeight="1" x14ac:dyDescent="0.2">
      <c r="A12" s="16"/>
      <c r="B12" s="116">
        <v>2</v>
      </c>
      <c r="C12" s="119"/>
      <c r="D12" s="116" t="s">
        <v>47</v>
      </c>
      <c r="E12" s="119"/>
      <c r="F12" s="119"/>
      <c r="G12" s="13"/>
      <c r="H12" s="122">
        <v>0.1</v>
      </c>
      <c r="I12" s="116"/>
      <c r="J12" s="116"/>
      <c r="K12" s="18"/>
      <c r="L12" s="18"/>
      <c r="M12" s="18"/>
    </row>
    <row r="13" spans="1:14" ht="55.5" customHeight="1" x14ac:dyDescent="0.2">
      <c r="A13" s="16"/>
      <c r="B13" s="116"/>
      <c r="C13" s="119"/>
      <c r="D13" s="119"/>
      <c r="E13" s="119"/>
      <c r="F13" s="119"/>
      <c r="G13" s="13"/>
      <c r="H13" s="116"/>
      <c r="I13" s="116"/>
      <c r="J13" s="116"/>
      <c r="K13" s="18"/>
      <c r="L13" s="18"/>
      <c r="M13" s="18"/>
    </row>
    <row r="14" spans="1:14" ht="39.75" customHeight="1" x14ac:dyDescent="0.2">
      <c r="A14" s="16"/>
      <c r="B14" s="117"/>
      <c r="C14" s="120"/>
      <c r="D14" s="120"/>
      <c r="E14" s="120"/>
      <c r="F14" s="120"/>
      <c r="G14" s="13"/>
      <c r="H14" s="117"/>
      <c r="I14" s="117"/>
      <c r="J14" s="117"/>
      <c r="K14" s="18"/>
      <c r="L14" s="18"/>
      <c r="M14" s="18"/>
    </row>
    <row r="15" spans="1:14" s="23" customFormat="1" ht="91.5" customHeight="1" x14ac:dyDescent="0.2">
      <c r="A15" s="20"/>
      <c r="B15" s="208" t="s">
        <v>48</v>
      </c>
      <c r="C15" s="181"/>
      <c r="D15" s="181"/>
      <c r="E15" s="181"/>
      <c r="F15" s="181"/>
      <c r="G15" s="181"/>
      <c r="H15" s="181"/>
      <c r="I15" s="181"/>
      <c r="J15" s="181"/>
      <c r="K15" s="21"/>
      <c r="L15" s="21"/>
      <c r="M15" s="21"/>
    </row>
    <row r="16" spans="1:14" ht="39.75" customHeight="1" x14ac:dyDescent="0.2">
      <c r="A16" s="16"/>
      <c r="B16" s="173"/>
      <c r="C16" s="118"/>
      <c r="D16" s="118"/>
      <c r="E16" s="118"/>
      <c r="F16" s="118"/>
      <c r="G16" s="12"/>
      <c r="H16" s="121"/>
      <c r="I16" s="121"/>
      <c r="J16" s="121"/>
      <c r="K16" s="18"/>
      <c r="L16" s="18"/>
      <c r="M16" s="18"/>
    </row>
    <row r="17" spans="1:13" ht="39.75" customHeight="1" x14ac:dyDescent="0.2">
      <c r="A17" s="16"/>
      <c r="B17" s="116"/>
      <c r="C17" s="119"/>
      <c r="D17" s="119"/>
      <c r="E17" s="119"/>
      <c r="F17" s="119"/>
      <c r="G17" s="13"/>
      <c r="H17" s="116"/>
      <c r="I17" s="116"/>
      <c r="J17" s="116"/>
      <c r="K17" s="18"/>
      <c r="L17" s="18"/>
      <c r="M17" s="18"/>
    </row>
    <row r="18" spans="1:13" ht="39.75" customHeight="1" x14ac:dyDescent="0.2">
      <c r="A18" s="16"/>
      <c r="B18" s="174">
        <v>3</v>
      </c>
      <c r="C18" s="119"/>
      <c r="D18" s="119"/>
      <c r="E18" s="119"/>
      <c r="F18" s="119"/>
      <c r="G18" s="13"/>
      <c r="H18" s="122">
        <v>0.1</v>
      </c>
      <c r="I18" s="116"/>
      <c r="J18" s="116"/>
      <c r="K18" s="18"/>
      <c r="L18" s="18"/>
      <c r="M18" s="18"/>
    </row>
    <row r="19" spans="1:13" ht="39" customHeight="1" x14ac:dyDescent="0.2">
      <c r="A19" s="16"/>
      <c r="B19" s="116"/>
      <c r="C19" s="119"/>
      <c r="D19" s="119"/>
      <c r="E19" s="119"/>
      <c r="F19" s="119"/>
      <c r="G19" s="13"/>
      <c r="H19" s="116"/>
      <c r="I19" s="116"/>
      <c r="J19" s="116"/>
      <c r="K19" s="18"/>
      <c r="L19" s="18"/>
      <c r="M19" s="18"/>
    </row>
    <row r="20" spans="1:13" ht="39" customHeight="1" x14ac:dyDescent="0.2">
      <c r="A20" s="16"/>
      <c r="B20" s="117"/>
      <c r="C20" s="120"/>
      <c r="D20" s="120"/>
      <c r="E20" s="120"/>
      <c r="F20" s="120"/>
      <c r="G20" s="13"/>
      <c r="H20" s="117"/>
      <c r="I20" s="117"/>
      <c r="J20" s="117"/>
      <c r="K20" s="18"/>
      <c r="L20" s="18"/>
      <c r="M20" s="18"/>
    </row>
    <row r="21" spans="1:13" s="23" customFormat="1" ht="91.5" customHeight="1" x14ac:dyDescent="0.2">
      <c r="A21" s="20"/>
      <c r="B21" s="205" t="s">
        <v>49</v>
      </c>
      <c r="C21" s="181"/>
      <c r="D21" s="181"/>
      <c r="E21" s="181"/>
      <c r="F21" s="181"/>
      <c r="G21" s="181"/>
      <c r="H21" s="181"/>
      <c r="I21" s="181"/>
      <c r="J21" s="181"/>
      <c r="K21" s="21"/>
      <c r="L21" s="21"/>
      <c r="M21" s="21"/>
    </row>
    <row r="22" spans="1:13" ht="39" customHeight="1" x14ac:dyDescent="0.2">
      <c r="A22" s="16"/>
      <c r="B22" s="173"/>
      <c r="C22" s="118"/>
      <c r="D22" s="118"/>
      <c r="E22" s="118"/>
      <c r="F22" s="118"/>
      <c r="G22" s="12"/>
      <c r="H22" s="121"/>
      <c r="I22" s="121"/>
      <c r="J22" s="121"/>
      <c r="K22" s="18"/>
      <c r="L22" s="18"/>
      <c r="M22" s="18"/>
    </row>
    <row r="23" spans="1:13" ht="39" customHeight="1" x14ac:dyDescent="0.2">
      <c r="A23" s="16"/>
      <c r="B23" s="116"/>
      <c r="C23" s="119"/>
      <c r="D23" s="119"/>
      <c r="E23" s="119"/>
      <c r="F23" s="119"/>
      <c r="G23" s="13"/>
      <c r="H23" s="116"/>
      <c r="I23" s="116"/>
      <c r="J23" s="116"/>
      <c r="K23" s="18"/>
      <c r="L23" s="18"/>
      <c r="M23" s="18"/>
    </row>
    <row r="24" spans="1:13" ht="39" customHeight="1" x14ac:dyDescent="0.2">
      <c r="A24" s="16"/>
      <c r="B24" s="174">
        <v>4</v>
      </c>
      <c r="C24" s="119"/>
      <c r="D24" s="119"/>
      <c r="E24" s="119"/>
      <c r="F24" s="119"/>
      <c r="G24" s="13"/>
      <c r="H24" s="122">
        <v>0.1</v>
      </c>
      <c r="I24" s="116"/>
      <c r="J24" s="116"/>
      <c r="K24" s="18"/>
      <c r="L24" s="18"/>
      <c r="M24" s="18"/>
    </row>
    <row r="25" spans="1:13" ht="39" customHeight="1" x14ac:dyDescent="0.2">
      <c r="A25" s="16"/>
      <c r="B25" s="116"/>
      <c r="C25" s="119"/>
      <c r="D25" s="119"/>
      <c r="E25" s="119"/>
      <c r="F25" s="119"/>
      <c r="G25" s="13"/>
      <c r="H25" s="116"/>
      <c r="I25" s="116"/>
      <c r="J25" s="116"/>
      <c r="K25" s="18"/>
      <c r="L25" s="18"/>
      <c r="M25" s="18"/>
    </row>
    <row r="26" spans="1:13" ht="48" customHeight="1" x14ac:dyDescent="0.2">
      <c r="A26" s="16"/>
      <c r="B26" s="117"/>
      <c r="C26" s="120"/>
      <c r="D26" s="120"/>
      <c r="E26" s="120"/>
      <c r="F26" s="120"/>
      <c r="G26" s="13"/>
      <c r="H26" s="117"/>
      <c r="I26" s="117"/>
      <c r="J26" s="117"/>
      <c r="K26" s="18"/>
      <c r="L26" s="18"/>
      <c r="M26" s="18"/>
    </row>
    <row r="27" spans="1:13" s="23" customFormat="1" ht="91.5" customHeight="1" x14ac:dyDescent="0.2">
      <c r="A27" s="20"/>
      <c r="B27" s="181" t="s">
        <v>50</v>
      </c>
      <c r="C27" s="181"/>
      <c r="D27" s="181"/>
      <c r="E27" s="181"/>
      <c r="F27" s="181"/>
      <c r="G27" s="181"/>
      <c r="H27" s="181"/>
      <c r="I27" s="181"/>
      <c r="J27" s="181"/>
      <c r="K27" s="21"/>
      <c r="L27" s="21"/>
      <c r="M27" s="21"/>
    </row>
    <row r="28" spans="1:13" ht="39" customHeight="1" x14ac:dyDescent="0.2">
      <c r="A28" s="16"/>
      <c r="B28" s="175"/>
      <c r="C28" s="118"/>
      <c r="D28" s="118"/>
      <c r="E28" s="118"/>
      <c r="F28" s="118"/>
      <c r="G28" s="12"/>
      <c r="H28" s="121"/>
      <c r="I28" s="121"/>
      <c r="J28" s="121"/>
      <c r="K28" s="18"/>
      <c r="L28" s="18"/>
      <c r="M28" s="18"/>
    </row>
    <row r="29" spans="1:13" ht="39" customHeight="1" x14ac:dyDescent="0.2">
      <c r="A29" s="16"/>
      <c r="B29" s="116"/>
      <c r="C29" s="119"/>
      <c r="D29" s="119"/>
      <c r="E29" s="119"/>
      <c r="F29" s="119"/>
      <c r="G29" s="13"/>
      <c r="H29" s="116"/>
      <c r="I29" s="116"/>
      <c r="J29" s="116"/>
      <c r="K29" s="18"/>
      <c r="L29" s="18"/>
      <c r="M29" s="18"/>
    </row>
    <row r="30" spans="1:13" ht="48" customHeight="1" x14ac:dyDescent="0.2">
      <c r="A30" s="16"/>
      <c r="B30" s="176">
        <v>5</v>
      </c>
      <c r="C30" s="119"/>
      <c r="D30" s="119"/>
      <c r="E30" s="119"/>
      <c r="F30" s="119"/>
      <c r="G30" s="13"/>
      <c r="H30" s="122">
        <v>0.1</v>
      </c>
      <c r="I30" s="116"/>
      <c r="J30" s="116"/>
      <c r="K30" s="18"/>
      <c r="L30" s="18"/>
      <c r="M30" s="18"/>
    </row>
    <row r="31" spans="1:13" ht="48" customHeight="1" x14ac:dyDescent="0.2">
      <c r="A31" s="16"/>
      <c r="B31" s="116"/>
      <c r="C31" s="119"/>
      <c r="D31" s="119"/>
      <c r="E31" s="119"/>
      <c r="F31" s="119"/>
      <c r="G31" s="13"/>
      <c r="H31" s="116"/>
      <c r="I31" s="116"/>
      <c r="J31" s="116"/>
      <c r="K31" s="18"/>
      <c r="L31" s="18"/>
      <c r="M31" s="18"/>
    </row>
    <row r="32" spans="1:13" ht="48" customHeight="1" x14ac:dyDescent="0.2">
      <c r="A32" s="16"/>
      <c r="B32" s="117"/>
      <c r="C32" s="120"/>
      <c r="D32" s="120"/>
      <c r="E32" s="120"/>
      <c r="F32" s="120"/>
      <c r="G32" s="13"/>
      <c r="H32" s="117"/>
      <c r="I32" s="117"/>
      <c r="J32" s="117"/>
      <c r="K32" s="18"/>
      <c r="L32" s="18"/>
      <c r="M32" s="18"/>
    </row>
    <row r="33" spans="1:13" ht="27" customHeight="1" x14ac:dyDescent="0.2">
      <c r="A33" s="16"/>
      <c r="B33" s="181" t="s">
        <v>51</v>
      </c>
      <c r="C33" s="181"/>
      <c r="D33" s="181"/>
      <c r="E33" s="181"/>
      <c r="F33" s="181"/>
      <c r="G33" s="181"/>
      <c r="H33" s="14">
        <f>IF(SUM(H28)&gt;100%,"supera el 100%",SUM(H5:H32))</f>
        <v>0.99999999999999989</v>
      </c>
      <c r="I33" s="15"/>
      <c r="J33" s="14"/>
      <c r="K33" s="18"/>
      <c r="L33" s="18"/>
      <c r="M33" s="18"/>
    </row>
    <row r="34" spans="1:13" ht="27" customHeight="1" x14ac:dyDescent="0.2">
      <c r="A34" s="18"/>
      <c r="B34" s="24"/>
      <c r="C34" s="25"/>
      <c r="D34" s="25"/>
      <c r="E34" s="25"/>
      <c r="F34" s="25"/>
      <c r="G34" s="25"/>
      <c r="H34" s="25"/>
      <c r="I34" s="25"/>
      <c r="J34" s="26"/>
      <c r="K34" s="18"/>
      <c r="L34" s="18"/>
      <c r="M34" s="18"/>
    </row>
    <row r="35" spans="1:13" ht="49.5" customHeight="1" x14ac:dyDescent="0.2">
      <c r="A35" s="18"/>
      <c r="B35" s="24"/>
      <c r="C35" s="25"/>
      <c r="D35" s="25"/>
      <c r="E35" s="25"/>
      <c r="F35" s="25"/>
      <c r="G35" s="167" t="s">
        <v>52</v>
      </c>
      <c r="H35" s="162"/>
      <c r="I35" s="163"/>
      <c r="J35" s="26"/>
      <c r="K35" s="18"/>
      <c r="L35" s="18"/>
      <c r="M35" s="18"/>
    </row>
    <row r="36" spans="1:13" ht="49.5" customHeight="1" x14ac:dyDescent="0.2">
      <c r="A36" s="18"/>
      <c r="B36" s="24"/>
      <c r="C36" s="25"/>
      <c r="D36" s="25"/>
      <c r="E36" s="25"/>
      <c r="F36" s="25"/>
      <c r="G36" s="123" t="s">
        <v>53</v>
      </c>
      <c r="H36" s="124"/>
      <c r="I36" s="125"/>
      <c r="J36" s="26"/>
      <c r="K36" s="18"/>
      <c r="L36" s="18"/>
      <c r="M36" s="18"/>
    </row>
    <row r="37" spans="1:13" ht="27" customHeight="1" x14ac:dyDescent="0.2">
      <c r="A37" s="18"/>
      <c r="B37" s="24"/>
      <c r="C37" s="25"/>
      <c r="D37" s="25"/>
      <c r="E37" s="25"/>
      <c r="F37" s="25"/>
      <c r="G37" s="25"/>
      <c r="H37" s="25"/>
      <c r="I37" s="25"/>
      <c r="J37" s="26"/>
      <c r="K37" s="18"/>
      <c r="L37" s="18"/>
      <c r="M37" s="18"/>
    </row>
    <row r="38" spans="1:13" ht="27" customHeight="1" x14ac:dyDescent="0.2">
      <c r="A38" s="18"/>
      <c r="B38" s="24"/>
      <c r="C38" s="25"/>
      <c r="D38" s="25"/>
      <c r="E38" s="25"/>
      <c r="F38" s="25"/>
      <c r="G38" s="25"/>
      <c r="H38" s="25"/>
      <c r="I38" s="25"/>
      <c r="J38" s="26"/>
      <c r="K38" s="18"/>
      <c r="L38" s="18"/>
      <c r="M38" s="18"/>
    </row>
    <row r="39" spans="1:13" ht="48.75" customHeight="1" x14ac:dyDescent="0.2">
      <c r="A39" s="18"/>
      <c r="B39" s="27"/>
      <c r="C39" s="28" t="s">
        <v>54</v>
      </c>
      <c r="D39" s="209"/>
      <c r="E39" s="178"/>
      <c r="F39" s="17"/>
      <c r="G39" s="167" t="s">
        <v>52</v>
      </c>
      <c r="H39" s="162"/>
      <c r="I39" s="163"/>
      <c r="J39" s="29"/>
      <c r="K39" s="18"/>
      <c r="L39" s="18"/>
      <c r="M39" s="18"/>
    </row>
    <row r="40" spans="1:13" ht="48" customHeight="1" x14ac:dyDescent="0.2">
      <c r="A40" s="18"/>
      <c r="B40" s="27"/>
      <c r="C40" s="28" t="s">
        <v>55</v>
      </c>
      <c r="D40" s="187"/>
      <c r="E40" s="187"/>
      <c r="F40" s="17"/>
      <c r="G40" s="123" t="s">
        <v>56</v>
      </c>
      <c r="H40" s="124"/>
      <c r="I40" s="125"/>
      <c r="J40" s="30"/>
      <c r="K40" s="18"/>
      <c r="L40" s="18"/>
      <c r="M40" s="18"/>
    </row>
    <row r="41" spans="1:13" x14ac:dyDescent="0.2">
      <c r="A41" s="18"/>
      <c r="B41" s="31"/>
      <c r="C41" s="32"/>
      <c r="D41" s="33"/>
      <c r="E41" s="33"/>
      <c r="F41" s="33"/>
      <c r="G41" s="33"/>
      <c r="H41" s="33"/>
      <c r="I41" s="33"/>
      <c r="J41" s="34"/>
      <c r="K41" s="18"/>
      <c r="L41" s="18"/>
      <c r="M41" s="18"/>
    </row>
    <row r="42" spans="1:13" s="17" customFormat="1" x14ac:dyDescent="0.2">
      <c r="A42" s="18"/>
      <c r="B42" s="21"/>
      <c r="C42" s="18"/>
      <c r="D42" s="18"/>
      <c r="E42" s="18"/>
      <c r="F42" s="18"/>
      <c r="G42" s="18"/>
      <c r="H42" s="18"/>
      <c r="I42" s="18"/>
      <c r="J42" s="18"/>
      <c r="K42" s="18"/>
      <c r="L42" s="18"/>
      <c r="M42" s="18"/>
    </row>
    <row r="43" spans="1:13" s="17" customFormat="1" x14ac:dyDescent="0.2">
      <c r="A43" s="18"/>
      <c r="B43" s="21"/>
      <c r="C43" s="18"/>
      <c r="D43" s="18"/>
      <c r="E43" s="18"/>
      <c r="F43" s="18"/>
      <c r="G43" s="18"/>
      <c r="H43" s="18"/>
      <c r="I43" s="18"/>
      <c r="J43" s="18"/>
      <c r="K43" s="18"/>
      <c r="L43" s="18"/>
      <c r="M43" s="18"/>
    </row>
    <row r="44" spans="1:13" s="17" customFormat="1" x14ac:dyDescent="0.2">
      <c r="B44" s="35"/>
      <c r="C44" s="36"/>
      <c r="D44" s="36"/>
      <c r="E44" s="36"/>
    </row>
    <row r="45" spans="1:13" s="17" customFormat="1" x14ac:dyDescent="0.2">
      <c r="B45" s="35"/>
    </row>
    <row r="46" spans="1:13" s="17" customFormat="1" x14ac:dyDescent="0.2">
      <c r="B46" s="35"/>
    </row>
    <row r="47" spans="1:13" s="17" customFormat="1" x14ac:dyDescent="0.2">
      <c r="B47" s="35"/>
    </row>
    <row r="48" spans="1:13" s="17" customFormat="1" x14ac:dyDescent="0.2">
      <c r="B48" s="35"/>
    </row>
    <row r="49" spans="2:2" s="17" customFormat="1" x14ac:dyDescent="0.2">
      <c r="B49" s="35"/>
    </row>
    <row r="50" spans="2:2" s="17" customFormat="1" x14ac:dyDescent="0.2">
      <c r="B50" s="35"/>
    </row>
    <row r="51" spans="2:2" s="17" customFormat="1" x14ac:dyDescent="0.2">
      <c r="B51" s="35"/>
    </row>
    <row r="52" spans="2:2" s="17" customFormat="1" x14ac:dyDescent="0.2">
      <c r="B52" s="35"/>
    </row>
    <row r="53" spans="2:2" s="17" customFormat="1" x14ac:dyDescent="0.2">
      <c r="B53" s="35"/>
    </row>
    <row r="54" spans="2:2" s="17" customFormat="1" x14ac:dyDescent="0.2">
      <c r="B54" s="35"/>
    </row>
    <row r="55" spans="2:2" s="17" customFormat="1" x14ac:dyDescent="0.2">
      <c r="B55" s="35"/>
    </row>
    <row r="56" spans="2:2" s="17" customFormat="1" x14ac:dyDescent="0.2">
      <c r="B56" s="35"/>
    </row>
    <row r="57" spans="2:2" s="17" customFormat="1" x14ac:dyDescent="0.2">
      <c r="B57" s="35"/>
    </row>
    <row r="58" spans="2:2" s="17" customFormat="1" x14ac:dyDescent="0.2">
      <c r="B58" s="35"/>
    </row>
    <row r="59" spans="2:2" s="17" customFormat="1" x14ac:dyDescent="0.2">
      <c r="B59" s="35"/>
    </row>
    <row r="60" spans="2:2" s="17" customFormat="1" x14ac:dyDescent="0.2">
      <c r="B60" s="35"/>
    </row>
    <row r="61" spans="2:2" s="17" customFormat="1" x14ac:dyDescent="0.2">
      <c r="B61" s="35"/>
    </row>
    <row r="62" spans="2:2" s="17" customFormat="1" x14ac:dyDescent="0.2">
      <c r="B62" s="35"/>
    </row>
    <row r="63" spans="2:2" s="17" customFormat="1" x14ac:dyDescent="0.2">
      <c r="B63" s="35"/>
    </row>
    <row r="64" spans="2:2" s="17" customFormat="1" x14ac:dyDescent="0.2">
      <c r="B64" s="35"/>
    </row>
    <row r="65" spans="2:2" s="17" customFormat="1" x14ac:dyDescent="0.2">
      <c r="B65" s="35"/>
    </row>
    <row r="66" spans="2:2" s="17" customFormat="1" x14ac:dyDescent="0.2">
      <c r="B66" s="35"/>
    </row>
    <row r="67" spans="2:2" s="17" customFormat="1" x14ac:dyDescent="0.2">
      <c r="B67" s="35"/>
    </row>
    <row r="68" spans="2:2" s="17" customFormat="1" x14ac:dyDescent="0.2">
      <c r="B68" s="35"/>
    </row>
    <row r="69" spans="2:2" s="17" customFormat="1" x14ac:dyDescent="0.2">
      <c r="B69" s="35"/>
    </row>
    <row r="70" spans="2:2" s="17" customFormat="1" x14ac:dyDescent="0.2">
      <c r="B70" s="35"/>
    </row>
    <row r="71" spans="2:2" s="17" customFormat="1" x14ac:dyDescent="0.2">
      <c r="B71" s="35"/>
    </row>
    <row r="72" spans="2:2" s="17" customFormat="1" x14ac:dyDescent="0.2">
      <c r="B72" s="35"/>
    </row>
    <row r="73" spans="2:2" s="17" customFormat="1" x14ac:dyDescent="0.2">
      <c r="B73" s="35"/>
    </row>
    <row r="74" spans="2:2" s="17" customFormat="1" x14ac:dyDescent="0.2">
      <c r="B74" s="35"/>
    </row>
    <row r="75" spans="2:2" s="17" customFormat="1" x14ac:dyDescent="0.2">
      <c r="B75" s="35"/>
    </row>
    <row r="76" spans="2:2" s="17" customFormat="1" x14ac:dyDescent="0.2">
      <c r="B76" s="35"/>
    </row>
    <row r="77" spans="2:2" s="17" customFormat="1" x14ac:dyDescent="0.2">
      <c r="B77" s="35"/>
    </row>
    <row r="78" spans="2:2" s="17" customFormat="1" x14ac:dyDescent="0.2">
      <c r="B78" s="35"/>
    </row>
    <row r="79" spans="2:2" s="17" customFormat="1" x14ac:dyDescent="0.2">
      <c r="B79" s="35"/>
    </row>
    <row r="80" spans="2:2" s="17" customFormat="1" x14ac:dyDescent="0.2">
      <c r="B80" s="35"/>
    </row>
    <row r="81" spans="2:2" s="17" customFormat="1" x14ac:dyDescent="0.2">
      <c r="B81" s="35"/>
    </row>
    <row r="82" spans="2:2" s="17" customFormat="1" x14ac:dyDescent="0.2">
      <c r="B82" s="35"/>
    </row>
    <row r="83" spans="2:2" s="17" customFormat="1" x14ac:dyDescent="0.2">
      <c r="B83" s="35"/>
    </row>
    <row r="84" spans="2:2" s="17" customFormat="1" x14ac:dyDescent="0.2">
      <c r="B84" s="35"/>
    </row>
  </sheetData>
  <mergeCells count="8">
    <mergeCell ref="B21:J21"/>
    <mergeCell ref="D40:E40"/>
    <mergeCell ref="I2:J2"/>
    <mergeCell ref="B4:J4"/>
    <mergeCell ref="B15:J15"/>
    <mergeCell ref="B27:J27"/>
    <mergeCell ref="D39:E39"/>
    <mergeCell ref="B33:G33"/>
  </mergeCells>
  <dataValidations count="1">
    <dataValidation allowBlank="1" showInputMessage="1" showErrorMessage="1" errorTitle="error" error="solo datos númericos" sqref="H16:H20 H5:H14 H22:H26 H28:H32" xr:uid="{00000000-0002-0000-0200-000000000000}"/>
  </dataValidations>
  <printOptions horizontalCentered="1" verticalCentered="1"/>
  <pageMargins left="0.35433070866141736" right="0.31496062992125984" top="0.35433070866141736" bottom="0.39370078740157483" header="0.31496062992125984" footer="0.31496062992125984"/>
  <pageSetup paperSize="175" scale="26" orientation="landscape" r:id="rId1"/>
  <rowBreaks count="2" manualBreakCount="2">
    <brk id="14" max="16383" man="1"/>
    <brk id="41" max="16383" man="1"/>
  </rowBreaks>
  <colBreaks count="1" manualBreakCount="1">
    <brk id="10" max="40"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3"/>
  <sheetViews>
    <sheetView showGridLines="0" tabSelected="1" view="pageBreakPreview" topLeftCell="I1" zoomScale="60" zoomScaleNormal="60" workbookViewId="0">
      <selection activeCell="B4" sqref="B4:N4"/>
    </sheetView>
  </sheetViews>
  <sheetFormatPr baseColWidth="10" defaultColWidth="10.85546875" defaultRowHeight="14.25" x14ac:dyDescent="0.2"/>
  <cols>
    <col min="1" max="1" width="4.28515625" style="19" customWidth="1"/>
    <col min="2" max="2" width="46.28515625" style="37" customWidth="1"/>
    <col min="3" max="3" width="58.5703125" style="19" customWidth="1"/>
    <col min="4" max="4" width="62.85546875" style="19" customWidth="1"/>
    <col min="5" max="5" width="52.42578125" style="19" customWidth="1"/>
    <col min="6" max="6" width="29.7109375" style="19" customWidth="1"/>
    <col min="7" max="7" width="33.42578125" style="19" customWidth="1"/>
    <col min="8" max="8" width="32" style="19" customWidth="1"/>
    <col min="9" max="11" width="41.140625" style="19" customWidth="1"/>
    <col min="12" max="12" width="36.42578125" style="19" customWidth="1"/>
    <col min="13" max="13" width="67" style="19" customWidth="1"/>
    <col min="14" max="14" width="36.140625" style="19" customWidth="1"/>
    <col min="15" max="15" width="3.7109375" style="19" customWidth="1"/>
    <col min="16" max="16384" width="10.85546875" style="19"/>
  </cols>
  <sheetData>
    <row r="1" spans="1:17" ht="132" customHeight="1" x14ac:dyDescent="0.2">
      <c r="A1" s="16"/>
      <c r="B1" s="130"/>
      <c r="C1" s="128" t="s">
        <v>285</v>
      </c>
      <c r="D1" s="129"/>
      <c r="E1" s="129"/>
      <c r="F1" s="129"/>
      <c r="G1" s="129"/>
      <c r="H1" s="129"/>
      <c r="I1" s="129"/>
      <c r="J1" s="129"/>
      <c r="K1" s="129"/>
      <c r="L1" s="129"/>
      <c r="M1" s="136"/>
      <c r="N1" s="126" t="s">
        <v>283</v>
      </c>
      <c r="O1" s="16"/>
      <c r="P1" s="16"/>
      <c r="Q1" s="16"/>
    </row>
    <row r="2" spans="1:17" s="22" customFormat="1" ht="56.25" customHeight="1" x14ac:dyDescent="0.2">
      <c r="A2" s="20"/>
      <c r="B2" s="191" t="s">
        <v>38</v>
      </c>
      <c r="C2" s="189" t="s">
        <v>39</v>
      </c>
      <c r="D2" s="189" t="s">
        <v>40</v>
      </c>
      <c r="E2" s="189" t="s">
        <v>41</v>
      </c>
      <c r="F2" s="189" t="s">
        <v>57</v>
      </c>
      <c r="G2" s="189" t="s">
        <v>14</v>
      </c>
      <c r="H2" s="189" t="s">
        <v>43</v>
      </c>
      <c r="I2" s="189" t="s">
        <v>37</v>
      </c>
      <c r="J2" s="189"/>
      <c r="K2" s="189" t="s">
        <v>25</v>
      </c>
      <c r="L2" s="189"/>
      <c r="M2" s="189" t="s">
        <v>290</v>
      </c>
      <c r="N2" s="190"/>
      <c r="O2" s="20"/>
      <c r="P2" s="20"/>
      <c r="Q2" s="20"/>
    </row>
    <row r="3" spans="1:17" s="23" customFormat="1" ht="129" customHeight="1" x14ac:dyDescent="0.2">
      <c r="A3" s="20"/>
      <c r="B3" s="191"/>
      <c r="C3" s="190"/>
      <c r="D3" s="190"/>
      <c r="E3" s="190"/>
      <c r="F3" s="190"/>
      <c r="G3" s="190"/>
      <c r="H3" s="190"/>
      <c r="I3" s="10" t="s">
        <v>44</v>
      </c>
      <c r="J3" s="10" t="s">
        <v>58</v>
      </c>
      <c r="K3" s="11" t="s">
        <v>59</v>
      </c>
      <c r="L3" s="11" t="s">
        <v>60</v>
      </c>
      <c r="M3" s="190" t="s">
        <v>61</v>
      </c>
      <c r="N3" s="190"/>
      <c r="O3" s="20"/>
      <c r="P3" s="20"/>
      <c r="Q3" s="20"/>
    </row>
    <row r="4" spans="1:17" s="23" customFormat="1" ht="91.5" customHeight="1" x14ac:dyDescent="0.2">
      <c r="A4" s="20"/>
      <c r="B4" s="181" t="s">
        <v>46</v>
      </c>
      <c r="C4" s="181"/>
      <c r="D4" s="181"/>
      <c r="E4" s="181"/>
      <c r="F4" s="181"/>
      <c r="G4" s="181"/>
      <c r="H4" s="181"/>
      <c r="I4" s="181"/>
      <c r="J4" s="181"/>
      <c r="K4" s="181"/>
      <c r="L4" s="181"/>
      <c r="M4" s="181"/>
      <c r="N4" s="181"/>
      <c r="O4" s="20"/>
      <c r="P4" s="20"/>
      <c r="Q4" s="20"/>
    </row>
    <row r="5" spans="1:17" ht="46.5" customHeight="1" x14ac:dyDescent="0.2">
      <c r="A5" s="16"/>
      <c r="B5" s="182">
        <v>1</v>
      </c>
      <c r="C5" s="180">
        <f>Concertación!C5:C9</f>
        <v>0</v>
      </c>
      <c r="D5" s="180" t="e">
        <f>Concertación!D6:D9</f>
        <v>#VALUE!</v>
      </c>
      <c r="E5" s="180">
        <f>Concertación!E5:E9</f>
        <v>0</v>
      </c>
      <c r="F5" s="186">
        <f>Concertación!F5:F9</f>
        <v>0</v>
      </c>
      <c r="G5" s="45">
        <f>Concertación!G5</f>
        <v>0</v>
      </c>
      <c r="H5" s="183">
        <v>0.6</v>
      </c>
      <c r="I5" s="183">
        <f>Concertación!I5:I9</f>
        <v>0</v>
      </c>
      <c r="J5" s="183"/>
      <c r="K5" s="180"/>
      <c r="L5" s="180"/>
      <c r="M5" s="180"/>
      <c r="N5" s="180"/>
      <c r="O5" s="16"/>
      <c r="P5" s="16"/>
      <c r="Q5" s="16"/>
    </row>
    <row r="6" spans="1:17" ht="48" customHeight="1" x14ac:dyDescent="0.2">
      <c r="A6" s="16"/>
      <c r="B6" s="182"/>
      <c r="C6" s="180"/>
      <c r="D6" s="180"/>
      <c r="E6" s="180"/>
      <c r="F6" s="180"/>
      <c r="G6" s="45">
        <f>Concertación!G6</f>
        <v>0</v>
      </c>
      <c r="H6" s="180"/>
      <c r="I6" s="180"/>
      <c r="J6" s="180"/>
      <c r="K6" s="180"/>
      <c r="L6" s="180"/>
      <c r="M6" s="180"/>
      <c r="N6" s="180"/>
      <c r="O6" s="16"/>
      <c r="P6" s="16"/>
      <c r="Q6" s="16"/>
    </row>
    <row r="7" spans="1:17" ht="48" customHeight="1" x14ac:dyDescent="0.2">
      <c r="A7" s="16"/>
      <c r="B7" s="182"/>
      <c r="C7" s="180"/>
      <c r="D7" s="180"/>
      <c r="E7" s="180"/>
      <c r="F7" s="180"/>
      <c r="G7" s="45">
        <f>Concertación!G7</f>
        <v>0</v>
      </c>
      <c r="H7" s="180"/>
      <c r="I7" s="180"/>
      <c r="J7" s="180"/>
      <c r="K7" s="180"/>
      <c r="L7" s="180"/>
      <c r="M7" s="180"/>
      <c r="N7" s="180"/>
      <c r="O7" s="16"/>
      <c r="P7" s="16"/>
      <c r="Q7" s="16"/>
    </row>
    <row r="8" spans="1:17" ht="48" customHeight="1" x14ac:dyDescent="0.2">
      <c r="A8" s="16"/>
      <c r="B8" s="182"/>
      <c r="C8" s="180"/>
      <c r="D8" s="180"/>
      <c r="E8" s="180"/>
      <c r="F8" s="180"/>
      <c r="G8" s="45">
        <f>Concertación!G8</f>
        <v>0</v>
      </c>
      <c r="H8" s="180"/>
      <c r="I8" s="180"/>
      <c r="J8" s="180"/>
      <c r="K8" s="180"/>
      <c r="L8" s="180"/>
      <c r="M8" s="180"/>
      <c r="N8" s="180"/>
      <c r="O8" s="16"/>
      <c r="P8" s="16"/>
      <c r="Q8" s="16"/>
    </row>
    <row r="9" spans="1:17" ht="48" customHeight="1" x14ac:dyDescent="0.2">
      <c r="A9" s="16"/>
      <c r="B9" s="182"/>
      <c r="C9" s="180"/>
      <c r="D9" s="180"/>
      <c r="E9" s="180"/>
      <c r="F9" s="180"/>
      <c r="G9" s="45">
        <f>Concertación!G9</f>
        <v>0</v>
      </c>
      <c r="H9" s="180"/>
      <c r="I9" s="180"/>
      <c r="J9" s="180"/>
      <c r="K9" s="180"/>
      <c r="L9" s="180"/>
      <c r="M9" s="180"/>
      <c r="N9" s="180"/>
      <c r="O9" s="16"/>
      <c r="P9" s="16"/>
      <c r="Q9" s="16"/>
    </row>
    <row r="10" spans="1:17" ht="47.25" customHeight="1" x14ac:dyDescent="0.2">
      <c r="A10" s="16"/>
      <c r="B10" s="182">
        <v>2</v>
      </c>
      <c r="C10" s="180" t="e">
        <f>Concertación!C11:C14</f>
        <v>#VALUE!</v>
      </c>
      <c r="D10" s="180" t="e">
        <f>Concertación!D11:D14</f>
        <v>#VALUE!</v>
      </c>
      <c r="E10" s="180">
        <f>Concertación!E10:E14</f>
        <v>0</v>
      </c>
      <c r="F10" s="186">
        <f>Concertación!F10:F14</f>
        <v>0</v>
      </c>
      <c r="G10" s="45">
        <f>Concertación!G10</f>
        <v>0</v>
      </c>
      <c r="H10" s="183">
        <v>0.1</v>
      </c>
      <c r="I10" s="183">
        <f>Concertación!I10:I14</f>
        <v>0</v>
      </c>
      <c r="J10" s="183"/>
      <c r="K10" s="180"/>
      <c r="L10" s="180"/>
      <c r="M10" s="180"/>
      <c r="N10" s="180"/>
      <c r="O10" s="16"/>
      <c r="P10" s="16"/>
      <c r="Q10" s="16"/>
    </row>
    <row r="11" spans="1:17" ht="47.25" customHeight="1" x14ac:dyDescent="0.2">
      <c r="A11" s="16"/>
      <c r="B11" s="182"/>
      <c r="C11" s="180"/>
      <c r="D11" s="180"/>
      <c r="E11" s="180"/>
      <c r="F11" s="180"/>
      <c r="G11" s="45">
        <f>Concertación!G11</f>
        <v>0</v>
      </c>
      <c r="H11" s="180"/>
      <c r="I11" s="180"/>
      <c r="J11" s="180"/>
      <c r="K11" s="180"/>
      <c r="L11" s="180"/>
      <c r="M11" s="180"/>
      <c r="N11" s="180"/>
      <c r="O11" s="16"/>
      <c r="P11" s="16"/>
      <c r="Q11" s="16"/>
    </row>
    <row r="12" spans="1:17" ht="47.25" customHeight="1" x14ac:dyDescent="0.2">
      <c r="A12" s="16"/>
      <c r="B12" s="182"/>
      <c r="C12" s="180"/>
      <c r="D12" s="180"/>
      <c r="E12" s="180"/>
      <c r="F12" s="180"/>
      <c r="G12" s="45">
        <f>Concertación!G12</f>
        <v>0</v>
      </c>
      <c r="H12" s="180"/>
      <c r="I12" s="180"/>
      <c r="J12" s="180"/>
      <c r="K12" s="180"/>
      <c r="L12" s="180"/>
      <c r="M12" s="180"/>
      <c r="N12" s="180"/>
      <c r="O12" s="16"/>
      <c r="P12" s="16"/>
      <c r="Q12" s="16"/>
    </row>
    <row r="13" spans="1:17" ht="55.5" customHeight="1" x14ac:dyDescent="0.2">
      <c r="A13" s="16"/>
      <c r="B13" s="182"/>
      <c r="C13" s="180"/>
      <c r="D13" s="180"/>
      <c r="E13" s="180"/>
      <c r="F13" s="180"/>
      <c r="G13" s="45">
        <f>Concertación!G13</f>
        <v>0</v>
      </c>
      <c r="H13" s="180"/>
      <c r="I13" s="180"/>
      <c r="J13" s="180"/>
      <c r="K13" s="180"/>
      <c r="L13" s="180"/>
      <c r="M13" s="180"/>
      <c r="N13" s="180"/>
      <c r="O13" s="16"/>
      <c r="P13" s="16"/>
      <c r="Q13" s="16"/>
    </row>
    <row r="14" spans="1:17" ht="39.75" customHeight="1" x14ac:dyDescent="0.2">
      <c r="A14" s="16"/>
      <c r="B14" s="182"/>
      <c r="C14" s="180"/>
      <c r="D14" s="180"/>
      <c r="E14" s="180"/>
      <c r="F14" s="180"/>
      <c r="G14" s="45">
        <f>Concertación!G14</f>
        <v>0</v>
      </c>
      <c r="H14" s="180"/>
      <c r="I14" s="180"/>
      <c r="J14" s="180"/>
      <c r="K14" s="180"/>
      <c r="L14" s="180"/>
      <c r="M14" s="180"/>
      <c r="N14" s="180"/>
      <c r="O14" s="16"/>
      <c r="P14" s="16"/>
      <c r="Q14" s="16"/>
    </row>
    <row r="15" spans="1:17" s="23" customFormat="1" ht="91.5" customHeight="1" x14ac:dyDescent="0.2">
      <c r="A15" s="20"/>
      <c r="B15" s="181" t="s">
        <v>48</v>
      </c>
      <c r="C15" s="181"/>
      <c r="D15" s="181"/>
      <c r="E15" s="181"/>
      <c r="F15" s="181"/>
      <c r="G15" s="181"/>
      <c r="H15" s="181"/>
      <c r="I15" s="181"/>
      <c r="J15" s="181"/>
      <c r="K15" s="181"/>
      <c r="L15" s="181"/>
      <c r="M15" s="181"/>
      <c r="N15" s="181"/>
      <c r="O15" s="20"/>
      <c r="P15" s="20"/>
      <c r="Q15" s="20"/>
    </row>
    <row r="16" spans="1:17" ht="39.75" customHeight="1" x14ac:dyDescent="0.2">
      <c r="A16" s="16"/>
      <c r="B16" s="182">
        <v>3</v>
      </c>
      <c r="C16" s="180">
        <f>Concertación!C16:C20</f>
        <v>0</v>
      </c>
      <c r="D16" s="180">
        <f>Concertación!D16:D20</f>
        <v>0</v>
      </c>
      <c r="E16" s="180">
        <f>Concertación!E16:E20</f>
        <v>0</v>
      </c>
      <c r="F16" s="186">
        <f>Concertación!F16:F20</f>
        <v>0</v>
      </c>
      <c r="G16" s="45">
        <f>Concertación!G16</f>
        <v>0</v>
      </c>
      <c r="H16" s="183">
        <v>0.1</v>
      </c>
      <c r="I16" s="183">
        <f>Concertación!I16:I20</f>
        <v>0</v>
      </c>
      <c r="J16" s="183"/>
      <c r="K16" s="180"/>
      <c r="L16" s="180"/>
      <c r="M16" s="180"/>
      <c r="N16" s="180"/>
      <c r="O16" s="16"/>
      <c r="P16" s="16"/>
      <c r="Q16" s="16"/>
    </row>
    <row r="17" spans="1:17" ht="39.75" customHeight="1" x14ac:dyDescent="0.2">
      <c r="A17" s="16"/>
      <c r="B17" s="182"/>
      <c r="C17" s="180"/>
      <c r="D17" s="180"/>
      <c r="E17" s="180"/>
      <c r="F17" s="180"/>
      <c r="G17" s="45">
        <f>Concertación!G23</f>
        <v>0</v>
      </c>
      <c r="H17" s="180"/>
      <c r="I17" s="180"/>
      <c r="J17" s="180"/>
      <c r="K17" s="180"/>
      <c r="L17" s="180"/>
      <c r="M17" s="180"/>
      <c r="N17" s="180"/>
      <c r="O17" s="16"/>
      <c r="P17" s="16"/>
      <c r="Q17" s="16"/>
    </row>
    <row r="18" spans="1:17" ht="39.75" customHeight="1" x14ac:dyDescent="0.2">
      <c r="A18" s="16"/>
      <c r="B18" s="182"/>
      <c r="C18" s="180"/>
      <c r="D18" s="180"/>
      <c r="E18" s="180"/>
      <c r="F18" s="180"/>
      <c r="G18" s="45">
        <f>Concertación!G18</f>
        <v>0</v>
      </c>
      <c r="H18" s="180"/>
      <c r="I18" s="180"/>
      <c r="J18" s="180"/>
      <c r="K18" s="180"/>
      <c r="L18" s="180"/>
      <c r="M18" s="180"/>
      <c r="N18" s="180"/>
      <c r="O18" s="16"/>
      <c r="P18" s="16"/>
      <c r="Q18" s="16"/>
    </row>
    <row r="19" spans="1:17" ht="39" customHeight="1" x14ac:dyDescent="0.2">
      <c r="A19" s="16"/>
      <c r="B19" s="182"/>
      <c r="C19" s="180"/>
      <c r="D19" s="180"/>
      <c r="E19" s="180"/>
      <c r="F19" s="180"/>
      <c r="G19" s="45">
        <f>Concertación!G19</f>
        <v>0</v>
      </c>
      <c r="H19" s="180"/>
      <c r="I19" s="180"/>
      <c r="J19" s="180"/>
      <c r="K19" s="180"/>
      <c r="L19" s="180"/>
      <c r="M19" s="180"/>
      <c r="N19" s="180"/>
      <c r="O19" s="16"/>
      <c r="P19" s="16"/>
      <c r="Q19" s="16"/>
    </row>
    <row r="20" spans="1:17" ht="39" customHeight="1" x14ac:dyDescent="0.2">
      <c r="A20" s="16"/>
      <c r="B20" s="182"/>
      <c r="C20" s="180"/>
      <c r="D20" s="180"/>
      <c r="E20" s="180"/>
      <c r="F20" s="180"/>
      <c r="G20" s="45">
        <f>Concertación!G20</f>
        <v>0</v>
      </c>
      <c r="H20" s="180"/>
      <c r="I20" s="180"/>
      <c r="J20" s="180"/>
      <c r="K20" s="180"/>
      <c r="L20" s="180"/>
      <c r="M20" s="180"/>
      <c r="N20" s="180"/>
      <c r="O20" s="16"/>
      <c r="P20" s="16"/>
      <c r="Q20" s="16"/>
    </row>
    <row r="21" spans="1:17" s="23" customFormat="1" ht="91.5" customHeight="1" x14ac:dyDescent="0.2">
      <c r="A21" s="20"/>
      <c r="B21" s="181" t="s">
        <v>49</v>
      </c>
      <c r="C21" s="181"/>
      <c r="D21" s="181"/>
      <c r="E21" s="181"/>
      <c r="F21" s="181"/>
      <c r="G21" s="181"/>
      <c r="H21" s="181"/>
      <c r="I21" s="181"/>
      <c r="J21" s="181"/>
      <c r="K21" s="181"/>
      <c r="L21" s="181"/>
      <c r="M21" s="181"/>
      <c r="N21" s="181"/>
      <c r="O21" s="20"/>
      <c r="P21" s="20"/>
      <c r="Q21" s="20"/>
    </row>
    <row r="22" spans="1:17" ht="39" customHeight="1" x14ac:dyDescent="0.2">
      <c r="A22" s="16"/>
      <c r="B22" s="182">
        <v>4</v>
      </c>
      <c r="C22" s="180">
        <f>Concertación!C22:C26</f>
        <v>0</v>
      </c>
      <c r="D22" s="180">
        <f>Concertación!D22:D26</f>
        <v>0</v>
      </c>
      <c r="E22" s="180">
        <f>Concertación!E22:E26</f>
        <v>0</v>
      </c>
      <c r="F22" s="186">
        <f>Concertación!F22:F26</f>
        <v>0</v>
      </c>
      <c r="G22" s="45">
        <f>Concertación!G22</f>
        <v>0</v>
      </c>
      <c r="H22" s="183">
        <v>0.1</v>
      </c>
      <c r="I22" s="183">
        <f>Concertación!I22:I26</f>
        <v>0</v>
      </c>
      <c r="J22" s="183"/>
      <c r="K22" s="180"/>
      <c r="L22" s="180"/>
      <c r="M22" s="180"/>
      <c r="N22" s="180"/>
      <c r="O22" s="16"/>
      <c r="P22" s="16"/>
      <c r="Q22" s="16"/>
    </row>
    <row r="23" spans="1:17" ht="39" customHeight="1" x14ac:dyDescent="0.2">
      <c r="A23" s="16"/>
      <c r="B23" s="182"/>
      <c r="C23" s="180"/>
      <c r="D23" s="180"/>
      <c r="E23" s="180"/>
      <c r="F23" s="180"/>
      <c r="G23" s="45">
        <f>Concertación!G23</f>
        <v>0</v>
      </c>
      <c r="H23" s="180"/>
      <c r="I23" s="180"/>
      <c r="J23" s="180"/>
      <c r="K23" s="180"/>
      <c r="L23" s="180"/>
      <c r="M23" s="180"/>
      <c r="N23" s="180"/>
      <c r="O23" s="16"/>
      <c r="P23" s="16"/>
      <c r="Q23" s="16"/>
    </row>
    <row r="24" spans="1:17" ht="39" customHeight="1" x14ac:dyDescent="0.2">
      <c r="A24" s="16"/>
      <c r="B24" s="182"/>
      <c r="C24" s="180"/>
      <c r="D24" s="180"/>
      <c r="E24" s="180"/>
      <c r="F24" s="180"/>
      <c r="G24" s="45">
        <f>Concertación!G24</f>
        <v>0</v>
      </c>
      <c r="H24" s="180"/>
      <c r="I24" s="180"/>
      <c r="J24" s="180"/>
      <c r="K24" s="180"/>
      <c r="L24" s="180"/>
      <c r="M24" s="180"/>
      <c r="N24" s="180"/>
      <c r="O24" s="16"/>
      <c r="P24" s="16"/>
      <c r="Q24" s="16"/>
    </row>
    <row r="25" spans="1:17" ht="39" customHeight="1" x14ac:dyDescent="0.2">
      <c r="A25" s="16"/>
      <c r="B25" s="182"/>
      <c r="C25" s="180"/>
      <c r="D25" s="180"/>
      <c r="E25" s="180"/>
      <c r="F25" s="180"/>
      <c r="G25" s="45">
        <f>Concertación!G25</f>
        <v>0</v>
      </c>
      <c r="H25" s="180"/>
      <c r="I25" s="180"/>
      <c r="J25" s="180"/>
      <c r="K25" s="180"/>
      <c r="L25" s="180"/>
      <c r="M25" s="180"/>
      <c r="N25" s="180"/>
      <c r="O25" s="16"/>
      <c r="P25" s="16"/>
      <c r="Q25" s="16"/>
    </row>
    <row r="26" spans="1:17" ht="48" customHeight="1" x14ac:dyDescent="0.2">
      <c r="A26" s="16"/>
      <c r="B26" s="182"/>
      <c r="C26" s="180"/>
      <c r="D26" s="180"/>
      <c r="E26" s="180"/>
      <c r="F26" s="180"/>
      <c r="G26" s="45">
        <f>Concertación!G26</f>
        <v>0</v>
      </c>
      <c r="H26" s="180"/>
      <c r="I26" s="180"/>
      <c r="J26" s="180"/>
      <c r="K26" s="180"/>
      <c r="L26" s="180"/>
      <c r="M26" s="180"/>
      <c r="N26" s="180"/>
      <c r="O26" s="16"/>
      <c r="P26" s="16"/>
      <c r="Q26" s="16"/>
    </row>
    <row r="27" spans="1:17" s="23" customFormat="1" ht="91.5" customHeight="1" x14ac:dyDescent="0.2">
      <c r="A27" s="20"/>
      <c r="B27" s="181" t="s">
        <v>50</v>
      </c>
      <c r="C27" s="181"/>
      <c r="D27" s="181"/>
      <c r="E27" s="181"/>
      <c r="F27" s="181"/>
      <c r="G27" s="181"/>
      <c r="H27" s="181"/>
      <c r="I27" s="181"/>
      <c r="J27" s="181"/>
      <c r="K27" s="181"/>
      <c r="L27" s="181"/>
      <c r="M27" s="181"/>
      <c r="N27" s="181"/>
      <c r="O27" s="20"/>
      <c r="P27" s="20"/>
      <c r="Q27" s="20"/>
    </row>
    <row r="28" spans="1:17" ht="39" customHeight="1" x14ac:dyDescent="0.2">
      <c r="A28" s="16"/>
      <c r="B28" s="182">
        <v>5</v>
      </c>
      <c r="C28" s="180">
        <f>Concertación!C28:C32</f>
        <v>0</v>
      </c>
      <c r="D28" s="180">
        <f>Concertación!D28:D32</f>
        <v>0</v>
      </c>
      <c r="E28" s="180">
        <f>Concertación!E28:E32</f>
        <v>0</v>
      </c>
      <c r="F28" s="186">
        <f>Concertación!F28:F32</f>
        <v>0</v>
      </c>
      <c r="G28" s="45">
        <f>Concertación!G28</f>
        <v>0</v>
      </c>
      <c r="H28" s="183">
        <v>0.1</v>
      </c>
      <c r="I28" s="183">
        <f>Concertación!I28:I32</f>
        <v>0</v>
      </c>
      <c r="J28" s="183"/>
      <c r="K28" s="180"/>
      <c r="L28" s="180"/>
      <c r="M28" s="180"/>
      <c r="N28" s="180"/>
      <c r="O28" s="16"/>
      <c r="P28" s="16"/>
      <c r="Q28" s="16"/>
    </row>
    <row r="29" spans="1:17" ht="39" customHeight="1" x14ac:dyDescent="0.2">
      <c r="A29" s="16"/>
      <c r="B29" s="182"/>
      <c r="C29" s="180"/>
      <c r="D29" s="180"/>
      <c r="E29" s="180"/>
      <c r="F29" s="180"/>
      <c r="G29" s="45">
        <f>Concertación!G29</f>
        <v>0</v>
      </c>
      <c r="H29" s="180"/>
      <c r="I29" s="180"/>
      <c r="J29" s="180"/>
      <c r="K29" s="180"/>
      <c r="L29" s="180"/>
      <c r="M29" s="180"/>
      <c r="N29" s="180"/>
      <c r="O29" s="16"/>
      <c r="P29" s="16"/>
      <c r="Q29" s="16"/>
    </row>
    <row r="30" spans="1:17" ht="48" customHeight="1" x14ac:dyDescent="0.2">
      <c r="A30" s="16"/>
      <c r="B30" s="182"/>
      <c r="C30" s="180"/>
      <c r="D30" s="180"/>
      <c r="E30" s="180"/>
      <c r="F30" s="180"/>
      <c r="G30" s="45">
        <f>Concertación!G30</f>
        <v>0</v>
      </c>
      <c r="H30" s="180"/>
      <c r="I30" s="180"/>
      <c r="J30" s="180"/>
      <c r="K30" s="180"/>
      <c r="L30" s="180"/>
      <c r="M30" s="180"/>
      <c r="N30" s="180"/>
      <c r="O30" s="16"/>
      <c r="P30" s="16"/>
      <c r="Q30" s="16"/>
    </row>
    <row r="31" spans="1:17" ht="48" customHeight="1" x14ac:dyDescent="0.2">
      <c r="A31" s="16"/>
      <c r="B31" s="182"/>
      <c r="C31" s="180"/>
      <c r="D31" s="180"/>
      <c r="E31" s="180"/>
      <c r="F31" s="180"/>
      <c r="G31" s="45">
        <f>Concertación!G31</f>
        <v>0</v>
      </c>
      <c r="H31" s="180"/>
      <c r="I31" s="180"/>
      <c r="J31" s="180"/>
      <c r="K31" s="180"/>
      <c r="L31" s="180"/>
      <c r="M31" s="180"/>
      <c r="N31" s="180"/>
      <c r="O31" s="16"/>
      <c r="P31" s="16"/>
      <c r="Q31" s="16"/>
    </row>
    <row r="32" spans="1:17" ht="48" customHeight="1" x14ac:dyDescent="0.2">
      <c r="A32" s="16"/>
      <c r="B32" s="182"/>
      <c r="C32" s="180"/>
      <c r="D32" s="180"/>
      <c r="E32" s="180"/>
      <c r="F32" s="180"/>
      <c r="G32" s="45">
        <f>Concertación!G32</f>
        <v>0</v>
      </c>
      <c r="H32" s="180"/>
      <c r="I32" s="180"/>
      <c r="J32" s="180"/>
      <c r="K32" s="180"/>
      <c r="L32" s="180"/>
      <c r="M32" s="180"/>
      <c r="N32" s="180"/>
      <c r="O32" s="16"/>
      <c r="P32" s="16"/>
      <c r="Q32" s="16"/>
    </row>
    <row r="33" spans="1:17" ht="50.25" customHeight="1" x14ac:dyDescent="0.2">
      <c r="A33" s="16"/>
      <c r="B33" s="181" t="s">
        <v>51</v>
      </c>
      <c r="C33" s="181"/>
      <c r="D33" s="181"/>
      <c r="E33" s="181"/>
      <c r="F33" s="181"/>
      <c r="G33" s="181"/>
      <c r="H33" s="14">
        <f>IF(SUM(H28)&gt;100%,"supera el 100%",SUM(H5:H32))</f>
        <v>0.99999999999999989</v>
      </c>
      <c r="I33" s="14"/>
      <c r="J33" s="15"/>
      <c r="K33" s="14"/>
      <c r="L33" s="14"/>
      <c r="M33" s="184"/>
      <c r="N33" s="185"/>
      <c r="O33" s="16"/>
      <c r="P33" s="16"/>
      <c r="Q33" s="16"/>
    </row>
    <row r="34" spans="1:17" ht="27" customHeight="1" x14ac:dyDescent="0.2">
      <c r="A34" s="16"/>
      <c r="B34" s="46"/>
      <c r="C34" s="47"/>
      <c r="D34" s="47"/>
      <c r="E34" s="47"/>
      <c r="F34" s="47"/>
      <c r="G34" s="47"/>
      <c r="H34" s="47"/>
      <c r="I34" s="47"/>
      <c r="J34" s="47"/>
      <c r="K34" s="47"/>
      <c r="L34" s="48"/>
      <c r="M34" s="48"/>
      <c r="N34" s="49"/>
      <c r="O34" s="16"/>
      <c r="P34" s="16"/>
      <c r="Q34" s="16"/>
    </row>
    <row r="35" spans="1:17" ht="27" customHeight="1" x14ac:dyDescent="0.2">
      <c r="A35" s="16"/>
      <c r="B35" s="46"/>
      <c r="C35" s="47"/>
      <c r="D35" s="47"/>
      <c r="E35" s="47"/>
      <c r="F35" s="47"/>
      <c r="G35" s="47"/>
      <c r="H35" s="47"/>
      <c r="I35" s="47"/>
      <c r="J35" s="47"/>
      <c r="K35" s="47"/>
      <c r="L35" s="48"/>
      <c r="M35" s="48"/>
      <c r="N35" s="49"/>
      <c r="O35" s="16"/>
      <c r="P35" s="16"/>
      <c r="Q35" s="16"/>
    </row>
    <row r="36" spans="1:17" ht="27" customHeight="1" x14ac:dyDescent="0.2">
      <c r="A36" s="16"/>
      <c r="B36" s="46"/>
      <c r="C36" s="47"/>
      <c r="D36" s="47"/>
      <c r="E36" s="47"/>
      <c r="F36" s="47"/>
      <c r="G36" s="47"/>
      <c r="H36" s="47"/>
      <c r="I36" s="47"/>
      <c r="J36" s="47"/>
      <c r="K36" s="47"/>
      <c r="L36" s="48"/>
      <c r="M36" s="48"/>
      <c r="N36" s="49"/>
      <c r="O36" s="16"/>
      <c r="P36" s="16"/>
      <c r="Q36" s="16"/>
    </row>
    <row r="37" spans="1:17" ht="27" customHeight="1" x14ac:dyDescent="0.2">
      <c r="A37" s="16"/>
      <c r="B37" s="46"/>
      <c r="C37" s="47"/>
      <c r="D37" s="47"/>
      <c r="E37" s="47"/>
      <c r="F37" s="47"/>
      <c r="G37" s="47"/>
      <c r="H37" s="47"/>
      <c r="I37" s="47"/>
      <c r="J37" s="47"/>
      <c r="K37" s="47"/>
      <c r="L37" s="48"/>
      <c r="M37" s="48"/>
      <c r="N37" s="49"/>
      <c r="O37" s="16"/>
      <c r="P37" s="16"/>
      <c r="Q37" s="16"/>
    </row>
    <row r="38" spans="1:17" ht="27" customHeight="1" x14ac:dyDescent="0.2">
      <c r="A38" s="16"/>
      <c r="B38" s="46"/>
      <c r="C38" s="47"/>
      <c r="D38" s="47"/>
      <c r="E38" s="47"/>
      <c r="F38" s="47"/>
      <c r="G38" s="47"/>
      <c r="H38" s="47"/>
      <c r="I38" s="47"/>
      <c r="J38" s="47"/>
      <c r="K38" s="47"/>
      <c r="L38" s="48"/>
      <c r="M38" s="48"/>
      <c r="N38" s="49"/>
      <c r="O38" s="16"/>
      <c r="P38" s="16"/>
      <c r="Q38" s="16"/>
    </row>
    <row r="39" spans="1:17" ht="48.75" customHeight="1" x14ac:dyDescent="0.2">
      <c r="A39" s="16"/>
      <c r="B39" s="50"/>
      <c r="C39" s="51" t="s">
        <v>54</v>
      </c>
      <c r="D39" s="178"/>
      <c r="E39" s="178"/>
      <c r="G39" s="179" t="s">
        <v>52</v>
      </c>
      <c r="H39" s="179"/>
      <c r="I39" s="179"/>
      <c r="K39" s="179" t="s">
        <v>52</v>
      </c>
      <c r="L39" s="179"/>
      <c r="M39" s="179"/>
      <c r="N39" s="49"/>
      <c r="O39" s="16"/>
      <c r="P39" s="16"/>
      <c r="Q39" s="16"/>
    </row>
    <row r="40" spans="1:17" ht="48" customHeight="1" x14ac:dyDescent="0.2">
      <c r="A40" s="16"/>
      <c r="B40" s="50"/>
      <c r="C40" s="51" t="s">
        <v>55</v>
      </c>
      <c r="D40" s="187">
        <f>Concertación!D40:E40</f>
        <v>0</v>
      </c>
      <c r="E40" s="187"/>
      <c r="G40" s="188" t="s">
        <v>53</v>
      </c>
      <c r="H40" s="188"/>
      <c r="I40" s="188"/>
      <c r="K40" s="188" t="s">
        <v>56</v>
      </c>
      <c r="L40" s="188"/>
      <c r="M40" s="188"/>
      <c r="N40" s="52"/>
      <c r="O40" s="16"/>
      <c r="P40" s="16"/>
      <c r="Q40" s="16"/>
    </row>
    <row r="41" spans="1:17" x14ac:dyDescent="0.2">
      <c r="A41" s="16"/>
      <c r="B41" s="53"/>
      <c r="C41" s="54"/>
      <c r="D41" s="55"/>
      <c r="E41" s="55"/>
      <c r="F41" s="55"/>
      <c r="G41" s="55"/>
      <c r="H41" s="55"/>
      <c r="I41" s="55"/>
      <c r="J41" s="55"/>
      <c r="K41" s="55"/>
      <c r="L41" s="55"/>
      <c r="M41" s="55"/>
      <c r="N41" s="56"/>
      <c r="O41" s="16"/>
      <c r="P41" s="16"/>
      <c r="Q41" s="16"/>
    </row>
    <row r="42" spans="1:17" x14ac:dyDescent="0.2">
      <c r="A42" s="16"/>
      <c r="B42" s="20"/>
      <c r="C42" s="16"/>
      <c r="D42" s="16"/>
      <c r="E42" s="16"/>
      <c r="F42" s="16"/>
      <c r="G42" s="16"/>
      <c r="H42" s="16"/>
      <c r="I42" s="16"/>
      <c r="J42" s="16"/>
      <c r="K42" s="16"/>
      <c r="L42" s="16"/>
      <c r="M42" s="16"/>
      <c r="N42" s="16"/>
      <c r="O42" s="16"/>
      <c r="P42" s="16"/>
      <c r="Q42" s="16"/>
    </row>
    <row r="43" spans="1:17" x14ac:dyDescent="0.2">
      <c r="C43" s="44"/>
      <c r="D43" s="44"/>
      <c r="E43" s="44"/>
    </row>
  </sheetData>
  <mergeCells count="78">
    <mergeCell ref="J5:J9"/>
    <mergeCell ref="K5:K9"/>
    <mergeCell ref="D10:D14"/>
    <mergeCell ref="L10:L14"/>
    <mergeCell ref="I10:I14"/>
    <mergeCell ref="J10:J14"/>
    <mergeCell ref="B10:B14"/>
    <mergeCell ref="C10:C14"/>
    <mergeCell ref="B4:N4"/>
    <mergeCell ref="H5:H9"/>
    <mergeCell ref="M5:N9"/>
    <mergeCell ref="L5:L9"/>
    <mergeCell ref="E5:E9"/>
    <mergeCell ref="F5:F9"/>
    <mergeCell ref="B5:B9"/>
    <mergeCell ref="C5:C9"/>
    <mergeCell ref="D5:D9"/>
    <mergeCell ref="I5:I9"/>
    <mergeCell ref="K10:K14"/>
    <mergeCell ref="E10:E14"/>
    <mergeCell ref="F10:F14"/>
    <mergeCell ref="H10:H14"/>
    <mergeCell ref="M2:N2"/>
    <mergeCell ref="M3:N3"/>
    <mergeCell ref="B2:B3"/>
    <mergeCell ref="C2:C3"/>
    <mergeCell ref="D2:D3"/>
    <mergeCell ref="E2:E3"/>
    <mergeCell ref="F2:F3"/>
    <mergeCell ref="G2:G3"/>
    <mergeCell ref="H2:H3"/>
    <mergeCell ref="I2:J2"/>
    <mergeCell ref="K2:L2"/>
    <mergeCell ref="D40:E40"/>
    <mergeCell ref="G40:I40"/>
    <mergeCell ref="K40:M40"/>
    <mergeCell ref="F16:F20"/>
    <mergeCell ref="H16:H20"/>
    <mergeCell ref="I16:I20"/>
    <mergeCell ref="J16:J20"/>
    <mergeCell ref="M28:N32"/>
    <mergeCell ref="K39:M39"/>
    <mergeCell ref="K28:K32"/>
    <mergeCell ref="L28:L32"/>
    <mergeCell ref="D28:D32"/>
    <mergeCell ref="E28:E32"/>
    <mergeCell ref="F28:F32"/>
    <mergeCell ref="H28:H32"/>
    <mergeCell ref="I28:I32"/>
    <mergeCell ref="M10:N14"/>
    <mergeCell ref="M16:N20"/>
    <mergeCell ref="M22:N26"/>
    <mergeCell ref="B27:N27"/>
    <mergeCell ref="E22:E26"/>
    <mergeCell ref="F22:F26"/>
    <mergeCell ref="H22:H26"/>
    <mergeCell ref="I22:I26"/>
    <mergeCell ref="J22:J26"/>
    <mergeCell ref="K16:K20"/>
    <mergeCell ref="L16:L20"/>
    <mergeCell ref="B15:N15"/>
    <mergeCell ref="B16:B20"/>
    <mergeCell ref="C16:C20"/>
    <mergeCell ref="D16:D20"/>
    <mergeCell ref="E16:E20"/>
    <mergeCell ref="D39:E39"/>
    <mergeCell ref="G39:I39"/>
    <mergeCell ref="K22:K26"/>
    <mergeCell ref="L22:L26"/>
    <mergeCell ref="B21:N21"/>
    <mergeCell ref="B22:B26"/>
    <mergeCell ref="C22:C26"/>
    <mergeCell ref="D22:D26"/>
    <mergeCell ref="J28:J32"/>
    <mergeCell ref="B33:G33"/>
    <mergeCell ref="B28:B32"/>
    <mergeCell ref="C28:C32"/>
    <mergeCell ref="M33:N33"/>
  </mergeCells>
  <dataValidations count="1">
    <dataValidation allowBlank="1" showInputMessage="1" showErrorMessage="1" errorTitle="error" error="solo datos númericos" sqref="H22:H26 H16:H20 H28:H32 H5:H14" xr:uid="{00000000-0002-0000-0300-000000000000}"/>
  </dataValidations>
  <pageMargins left="0.7" right="0.7" top="0.75" bottom="0.75" header="0.3" footer="0.3"/>
  <pageSetup paperSize="9" scale="1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4"/>
  <sheetViews>
    <sheetView showGridLines="0" view="pageBreakPreview" topLeftCell="I1" zoomScale="60" zoomScaleNormal="60" workbookViewId="0">
      <selection activeCell="C1" sqref="C1"/>
    </sheetView>
  </sheetViews>
  <sheetFormatPr baseColWidth="10" defaultColWidth="10.85546875" defaultRowHeight="14.25" x14ac:dyDescent="0.2"/>
  <cols>
    <col min="1" max="1" width="4.28515625" style="19" customWidth="1"/>
    <col min="2" max="2" width="30.140625" style="37" customWidth="1"/>
    <col min="3" max="3" width="79.7109375" style="19" customWidth="1"/>
    <col min="4" max="4" width="91.5703125" style="19" customWidth="1"/>
    <col min="5" max="5" width="75.7109375" style="19" customWidth="1"/>
    <col min="6" max="6" width="29.7109375" style="19" customWidth="1"/>
    <col min="7" max="7" width="33.42578125" style="19" customWidth="1"/>
    <col min="8" max="8" width="32" style="19" customWidth="1"/>
    <col min="9" max="12" width="41.140625" style="19" customWidth="1"/>
    <col min="13" max="13" width="38.85546875" style="19" customWidth="1"/>
    <col min="14" max="14" width="33.140625" style="64" customWidth="1"/>
    <col min="15" max="16" width="36.42578125" style="19" customWidth="1"/>
    <col min="17" max="17" width="3.7109375" style="19" customWidth="1"/>
    <col min="18" max="16384" width="10.85546875" style="19"/>
  </cols>
  <sheetData>
    <row r="1" spans="1:19" ht="132" customHeight="1" x14ac:dyDescent="0.2">
      <c r="A1" s="16"/>
      <c r="B1" s="130"/>
      <c r="C1" s="168" t="s">
        <v>286</v>
      </c>
      <c r="D1" s="168"/>
      <c r="E1" s="168"/>
      <c r="F1" s="168"/>
      <c r="G1" s="168"/>
      <c r="H1" s="168"/>
      <c r="I1" s="168"/>
      <c r="J1" s="168"/>
      <c r="K1" s="168"/>
      <c r="L1" s="168"/>
      <c r="M1" s="169"/>
      <c r="N1" s="168"/>
      <c r="O1" s="168"/>
      <c r="P1" s="108" t="s">
        <v>284</v>
      </c>
      <c r="Q1" s="16"/>
      <c r="R1" s="16"/>
      <c r="S1" s="16"/>
    </row>
    <row r="2" spans="1:19" s="22" customFormat="1" ht="56.25" customHeight="1" x14ac:dyDescent="0.2">
      <c r="A2" s="20"/>
      <c r="B2" s="191" t="s">
        <v>38</v>
      </c>
      <c r="C2" s="189" t="s">
        <v>39</v>
      </c>
      <c r="D2" s="189" t="s">
        <v>40</v>
      </c>
      <c r="E2" s="189" t="s">
        <v>41</v>
      </c>
      <c r="F2" s="189" t="s">
        <v>57</v>
      </c>
      <c r="G2" s="189" t="s">
        <v>14</v>
      </c>
      <c r="H2" s="189" t="s">
        <v>43</v>
      </c>
      <c r="I2" s="189" t="s">
        <v>37</v>
      </c>
      <c r="J2" s="189"/>
      <c r="K2" s="189"/>
      <c r="L2" s="189"/>
      <c r="M2" s="189" t="s">
        <v>62</v>
      </c>
      <c r="N2" s="212" t="s">
        <v>63</v>
      </c>
      <c r="O2" s="189" t="s">
        <v>25</v>
      </c>
      <c r="P2" s="190"/>
      <c r="Q2" s="20"/>
      <c r="R2" s="20"/>
      <c r="S2" s="20"/>
    </row>
    <row r="3" spans="1:19" s="23" customFormat="1" ht="129" customHeight="1" x14ac:dyDescent="0.2">
      <c r="A3" s="20"/>
      <c r="B3" s="191"/>
      <c r="C3" s="190"/>
      <c r="D3" s="190"/>
      <c r="E3" s="190"/>
      <c r="F3" s="190"/>
      <c r="G3" s="190"/>
      <c r="H3" s="190"/>
      <c r="I3" s="10" t="s">
        <v>44</v>
      </c>
      <c r="J3" s="10" t="s">
        <v>58</v>
      </c>
      <c r="K3" s="10" t="s">
        <v>64</v>
      </c>
      <c r="L3" s="10" t="s">
        <v>65</v>
      </c>
      <c r="M3" s="190"/>
      <c r="N3" s="213"/>
      <c r="O3" s="11" t="s">
        <v>59</v>
      </c>
      <c r="P3" s="11" t="s">
        <v>60</v>
      </c>
      <c r="Q3" s="20"/>
      <c r="R3" s="20"/>
      <c r="S3" s="20"/>
    </row>
    <row r="4" spans="1:19" s="23" customFormat="1" ht="91.5" customHeight="1" x14ac:dyDescent="0.2">
      <c r="A4" s="20"/>
      <c r="B4" s="181" t="s">
        <v>46</v>
      </c>
      <c r="C4" s="181"/>
      <c r="D4" s="181"/>
      <c r="E4" s="181"/>
      <c r="F4" s="181"/>
      <c r="G4" s="181"/>
      <c r="H4" s="181"/>
      <c r="I4" s="181"/>
      <c r="J4" s="181"/>
      <c r="K4" s="181"/>
      <c r="L4" s="181"/>
      <c r="M4" s="181"/>
      <c r="N4" s="181"/>
      <c r="O4" s="181"/>
      <c r="P4" s="181"/>
      <c r="Q4" s="20"/>
      <c r="R4" s="20"/>
      <c r="S4" s="20"/>
    </row>
    <row r="5" spans="1:19" ht="46.5" customHeight="1" x14ac:dyDescent="0.2">
      <c r="A5" s="16"/>
      <c r="B5" s="182">
        <v>1</v>
      </c>
      <c r="C5" s="180">
        <f>Concertación!C5:C9</f>
        <v>0</v>
      </c>
      <c r="D5" s="180" t="e">
        <f>Concertación!D6:D9</f>
        <v>#VALUE!</v>
      </c>
      <c r="E5" s="180">
        <f>Concertación!E5:E9</f>
        <v>0</v>
      </c>
      <c r="F5" s="186">
        <f>Concertación!F5:F9</f>
        <v>0</v>
      </c>
      <c r="G5" s="45">
        <f>Concertación!G5</f>
        <v>0</v>
      </c>
      <c r="H5" s="183">
        <v>0.6</v>
      </c>
      <c r="I5" s="183">
        <f>Concertación!I5:I9</f>
        <v>0</v>
      </c>
      <c r="J5" s="183">
        <f>'1.Seguimiento-Retroalimentación'!J5:J9</f>
        <v>0</v>
      </c>
      <c r="K5" s="211">
        <f>Concertación!J5:J9</f>
        <v>0</v>
      </c>
      <c r="L5" s="211"/>
      <c r="M5" s="210">
        <f>IF(SUM(J5,L5)&gt;100%,"NO PERMITIDO",SUM(J5,L5))</f>
        <v>0</v>
      </c>
      <c r="N5" s="210">
        <f>H5*M5/100%</f>
        <v>0</v>
      </c>
      <c r="O5" s="180"/>
      <c r="P5" s="180"/>
      <c r="Q5" s="16"/>
      <c r="R5" s="16"/>
      <c r="S5" s="16"/>
    </row>
    <row r="6" spans="1:19" ht="48" customHeight="1" x14ac:dyDescent="0.2">
      <c r="A6" s="16"/>
      <c r="B6" s="182"/>
      <c r="C6" s="180"/>
      <c r="D6" s="180"/>
      <c r="E6" s="180"/>
      <c r="F6" s="180"/>
      <c r="G6" s="45">
        <f>Concertación!G6</f>
        <v>0</v>
      </c>
      <c r="H6" s="180"/>
      <c r="I6" s="180"/>
      <c r="J6" s="183"/>
      <c r="K6" s="211"/>
      <c r="L6" s="211"/>
      <c r="M6" s="210"/>
      <c r="N6" s="210"/>
      <c r="O6" s="180"/>
      <c r="P6" s="180"/>
      <c r="Q6" s="16"/>
      <c r="R6" s="16"/>
      <c r="S6" s="16"/>
    </row>
    <row r="7" spans="1:19" ht="48" customHeight="1" x14ac:dyDescent="0.2">
      <c r="A7" s="16"/>
      <c r="B7" s="182"/>
      <c r="C7" s="180"/>
      <c r="D7" s="180"/>
      <c r="E7" s="180"/>
      <c r="F7" s="180"/>
      <c r="G7" s="45">
        <f>Concertación!G7</f>
        <v>0</v>
      </c>
      <c r="H7" s="180"/>
      <c r="I7" s="180"/>
      <c r="J7" s="183"/>
      <c r="K7" s="211"/>
      <c r="L7" s="211"/>
      <c r="M7" s="210"/>
      <c r="N7" s="210"/>
      <c r="O7" s="180"/>
      <c r="P7" s="180"/>
      <c r="Q7" s="16"/>
      <c r="R7" s="16"/>
      <c r="S7" s="16"/>
    </row>
    <row r="8" spans="1:19" ht="48" customHeight="1" x14ac:dyDescent="0.2">
      <c r="A8" s="16"/>
      <c r="B8" s="182"/>
      <c r="C8" s="180"/>
      <c r="D8" s="180"/>
      <c r="E8" s="180"/>
      <c r="F8" s="180"/>
      <c r="G8" s="45">
        <f>Concertación!G8</f>
        <v>0</v>
      </c>
      <c r="H8" s="180"/>
      <c r="I8" s="180"/>
      <c r="J8" s="183"/>
      <c r="K8" s="211"/>
      <c r="L8" s="211"/>
      <c r="M8" s="210"/>
      <c r="N8" s="210"/>
      <c r="O8" s="180"/>
      <c r="P8" s="180"/>
      <c r="Q8" s="16"/>
      <c r="R8" s="16"/>
      <c r="S8" s="16"/>
    </row>
    <row r="9" spans="1:19" ht="48" customHeight="1" x14ac:dyDescent="0.2">
      <c r="A9" s="16"/>
      <c r="B9" s="182"/>
      <c r="C9" s="180"/>
      <c r="D9" s="180"/>
      <c r="E9" s="180"/>
      <c r="F9" s="180"/>
      <c r="G9" s="45">
        <f>Concertación!G9</f>
        <v>0</v>
      </c>
      <c r="H9" s="180"/>
      <c r="I9" s="180"/>
      <c r="J9" s="183"/>
      <c r="K9" s="211"/>
      <c r="L9" s="211"/>
      <c r="M9" s="210"/>
      <c r="N9" s="210"/>
      <c r="O9" s="180"/>
      <c r="P9" s="180"/>
      <c r="Q9" s="16"/>
      <c r="R9" s="16"/>
      <c r="S9" s="16"/>
    </row>
    <row r="10" spans="1:19" ht="47.25" customHeight="1" x14ac:dyDescent="0.2">
      <c r="A10" s="16"/>
      <c r="B10" s="182">
        <v>2</v>
      </c>
      <c r="C10" s="180" t="e">
        <f>Concertación!C11:C14</f>
        <v>#VALUE!</v>
      </c>
      <c r="D10" s="180" t="e">
        <f>Concertación!D11:D14</f>
        <v>#VALUE!</v>
      </c>
      <c r="E10" s="180">
        <f>Concertación!E10:E14</f>
        <v>0</v>
      </c>
      <c r="F10" s="186">
        <f>Concertación!F10:F14</f>
        <v>0</v>
      </c>
      <c r="G10" s="45">
        <f>Concertación!G10</f>
        <v>0</v>
      </c>
      <c r="H10" s="183">
        <v>0.1</v>
      </c>
      <c r="I10" s="183">
        <f>Concertación!I10:I14</f>
        <v>0</v>
      </c>
      <c r="J10" s="183">
        <f>'1.Seguimiento-Retroalimentación'!J10:J14</f>
        <v>0</v>
      </c>
      <c r="K10" s="211">
        <f>Concertación!J10:J14</f>
        <v>0</v>
      </c>
      <c r="L10" s="211"/>
      <c r="M10" s="210">
        <f>IF(SUM(J10,L10)&gt;100%,"NO PERMITIDO",SUM(J10,L10))</f>
        <v>0</v>
      </c>
      <c r="N10" s="210">
        <f>H10*M10/100%</f>
        <v>0</v>
      </c>
      <c r="O10" s="180"/>
      <c r="P10" s="180"/>
      <c r="Q10" s="16"/>
      <c r="R10" s="16"/>
      <c r="S10" s="16"/>
    </row>
    <row r="11" spans="1:19" ht="47.25" customHeight="1" x14ac:dyDescent="0.2">
      <c r="A11" s="16"/>
      <c r="B11" s="182"/>
      <c r="C11" s="180"/>
      <c r="D11" s="180"/>
      <c r="E11" s="180"/>
      <c r="F11" s="180"/>
      <c r="G11" s="45">
        <f>Concertación!G11</f>
        <v>0</v>
      </c>
      <c r="H11" s="180"/>
      <c r="I11" s="180"/>
      <c r="J11" s="183"/>
      <c r="K11" s="211"/>
      <c r="L11" s="211"/>
      <c r="M11" s="210"/>
      <c r="N11" s="210"/>
      <c r="O11" s="180"/>
      <c r="P11" s="180"/>
      <c r="Q11" s="16"/>
      <c r="R11" s="16"/>
      <c r="S11" s="16"/>
    </row>
    <row r="12" spans="1:19" ht="47.25" customHeight="1" x14ac:dyDescent="0.2">
      <c r="A12" s="16"/>
      <c r="B12" s="182"/>
      <c r="C12" s="180"/>
      <c r="D12" s="180"/>
      <c r="E12" s="180"/>
      <c r="F12" s="180"/>
      <c r="G12" s="45">
        <f>Concertación!G12</f>
        <v>0</v>
      </c>
      <c r="H12" s="180"/>
      <c r="I12" s="180"/>
      <c r="J12" s="183"/>
      <c r="K12" s="211"/>
      <c r="L12" s="211"/>
      <c r="M12" s="210"/>
      <c r="N12" s="210"/>
      <c r="O12" s="180"/>
      <c r="P12" s="180"/>
      <c r="Q12" s="16"/>
      <c r="R12" s="16"/>
      <c r="S12" s="16"/>
    </row>
    <row r="13" spans="1:19" ht="55.5" customHeight="1" x14ac:dyDescent="0.2">
      <c r="A13" s="16"/>
      <c r="B13" s="182"/>
      <c r="C13" s="180"/>
      <c r="D13" s="180"/>
      <c r="E13" s="180"/>
      <c r="F13" s="180"/>
      <c r="G13" s="45">
        <f>Concertación!G13</f>
        <v>0</v>
      </c>
      <c r="H13" s="180"/>
      <c r="I13" s="180"/>
      <c r="J13" s="183"/>
      <c r="K13" s="211"/>
      <c r="L13" s="211"/>
      <c r="M13" s="210"/>
      <c r="N13" s="210"/>
      <c r="O13" s="180"/>
      <c r="P13" s="180"/>
      <c r="Q13" s="16"/>
      <c r="R13" s="16"/>
      <c r="S13" s="16"/>
    </row>
    <row r="14" spans="1:19" ht="39.75" customHeight="1" x14ac:dyDescent="0.2">
      <c r="A14" s="16"/>
      <c r="B14" s="182"/>
      <c r="C14" s="180"/>
      <c r="D14" s="180"/>
      <c r="E14" s="180"/>
      <c r="F14" s="180"/>
      <c r="G14" s="45">
        <f>Concertación!G14</f>
        <v>0</v>
      </c>
      <c r="H14" s="180"/>
      <c r="I14" s="180"/>
      <c r="J14" s="183"/>
      <c r="K14" s="211"/>
      <c r="L14" s="211"/>
      <c r="M14" s="210"/>
      <c r="N14" s="210"/>
      <c r="O14" s="180"/>
      <c r="P14" s="180"/>
      <c r="Q14" s="16"/>
      <c r="R14" s="16"/>
      <c r="S14" s="16"/>
    </row>
    <row r="15" spans="1:19" s="23" customFormat="1" ht="91.5" customHeight="1" x14ac:dyDescent="0.2">
      <c r="A15" s="20"/>
      <c r="B15" s="181" t="s">
        <v>48</v>
      </c>
      <c r="C15" s="181"/>
      <c r="D15" s="181"/>
      <c r="E15" s="181"/>
      <c r="F15" s="181"/>
      <c r="G15" s="181"/>
      <c r="H15" s="181"/>
      <c r="I15" s="181"/>
      <c r="J15" s="181"/>
      <c r="K15" s="181"/>
      <c r="L15" s="181"/>
      <c r="M15" s="181"/>
      <c r="N15" s="181"/>
      <c r="O15" s="181"/>
      <c r="P15" s="181"/>
      <c r="Q15" s="20"/>
      <c r="R15" s="20"/>
      <c r="S15" s="20"/>
    </row>
    <row r="16" spans="1:19" ht="39.75" customHeight="1" x14ac:dyDescent="0.2">
      <c r="A16" s="16"/>
      <c r="B16" s="182">
        <v>3</v>
      </c>
      <c r="C16" s="180">
        <f>Concertación!C16:C20</f>
        <v>0</v>
      </c>
      <c r="D16" s="180">
        <f>Concertación!D16:D20</f>
        <v>0</v>
      </c>
      <c r="E16" s="180">
        <f>Concertación!E16:E20</f>
        <v>0</v>
      </c>
      <c r="F16" s="186">
        <f>Concertación!F16:F20</f>
        <v>0</v>
      </c>
      <c r="G16" s="45">
        <f>Concertación!G16</f>
        <v>0</v>
      </c>
      <c r="H16" s="183">
        <v>0.1</v>
      </c>
      <c r="I16" s="183">
        <f>Concertación!I16:I20</f>
        <v>0</v>
      </c>
      <c r="J16" s="183">
        <f>'1.Seguimiento-Retroalimentación'!J16:J20</f>
        <v>0</v>
      </c>
      <c r="K16" s="211">
        <f>Concertación!J16:J20</f>
        <v>0</v>
      </c>
      <c r="L16" s="211"/>
      <c r="M16" s="210">
        <f>IF(SUM(J16,L16)&gt;100%,"NO PERMITIDO",SUM(J16,L16))</f>
        <v>0</v>
      </c>
      <c r="N16" s="210">
        <f>H16*M16/100%</f>
        <v>0</v>
      </c>
      <c r="O16" s="180"/>
      <c r="P16" s="180"/>
      <c r="Q16" s="16"/>
      <c r="R16" s="16"/>
      <c r="S16" s="16"/>
    </row>
    <row r="17" spans="1:19" ht="39.75" customHeight="1" x14ac:dyDescent="0.2">
      <c r="A17" s="16"/>
      <c r="B17" s="182"/>
      <c r="C17" s="180"/>
      <c r="D17" s="180"/>
      <c r="E17" s="180"/>
      <c r="F17" s="180"/>
      <c r="G17" s="45">
        <f>Concertación!G17</f>
        <v>0</v>
      </c>
      <c r="H17" s="180"/>
      <c r="I17" s="180"/>
      <c r="J17" s="183"/>
      <c r="K17" s="211"/>
      <c r="L17" s="211"/>
      <c r="M17" s="210"/>
      <c r="N17" s="210"/>
      <c r="O17" s="180"/>
      <c r="P17" s="180"/>
      <c r="Q17" s="16"/>
      <c r="R17" s="16"/>
      <c r="S17" s="16"/>
    </row>
    <row r="18" spans="1:19" ht="39.75" customHeight="1" x14ac:dyDescent="0.2">
      <c r="A18" s="16"/>
      <c r="B18" s="182"/>
      <c r="C18" s="180"/>
      <c r="D18" s="180"/>
      <c r="E18" s="180"/>
      <c r="F18" s="180"/>
      <c r="G18" s="45">
        <f>Concertación!G18</f>
        <v>0</v>
      </c>
      <c r="H18" s="180"/>
      <c r="I18" s="180"/>
      <c r="J18" s="183"/>
      <c r="K18" s="211"/>
      <c r="L18" s="211"/>
      <c r="M18" s="210"/>
      <c r="N18" s="210"/>
      <c r="O18" s="180"/>
      <c r="P18" s="180"/>
      <c r="Q18" s="16"/>
      <c r="R18" s="16"/>
      <c r="S18" s="16"/>
    </row>
    <row r="19" spans="1:19" ht="39" customHeight="1" x14ac:dyDescent="0.2">
      <c r="A19" s="16"/>
      <c r="B19" s="182"/>
      <c r="C19" s="180"/>
      <c r="D19" s="180"/>
      <c r="E19" s="180"/>
      <c r="F19" s="180"/>
      <c r="G19" s="45">
        <f>Concertación!G19</f>
        <v>0</v>
      </c>
      <c r="H19" s="180"/>
      <c r="I19" s="180"/>
      <c r="J19" s="183"/>
      <c r="K19" s="211"/>
      <c r="L19" s="211"/>
      <c r="M19" s="210"/>
      <c r="N19" s="210"/>
      <c r="O19" s="180"/>
      <c r="P19" s="180"/>
      <c r="Q19" s="16"/>
      <c r="R19" s="16"/>
      <c r="S19" s="16"/>
    </row>
    <row r="20" spans="1:19" ht="39" customHeight="1" x14ac:dyDescent="0.2">
      <c r="A20" s="16"/>
      <c r="B20" s="182"/>
      <c r="C20" s="180"/>
      <c r="D20" s="180"/>
      <c r="E20" s="180"/>
      <c r="F20" s="180"/>
      <c r="G20" s="45">
        <f>Concertación!G20</f>
        <v>0</v>
      </c>
      <c r="H20" s="180"/>
      <c r="I20" s="180"/>
      <c r="J20" s="183"/>
      <c r="K20" s="211"/>
      <c r="L20" s="211"/>
      <c r="M20" s="210"/>
      <c r="N20" s="210"/>
      <c r="O20" s="180"/>
      <c r="P20" s="180"/>
      <c r="Q20" s="16"/>
      <c r="R20" s="16"/>
      <c r="S20" s="16"/>
    </row>
    <row r="21" spans="1:19" s="23" customFormat="1" ht="91.5" customHeight="1" x14ac:dyDescent="0.2">
      <c r="A21" s="20"/>
      <c r="B21" s="181" t="s">
        <v>49</v>
      </c>
      <c r="C21" s="181"/>
      <c r="D21" s="181"/>
      <c r="E21" s="181"/>
      <c r="F21" s="181"/>
      <c r="G21" s="181"/>
      <c r="H21" s="181"/>
      <c r="I21" s="181"/>
      <c r="J21" s="181"/>
      <c r="K21" s="181"/>
      <c r="L21" s="181"/>
      <c r="M21" s="181"/>
      <c r="N21" s="181"/>
      <c r="O21" s="181"/>
      <c r="P21" s="181"/>
      <c r="Q21" s="20"/>
      <c r="R21" s="20"/>
      <c r="S21" s="20"/>
    </row>
    <row r="22" spans="1:19" ht="39" customHeight="1" x14ac:dyDescent="0.2">
      <c r="A22" s="16"/>
      <c r="B22" s="182">
        <v>4</v>
      </c>
      <c r="C22" s="180">
        <f>Concertación!C22:C26</f>
        <v>0</v>
      </c>
      <c r="D22" s="180">
        <f>Concertación!D22:D26</f>
        <v>0</v>
      </c>
      <c r="E22" s="180">
        <f>Concertación!E22:E26</f>
        <v>0</v>
      </c>
      <c r="F22" s="186">
        <f>Concertación!F22:F26</f>
        <v>0</v>
      </c>
      <c r="G22" s="45">
        <f>Concertación!G22</f>
        <v>0</v>
      </c>
      <c r="H22" s="183">
        <v>0.1</v>
      </c>
      <c r="I22" s="183">
        <f>Concertación!I22:I26</f>
        <v>0</v>
      </c>
      <c r="J22" s="183">
        <f>'1.Seguimiento-Retroalimentación'!J22:J26</f>
        <v>0</v>
      </c>
      <c r="K22" s="211">
        <f>Concertación!J22:J26</f>
        <v>0</v>
      </c>
      <c r="L22" s="211"/>
      <c r="M22" s="210">
        <f>IF(SUM(J22,L22)&gt;100%,"NO PERMITIDO",SUM(J22,L22))</f>
        <v>0</v>
      </c>
      <c r="N22" s="210">
        <f>H22*M22/100%</f>
        <v>0</v>
      </c>
      <c r="O22" s="180"/>
      <c r="P22" s="180"/>
      <c r="Q22" s="16"/>
      <c r="R22" s="16"/>
      <c r="S22" s="16"/>
    </row>
    <row r="23" spans="1:19" ht="39" customHeight="1" x14ac:dyDescent="0.2">
      <c r="A23" s="16"/>
      <c r="B23" s="182"/>
      <c r="C23" s="180"/>
      <c r="D23" s="180"/>
      <c r="E23" s="180"/>
      <c r="F23" s="180"/>
      <c r="G23" s="45">
        <f>Concertación!G23</f>
        <v>0</v>
      </c>
      <c r="H23" s="180"/>
      <c r="I23" s="180"/>
      <c r="J23" s="183"/>
      <c r="K23" s="211"/>
      <c r="L23" s="211"/>
      <c r="M23" s="210"/>
      <c r="N23" s="210"/>
      <c r="O23" s="180"/>
      <c r="P23" s="180"/>
      <c r="Q23" s="16"/>
      <c r="R23" s="16"/>
      <c r="S23" s="16"/>
    </row>
    <row r="24" spans="1:19" ht="39" customHeight="1" x14ac:dyDescent="0.2">
      <c r="A24" s="16"/>
      <c r="B24" s="182"/>
      <c r="C24" s="180"/>
      <c r="D24" s="180"/>
      <c r="E24" s="180"/>
      <c r="F24" s="180"/>
      <c r="G24" s="45">
        <f>Concertación!G24</f>
        <v>0</v>
      </c>
      <c r="H24" s="180"/>
      <c r="I24" s="180"/>
      <c r="J24" s="183"/>
      <c r="K24" s="211"/>
      <c r="L24" s="211"/>
      <c r="M24" s="210"/>
      <c r="N24" s="210"/>
      <c r="O24" s="180"/>
      <c r="P24" s="180"/>
      <c r="Q24" s="16"/>
      <c r="R24" s="16"/>
      <c r="S24" s="16"/>
    </row>
    <row r="25" spans="1:19" ht="39" customHeight="1" x14ac:dyDescent="0.2">
      <c r="A25" s="16"/>
      <c r="B25" s="182"/>
      <c r="C25" s="180"/>
      <c r="D25" s="180"/>
      <c r="E25" s="180"/>
      <c r="F25" s="180"/>
      <c r="G25" s="45">
        <f>Concertación!G25</f>
        <v>0</v>
      </c>
      <c r="H25" s="180"/>
      <c r="I25" s="180"/>
      <c r="J25" s="183"/>
      <c r="K25" s="211"/>
      <c r="L25" s="211"/>
      <c r="M25" s="210"/>
      <c r="N25" s="210"/>
      <c r="O25" s="180"/>
      <c r="P25" s="180"/>
      <c r="Q25" s="16"/>
      <c r="R25" s="16"/>
      <c r="S25" s="16"/>
    </row>
    <row r="26" spans="1:19" ht="48" customHeight="1" x14ac:dyDescent="0.2">
      <c r="A26" s="16"/>
      <c r="B26" s="182"/>
      <c r="C26" s="180"/>
      <c r="D26" s="180"/>
      <c r="E26" s="180"/>
      <c r="F26" s="180"/>
      <c r="G26" s="45">
        <f>Concertación!G26</f>
        <v>0</v>
      </c>
      <c r="H26" s="180"/>
      <c r="I26" s="180"/>
      <c r="J26" s="183"/>
      <c r="K26" s="211"/>
      <c r="L26" s="211"/>
      <c r="M26" s="210"/>
      <c r="N26" s="210"/>
      <c r="O26" s="180"/>
      <c r="P26" s="180"/>
      <c r="Q26" s="16"/>
      <c r="R26" s="16"/>
      <c r="S26" s="16"/>
    </row>
    <row r="27" spans="1:19" s="23" customFormat="1" ht="91.5" customHeight="1" x14ac:dyDescent="0.2">
      <c r="A27" s="20"/>
      <c r="B27" s="181" t="s">
        <v>50</v>
      </c>
      <c r="C27" s="181"/>
      <c r="D27" s="181"/>
      <c r="E27" s="181"/>
      <c r="F27" s="181"/>
      <c r="G27" s="181"/>
      <c r="H27" s="181"/>
      <c r="I27" s="181"/>
      <c r="J27" s="181"/>
      <c r="K27" s="181"/>
      <c r="L27" s="181"/>
      <c r="M27" s="181"/>
      <c r="N27" s="181"/>
      <c r="O27" s="181"/>
      <c r="P27" s="181"/>
      <c r="Q27" s="20"/>
      <c r="R27" s="20"/>
      <c r="S27" s="20"/>
    </row>
    <row r="28" spans="1:19" ht="39" customHeight="1" x14ac:dyDescent="0.2">
      <c r="A28" s="16"/>
      <c r="B28" s="182">
        <v>5</v>
      </c>
      <c r="C28" s="180">
        <f>Concertación!C28:C32</f>
        <v>0</v>
      </c>
      <c r="D28" s="180">
        <f>Concertación!D28:D32</f>
        <v>0</v>
      </c>
      <c r="E28" s="180">
        <f>Concertación!E28:E32</f>
        <v>0</v>
      </c>
      <c r="F28" s="186">
        <f>Concertación!F28:F32</f>
        <v>0</v>
      </c>
      <c r="G28" s="45">
        <f>Concertación!G28</f>
        <v>0</v>
      </c>
      <c r="H28" s="183">
        <v>0.1</v>
      </c>
      <c r="I28" s="183">
        <f>Concertación!I28:I32</f>
        <v>0</v>
      </c>
      <c r="J28" s="183">
        <f>'1.Seguimiento-Retroalimentación'!J28:J32</f>
        <v>0</v>
      </c>
      <c r="K28" s="211">
        <f>Concertación!J28:J32</f>
        <v>0</v>
      </c>
      <c r="L28" s="211"/>
      <c r="M28" s="210">
        <f>IF(SUM(J28,L28)&gt;100%,"NO PERMITIDO",SUM(J28,L28))</f>
        <v>0</v>
      </c>
      <c r="N28" s="210">
        <f>H28*M28/100%</f>
        <v>0</v>
      </c>
      <c r="O28" s="180"/>
      <c r="P28" s="180"/>
      <c r="Q28" s="16"/>
      <c r="R28" s="16"/>
      <c r="S28" s="16"/>
    </row>
    <row r="29" spans="1:19" ht="39" customHeight="1" x14ac:dyDescent="0.2">
      <c r="A29" s="16"/>
      <c r="B29" s="182"/>
      <c r="C29" s="180"/>
      <c r="D29" s="180"/>
      <c r="E29" s="180"/>
      <c r="F29" s="180"/>
      <c r="G29" s="45">
        <f>Concertación!G29</f>
        <v>0</v>
      </c>
      <c r="H29" s="180"/>
      <c r="I29" s="180"/>
      <c r="J29" s="183"/>
      <c r="K29" s="211"/>
      <c r="L29" s="211"/>
      <c r="M29" s="210"/>
      <c r="N29" s="210"/>
      <c r="O29" s="180"/>
      <c r="P29" s="180"/>
      <c r="Q29" s="16"/>
      <c r="R29" s="16"/>
      <c r="S29" s="16"/>
    </row>
    <row r="30" spans="1:19" ht="48" customHeight="1" x14ac:dyDescent="0.2">
      <c r="A30" s="16"/>
      <c r="B30" s="182"/>
      <c r="C30" s="180"/>
      <c r="D30" s="180"/>
      <c r="E30" s="180"/>
      <c r="F30" s="180"/>
      <c r="G30" s="45">
        <f>Concertación!G30</f>
        <v>0</v>
      </c>
      <c r="H30" s="180"/>
      <c r="I30" s="180"/>
      <c r="J30" s="183"/>
      <c r="K30" s="211"/>
      <c r="L30" s="211"/>
      <c r="M30" s="210"/>
      <c r="N30" s="210"/>
      <c r="O30" s="180"/>
      <c r="P30" s="180"/>
      <c r="Q30" s="16"/>
      <c r="R30" s="16"/>
      <c r="S30" s="16"/>
    </row>
    <row r="31" spans="1:19" ht="48" customHeight="1" x14ac:dyDescent="0.2">
      <c r="A31" s="16"/>
      <c r="B31" s="182"/>
      <c r="C31" s="180"/>
      <c r="D31" s="180"/>
      <c r="E31" s="180"/>
      <c r="F31" s="180"/>
      <c r="G31" s="45">
        <f>Concertación!G31</f>
        <v>0</v>
      </c>
      <c r="H31" s="180"/>
      <c r="I31" s="180"/>
      <c r="J31" s="183"/>
      <c r="K31" s="211"/>
      <c r="L31" s="211"/>
      <c r="M31" s="210"/>
      <c r="N31" s="210"/>
      <c r="O31" s="180"/>
      <c r="P31" s="180"/>
      <c r="Q31" s="16"/>
      <c r="R31" s="16"/>
      <c r="S31" s="16"/>
    </row>
    <row r="32" spans="1:19" ht="48" customHeight="1" x14ac:dyDescent="0.2">
      <c r="A32" s="16"/>
      <c r="B32" s="182"/>
      <c r="C32" s="180"/>
      <c r="D32" s="180"/>
      <c r="E32" s="180"/>
      <c r="F32" s="180"/>
      <c r="G32" s="45">
        <f>Concertación!G32</f>
        <v>0</v>
      </c>
      <c r="H32" s="180"/>
      <c r="I32" s="180"/>
      <c r="J32" s="183"/>
      <c r="K32" s="211"/>
      <c r="L32" s="211"/>
      <c r="M32" s="210"/>
      <c r="N32" s="210"/>
      <c r="O32" s="180"/>
      <c r="P32" s="180"/>
      <c r="Q32" s="16"/>
      <c r="R32" s="16"/>
      <c r="S32" s="16"/>
    </row>
    <row r="33" spans="1:19" ht="27" customHeight="1" x14ac:dyDescent="0.2">
      <c r="A33" s="16"/>
      <c r="B33" s="181" t="s">
        <v>51</v>
      </c>
      <c r="C33" s="181"/>
      <c r="D33" s="181"/>
      <c r="E33" s="181"/>
      <c r="F33" s="181"/>
      <c r="G33" s="181"/>
      <c r="H33" s="14">
        <f>IF(SUM(H28)&gt;100%,"supera el 100%",SUM(H5:H32))</f>
        <v>0.99999999999999989</v>
      </c>
      <c r="I33" s="15"/>
      <c r="J33" s="15"/>
      <c r="K33" s="14"/>
      <c r="L33" s="15"/>
      <c r="M33" s="58">
        <f>IF(SUM(M28)&gt;100%,"supera el 100%",SUM(M5:M32))</f>
        <v>0</v>
      </c>
      <c r="N33" s="58">
        <f>IF(SUM(N28)&gt;100%,"supera el 100%",SUM(N5:N32))</f>
        <v>0</v>
      </c>
      <c r="O33" s="14"/>
      <c r="P33" s="14"/>
      <c r="Q33" s="16"/>
      <c r="R33" s="16"/>
      <c r="S33" s="16"/>
    </row>
    <row r="34" spans="1:19" ht="27" customHeight="1" x14ac:dyDescent="0.2">
      <c r="A34" s="16"/>
      <c r="B34" s="46"/>
      <c r="C34" s="47"/>
      <c r="D34" s="47"/>
      <c r="E34" s="47"/>
      <c r="F34" s="47"/>
      <c r="G34" s="47"/>
      <c r="H34" s="47"/>
      <c r="I34" s="47"/>
      <c r="J34" s="47"/>
      <c r="K34" s="59"/>
      <c r="L34" s="59"/>
      <c r="M34" s="59"/>
      <c r="N34" s="48"/>
      <c r="O34" s="48"/>
      <c r="P34" s="49"/>
      <c r="Q34" s="16"/>
      <c r="R34" s="16"/>
      <c r="S34" s="16"/>
    </row>
    <row r="35" spans="1:19" ht="27" customHeight="1" x14ac:dyDescent="0.2">
      <c r="A35" s="16"/>
      <c r="B35" s="46"/>
      <c r="C35" s="47"/>
      <c r="D35" s="47"/>
      <c r="E35" s="47"/>
      <c r="F35" s="47"/>
      <c r="G35" s="47"/>
      <c r="H35" s="47"/>
      <c r="I35" s="47"/>
      <c r="J35" s="47"/>
      <c r="K35" s="59"/>
      <c r="L35" s="59"/>
      <c r="M35" s="59"/>
      <c r="N35" s="48"/>
      <c r="O35" s="48"/>
      <c r="P35" s="49"/>
      <c r="Q35" s="16"/>
      <c r="R35" s="16"/>
      <c r="S35" s="16"/>
    </row>
    <row r="36" spans="1:19" ht="27" customHeight="1" x14ac:dyDescent="0.2">
      <c r="A36" s="16"/>
      <c r="B36" s="46"/>
      <c r="C36" s="47"/>
      <c r="D36" s="47"/>
      <c r="E36" s="47"/>
      <c r="F36" s="47"/>
      <c r="G36" s="47"/>
      <c r="H36" s="47"/>
      <c r="I36" s="47"/>
      <c r="J36" s="47"/>
      <c r="K36" s="59"/>
      <c r="L36" s="59"/>
      <c r="M36" s="59"/>
      <c r="N36" s="48"/>
      <c r="O36" s="48"/>
      <c r="P36" s="49"/>
      <c r="Q36" s="16"/>
      <c r="R36" s="16"/>
      <c r="S36" s="16"/>
    </row>
    <row r="37" spans="1:19" ht="27" customHeight="1" x14ac:dyDescent="0.2">
      <c r="A37" s="16"/>
      <c r="B37" s="46"/>
      <c r="C37" s="47"/>
      <c r="D37" s="47"/>
      <c r="E37" s="47"/>
      <c r="F37" s="47"/>
      <c r="G37" s="47"/>
      <c r="H37" s="47"/>
      <c r="I37" s="47"/>
      <c r="J37" s="47"/>
      <c r="K37" s="59"/>
      <c r="L37" s="59"/>
      <c r="M37" s="59"/>
      <c r="N37" s="48"/>
      <c r="O37" s="48"/>
      <c r="P37" s="49"/>
      <c r="Q37" s="16"/>
      <c r="R37" s="16"/>
      <c r="S37" s="16"/>
    </row>
    <row r="38" spans="1:19" ht="27" customHeight="1" x14ac:dyDescent="0.2">
      <c r="A38" s="16"/>
      <c r="B38" s="46"/>
      <c r="C38" s="47"/>
      <c r="D38" s="47"/>
      <c r="E38" s="47"/>
      <c r="F38" s="47"/>
      <c r="G38" s="47"/>
      <c r="H38" s="47"/>
      <c r="I38" s="47"/>
      <c r="J38" s="47"/>
      <c r="K38" s="59"/>
      <c r="L38" s="59"/>
      <c r="M38" s="59"/>
      <c r="N38" s="48"/>
      <c r="O38" s="48"/>
      <c r="P38" s="49"/>
      <c r="Q38" s="16"/>
      <c r="R38" s="16"/>
      <c r="S38" s="16"/>
    </row>
    <row r="39" spans="1:19" ht="48.75" customHeight="1" x14ac:dyDescent="0.2">
      <c r="A39" s="16"/>
      <c r="B39" s="50"/>
      <c r="C39" s="51" t="s">
        <v>54</v>
      </c>
      <c r="D39" s="178"/>
      <c r="E39" s="178"/>
      <c r="G39" s="179" t="s">
        <v>52</v>
      </c>
      <c r="H39" s="179"/>
      <c r="I39" s="179"/>
      <c r="K39" s="179" t="s">
        <v>52</v>
      </c>
      <c r="L39" s="179"/>
      <c r="M39" s="179"/>
      <c r="N39" s="60"/>
      <c r="O39" s="48"/>
      <c r="P39" s="49"/>
      <c r="Q39" s="16"/>
      <c r="R39" s="16"/>
      <c r="S39" s="16"/>
    </row>
    <row r="40" spans="1:19" ht="48" customHeight="1" x14ac:dyDescent="0.2">
      <c r="A40" s="16"/>
      <c r="B40" s="50"/>
      <c r="C40" s="51" t="s">
        <v>55</v>
      </c>
      <c r="D40" s="187">
        <f>Concertación!D40:E40</f>
        <v>0</v>
      </c>
      <c r="E40" s="187"/>
      <c r="G40" s="188" t="s">
        <v>53</v>
      </c>
      <c r="H40" s="188"/>
      <c r="I40" s="188"/>
      <c r="K40" s="188" t="s">
        <v>66</v>
      </c>
      <c r="L40" s="188"/>
      <c r="M40" s="188"/>
      <c r="N40" s="61"/>
      <c r="O40" s="62"/>
      <c r="P40" s="52"/>
      <c r="Q40" s="16"/>
      <c r="R40" s="16"/>
      <c r="S40" s="16"/>
    </row>
    <row r="41" spans="1:19" x14ac:dyDescent="0.2">
      <c r="A41" s="16"/>
      <c r="B41" s="53"/>
      <c r="C41" s="54"/>
      <c r="D41" s="55"/>
      <c r="E41" s="55"/>
      <c r="F41" s="55"/>
      <c r="G41" s="55"/>
      <c r="H41" s="55"/>
      <c r="I41" s="55"/>
      <c r="J41" s="55"/>
      <c r="K41" s="55"/>
      <c r="L41" s="55"/>
      <c r="M41" s="55"/>
      <c r="N41" s="63"/>
      <c r="O41" s="55"/>
      <c r="P41" s="56"/>
      <c r="Q41" s="16"/>
      <c r="R41" s="16"/>
      <c r="S41" s="16"/>
    </row>
    <row r="42" spans="1:19" x14ac:dyDescent="0.2">
      <c r="A42" s="16"/>
      <c r="B42" s="20"/>
      <c r="C42" s="16"/>
      <c r="D42" s="16"/>
      <c r="E42" s="16"/>
      <c r="F42" s="16"/>
      <c r="G42" s="16"/>
      <c r="H42" s="16"/>
      <c r="I42" s="16"/>
      <c r="J42" s="16"/>
      <c r="K42" s="16"/>
      <c r="L42" s="16"/>
      <c r="M42" s="16"/>
      <c r="N42" s="16"/>
      <c r="O42" s="16"/>
      <c r="P42" s="16"/>
      <c r="Q42" s="16"/>
      <c r="R42" s="16"/>
      <c r="S42" s="16"/>
    </row>
    <row r="43" spans="1:19" x14ac:dyDescent="0.2">
      <c r="A43" s="16"/>
      <c r="B43" s="20"/>
      <c r="C43" s="16"/>
      <c r="D43" s="16"/>
      <c r="E43" s="16"/>
      <c r="F43" s="16"/>
      <c r="G43" s="16"/>
      <c r="H43" s="16"/>
      <c r="I43" s="16"/>
      <c r="J43" s="16"/>
      <c r="K43" s="16"/>
      <c r="L43" s="16"/>
      <c r="M43" s="16"/>
      <c r="N43" s="16"/>
      <c r="O43" s="16"/>
      <c r="P43" s="16"/>
      <c r="Q43" s="16"/>
      <c r="R43" s="16"/>
      <c r="S43" s="16"/>
    </row>
    <row r="44" spans="1:19" x14ac:dyDescent="0.2">
      <c r="C44" s="44"/>
      <c r="D44" s="44"/>
      <c r="E44" s="44"/>
    </row>
  </sheetData>
  <mergeCells count="92">
    <mergeCell ref="B4:P4"/>
    <mergeCell ref="B2:B3"/>
    <mergeCell ref="C2:C3"/>
    <mergeCell ref="D2:D3"/>
    <mergeCell ref="E2:E3"/>
    <mergeCell ref="F2:F3"/>
    <mergeCell ref="G2:G3"/>
    <mergeCell ref="H2:H3"/>
    <mergeCell ref="I2:L2"/>
    <mergeCell ref="M2:M3"/>
    <mergeCell ref="N2:N3"/>
    <mergeCell ref="O2:P2"/>
    <mergeCell ref="N5:N9"/>
    <mergeCell ref="O5:O9"/>
    <mergeCell ref="P5:P9"/>
    <mergeCell ref="I5:I9"/>
    <mergeCell ref="J5:J9"/>
    <mergeCell ref="K5:K9"/>
    <mergeCell ref="L5:L9"/>
    <mergeCell ref="M5:M9"/>
    <mergeCell ref="H5:H9"/>
    <mergeCell ref="B10:B14"/>
    <mergeCell ref="C10:C14"/>
    <mergeCell ref="D10:D14"/>
    <mergeCell ref="E10:E14"/>
    <mergeCell ref="F10:F14"/>
    <mergeCell ref="H10:H14"/>
    <mergeCell ref="B5:B9"/>
    <mergeCell ref="C5:C9"/>
    <mergeCell ref="D5:D9"/>
    <mergeCell ref="E5:E9"/>
    <mergeCell ref="F5:F9"/>
    <mergeCell ref="I10:I14"/>
    <mergeCell ref="J10:J14"/>
    <mergeCell ref="P10:P14"/>
    <mergeCell ref="B15:P15"/>
    <mergeCell ref="B16:B20"/>
    <mergeCell ref="C16:C20"/>
    <mergeCell ref="D16:D20"/>
    <mergeCell ref="E16:E20"/>
    <mergeCell ref="F16:F20"/>
    <mergeCell ref="H16:H20"/>
    <mergeCell ref="I16:I20"/>
    <mergeCell ref="J16:J20"/>
    <mergeCell ref="K10:K14"/>
    <mergeCell ref="L10:L14"/>
    <mergeCell ref="M10:M14"/>
    <mergeCell ref="N10:N14"/>
    <mergeCell ref="O10:O14"/>
    <mergeCell ref="P16:P20"/>
    <mergeCell ref="K16:K20"/>
    <mergeCell ref="L16:L20"/>
    <mergeCell ref="M16:M20"/>
    <mergeCell ref="N16:N20"/>
    <mergeCell ref="O16:O20"/>
    <mergeCell ref="B21:P21"/>
    <mergeCell ref="B22:B26"/>
    <mergeCell ref="C22:C26"/>
    <mergeCell ref="D22:D26"/>
    <mergeCell ref="E22:E26"/>
    <mergeCell ref="F22:F26"/>
    <mergeCell ref="H22:H26"/>
    <mergeCell ref="I22:I26"/>
    <mergeCell ref="J22:J26"/>
    <mergeCell ref="P22:P26"/>
    <mergeCell ref="K22:K26"/>
    <mergeCell ref="L22:L26"/>
    <mergeCell ref="M22:M26"/>
    <mergeCell ref="N22:N26"/>
    <mergeCell ref="O22:O26"/>
    <mergeCell ref="B27:P27"/>
    <mergeCell ref="B28:B32"/>
    <mergeCell ref="C28:C32"/>
    <mergeCell ref="D28:D32"/>
    <mergeCell ref="E28:E32"/>
    <mergeCell ref="F28:F32"/>
    <mergeCell ref="H28:H32"/>
    <mergeCell ref="I28:I32"/>
    <mergeCell ref="J28:J32"/>
    <mergeCell ref="P28:P32"/>
    <mergeCell ref="N28:N32"/>
    <mergeCell ref="O28:O32"/>
    <mergeCell ref="K28:K32"/>
    <mergeCell ref="L28:L32"/>
    <mergeCell ref="M28:M32"/>
    <mergeCell ref="B33:G33"/>
    <mergeCell ref="D39:E39"/>
    <mergeCell ref="G39:I39"/>
    <mergeCell ref="K39:M39"/>
    <mergeCell ref="D40:E40"/>
    <mergeCell ref="G40:I40"/>
    <mergeCell ref="K40:M40"/>
  </mergeCells>
  <conditionalFormatting sqref="M5">
    <cfRule type="cellIs" dxfId="1" priority="2" operator="greaterThan">
      <formula>100</formula>
    </cfRule>
  </conditionalFormatting>
  <conditionalFormatting sqref="M10 M16 M22">
    <cfRule type="cellIs" dxfId="0" priority="1" operator="greaterThan">
      <formula>100</formula>
    </cfRule>
  </conditionalFormatting>
  <dataValidations count="1">
    <dataValidation allowBlank="1" showInputMessage="1" showErrorMessage="1" errorTitle="error" error="solo datos númericos" sqref="H22:H26 H16:H20 H28:H32 H5:H14" xr:uid="{00000000-0002-0000-0400-000000000000}"/>
  </dataValidations>
  <pageMargins left="0.7" right="0.7" top="0.75" bottom="0.75" header="0.3" footer="0.3"/>
  <pageSetup paperSize="9" scale="1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11"/>
  <sheetViews>
    <sheetView showGridLines="0" view="pageBreakPreview" zoomScale="60" zoomScaleNormal="60" workbookViewId="0">
      <selection activeCell="J1" sqref="J1"/>
    </sheetView>
  </sheetViews>
  <sheetFormatPr baseColWidth="10" defaultColWidth="11.42578125" defaultRowHeight="14.25" x14ac:dyDescent="0.25"/>
  <cols>
    <col min="1" max="1" width="6.5703125" style="65" customWidth="1"/>
    <col min="2" max="2" width="32.7109375" style="86" bestFit="1" customWidth="1"/>
    <col min="3" max="3" width="48.85546875" style="65" customWidth="1"/>
    <col min="4" max="4" width="59.28515625" style="65" customWidth="1"/>
    <col min="5" max="5" width="36.140625" style="80" customWidth="1"/>
    <col min="6" max="6" width="25" style="80" customWidth="1"/>
    <col min="7" max="7" width="22.28515625" style="80" customWidth="1"/>
    <col min="8" max="8" width="24.42578125" style="65" customWidth="1"/>
    <col min="9" max="9" width="17" style="65" customWidth="1"/>
    <col min="10" max="10" width="27.7109375" style="65" customWidth="1"/>
    <col min="11" max="12" width="11.42578125" style="65"/>
    <col min="13" max="13" width="33.85546875" style="65" customWidth="1"/>
    <col min="14" max="16384" width="11.42578125" style="65"/>
  </cols>
  <sheetData>
    <row r="1" spans="2:14" ht="80.25" customHeight="1" x14ac:dyDescent="0.25">
      <c r="B1" s="9"/>
      <c r="C1" s="128" t="s">
        <v>287</v>
      </c>
      <c r="D1" s="129"/>
      <c r="E1" s="129"/>
      <c r="F1" s="129"/>
      <c r="G1" s="129"/>
      <c r="H1" s="129"/>
      <c r="I1" s="129"/>
      <c r="J1" s="108" t="s">
        <v>283</v>
      </c>
      <c r="K1" s="127"/>
      <c r="L1" s="127"/>
      <c r="M1" s="127"/>
      <c r="N1" s="127"/>
    </row>
    <row r="2" spans="2:14" s="44" customFormat="1" ht="21.95" customHeight="1" x14ac:dyDescent="0.2">
      <c r="B2" s="190" t="s">
        <v>67</v>
      </c>
      <c r="C2" s="190"/>
      <c r="D2" s="190"/>
      <c r="E2" s="190"/>
      <c r="F2" s="190"/>
      <c r="G2" s="190"/>
      <c r="H2" s="190"/>
      <c r="I2" s="190"/>
      <c r="J2" s="190"/>
    </row>
    <row r="3" spans="2:14" s="44" customFormat="1" x14ac:dyDescent="0.2">
      <c r="B3" s="66"/>
      <c r="C3" s="227" t="s">
        <v>68</v>
      </c>
      <c r="D3" s="227"/>
      <c r="E3" s="227"/>
      <c r="F3" s="227"/>
      <c r="G3" s="227"/>
      <c r="H3" s="227"/>
      <c r="I3" s="227"/>
      <c r="J3" s="67">
        <v>5</v>
      </c>
    </row>
    <row r="4" spans="2:14" s="44" customFormat="1" x14ac:dyDescent="0.2">
      <c r="B4" s="68"/>
      <c r="C4" s="218" t="s">
        <v>69</v>
      </c>
      <c r="D4" s="218"/>
      <c r="E4" s="218"/>
      <c r="F4" s="218"/>
      <c r="G4" s="218"/>
      <c r="H4" s="218"/>
      <c r="I4" s="218"/>
      <c r="J4" s="69">
        <v>4</v>
      </c>
    </row>
    <row r="5" spans="2:14" s="44" customFormat="1" x14ac:dyDescent="0.2">
      <c r="B5" s="68"/>
      <c r="C5" s="218" t="s">
        <v>70</v>
      </c>
      <c r="D5" s="218"/>
      <c r="E5" s="218"/>
      <c r="F5" s="218"/>
      <c r="G5" s="218"/>
      <c r="H5" s="218"/>
      <c r="I5" s="218"/>
      <c r="J5" s="69">
        <v>3</v>
      </c>
    </row>
    <row r="6" spans="2:14" s="44" customFormat="1" x14ac:dyDescent="0.2">
      <c r="B6" s="68"/>
      <c r="C6" s="218" t="s">
        <v>71</v>
      </c>
      <c r="D6" s="218"/>
      <c r="E6" s="218"/>
      <c r="F6" s="218"/>
      <c r="G6" s="218"/>
      <c r="H6" s="218"/>
      <c r="I6" s="218"/>
      <c r="J6" s="69">
        <v>2</v>
      </c>
    </row>
    <row r="7" spans="2:14" s="44" customFormat="1" x14ac:dyDescent="0.2">
      <c r="B7" s="68"/>
      <c r="C7" s="228" t="s">
        <v>72</v>
      </c>
      <c r="D7" s="229"/>
      <c r="E7" s="229"/>
      <c r="F7" s="229"/>
      <c r="G7" s="229"/>
      <c r="H7" s="229"/>
      <c r="I7" s="229"/>
      <c r="J7" s="70">
        <v>1</v>
      </c>
    </row>
    <row r="8" spans="2:14" s="44" customFormat="1" x14ac:dyDescent="0.2">
      <c r="B8" s="231"/>
      <c r="C8" s="232"/>
      <c r="D8" s="232"/>
      <c r="E8" s="232"/>
      <c r="F8" s="232"/>
      <c r="G8" s="232"/>
      <c r="H8" s="232"/>
      <c r="I8" s="232"/>
      <c r="J8" s="233"/>
    </row>
    <row r="9" spans="2:14" s="44" customFormat="1" x14ac:dyDescent="0.2">
      <c r="B9" s="230"/>
      <c r="C9" s="218"/>
      <c r="D9" s="218"/>
      <c r="E9" s="218"/>
      <c r="F9" s="218"/>
      <c r="G9" s="218"/>
      <c r="H9" s="218"/>
      <c r="I9" s="218"/>
      <c r="J9" s="218"/>
      <c r="K9" s="71"/>
      <c r="L9" s="72"/>
    </row>
    <row r="10" spans="2:14" x14ac:dyDescent="0.25">
      <c r="B10" s="234"/>
      <c r="C10" s="235"/>
      <c r="D10" s="235"/>
      <c r="E10" s="235"/>
      <c r="F10" s="235"/>
      <c r="G10" s="235"/>
      <c r="H10" s="235"/>
      <c r="I10" s="235"/>
      <c r="J10" s="236"/>
    </row>
    <row r="11" spans="2:14" ht="38.25" customHeight="1" x14ac:dyDescent="0.25">
      <c r="B11" s="190" t="s">
        <v>73</v>
      </c>
      <c r="C11" s="190" t="s">
        <v>74</v>
      </c>
      <c r="D11" s="190" t="s">
        <v>75</v>
      </c>
      <c r="E11" s="190" t="s">
        <v>76</v>
      </c>
      <c r="F11" s="190"/>
      <c r="G11" s="190"/>
      <c r="H11" s="190" t="s">
        <v>29</v>
      </c>
      <c r="I11" s="190" t="s">
        <v>77</v>
      </c>
      <c r="J11" s="190" t="s">
        <v>78</v>
      </c>
    </row>
    <row r="12" spans="2:14" ht="42.75" x14ac:dyDescent="0.2">
      <c r="B12" s="190"/>
      <c r="C12" s="190"/>
      <c r="D12" s="190"/>
      <c r="E12" s="73" t="s">
        <v>79</v>
      </c>
      <c r="F12" s="73" t="s">
        <v>80</v>
      </c>
      <c r="G12" s="10" t="s">
        <v>81</v>
      </c>
      <c r="H12" s="190"/>
      <c r="I12" s="190"/>
      <c r="J12" s="190"/>
    </row>
    <row r="13" spans="2:14" x14ac:dyDescent="0.25">
      <c r="B13" s="190"/>
      <c r="C13" s="190"/>
      <c r="D13" s="190"/>
      <c r="E13" s="74">
        <v>0.6</v>
      </c>
      <c r="F13" s="74">
        <v>0.2</v>
      </c>
      <c r="G13" s="74">
        <v>0.2</v>
      </c>
      <c r="H13" s="190"/>
      <c r="I13" s="190"/>
      <c r="J13" s="190"/>
    </row>
    <row r="14" spans="2:14" ht="45" customHeight="1" x14ac:dyDescent="0.25">
      <c r="B14" s="190" t="s">
        <v>82</v>
      </c>
      <c r="C14" s="215" t="s">
        <v>83</v>
      </c>
      <c r="D14" s="75" t="s">
        <v>84</v>
      </c>
      <c r="E14" s="57"/>
      <c r="F14" s="57"/>
      <c r="G14" s="57"/>
      <c r="H14" s="214"/>
      <c r="I14" s="216">
        <f>SUM(E17:G17)</f>
        <v>0</v>
      </c>
      <c r="J14" s="217"/>
    </row>
    <row r="15" spans="2:14" ht="42.75" x14ac:dyDescent="0.25">
      <c r="B15" s="190"/>
      <c r="C15" s="215"/>
      <c r="D15" s="75" t="s">
        <v>85</v>
      </c>
      <c r="E15" s="57"/>
      <c r="F15" s="57"/>
      <c r="G15" s="57"/>
      <c r="H15" s="214"/>
      <c r="I15" s="216"/>
      <c r="J15" s="217"/>
    </row>
    <row r="16" spans="2:14" ht="71.25" x14ac:dyDescent="0.25">
      <c r="B16" s="190"/>
      <c r="C16" s="215"/>
      <c r="D16" s="75" t="s">
        <v>86</v>
      </c>
      <c r="E16" s="57"/>
      <c r="F16" s="57"/>
      <c r="G16" s="57"/>
      <c r="H16" s="214"/>
      <c r="I16" s="216"/>
      <c r="J16" s="217"/>
    </row>
    <row r="17" spans="2:10" x14ac:dyDescent="0.25">
      <c r="B17" s="190" t="s">
        <v>87</v>
      </c>
      <c r="C17" s="190"/>
      <c r="D17" s="190"/>
      <c r="E17" s="76">
        <f>SUM(E14:E16)/3*60%</f>
        <v>0</v>
      </c>
      <c r="F17" s="76">
        <f>SUM(F14:F16)/3*20%</f>
        <v>0</v>
      </c>
      <c r="G17" s="76">
        <f>SUM(G14:G16)/3*20%</f>
        <v>0</v>
      </c>
      <c r="H17" s="214"/>
      <c r="I17" s="216"/>
      <c r="J17" s="217"/>
    </row>
    <row r="18" spans="2:10" x14ac:dyDescent="0.25">
      <c r="B18" s="190" t="s">
        <v>88</v>
      </c>
      <c r="C18" s="215" t="s">
        <v>89</v>
      </c>
      <c r="D18" s="75" t="s">
        <v>90</v>
      </c>
      <c r="E18" s="57"/>
      <c r="F18" s="57"/>
      <c r="G18" s="57"/>
      <c r="H18" s="214"/>
      <c r="I18" s="216">
        <f>SUM(E28:G28)</f>
        <v>0</v>
      </c>
      <c r="J18" s="217"/>
    </row>
    <row r="19" spans="2:10" ht="28.5" x14ac:dyDescent="0.25">
      <c r="B19" s="190"/>
      <c r="C19" s="215"/>
      <c r="D19" s="75" t="s">
        <v>91</v>
      </c>
      <c r="E19" s="57"/>
      <c r="F19" s="57"/>
      <c r="G19" s="57"/>
      <c r="H19" s="214"/>
      <c r="I19" s="216"/>
      <c r="J19" s="217"/>
    </row>
    <row r="20" spans="2:10" ht="28.5" x14ac:dyDescent="0.25">
      <c r="B20" s="190"/>
      <c r="C20" s="215"/>
      <c r="D20" s="75" t="s">
        <v>92</v>
      </c>
      <c r="E20" s="57"/>
      <c r="F20" s="57"/>
      <c r="G20" s="57"/>
      <c r="H20" s="214"/>
      <c r="I20" s="216"/>
      <c r="J20" s="217"/>
    </row>
    <row r="21" spans="2:10" x14ac:dyDescent="0.25">
      <c r="B21" s="190"/>
      <c r="C21" s="215"/>
      <c r="D21" s="75" t="s">
        <v>93</v>
      </c>
      <c r="E21" s="57"/>
      <c r="F21" s="57"/>
      <c r="G21" s="57"/>
      <c r="H21" s="214"/>
      <c r="I21" s="216"/>
      <c r="J21" s="217"/>
    </row>
    <row r="22" spans="2:10" ht="28.5" x14ac:dyDescent="0.25">
      <c r="B22" s="190"/>
      <c r="C22" s="215"/>
      <c r="D22" s="75" t="s">
        <v>94</v>
      </c>
      <c r="E22" s="57"/>
      <c r="F22" s="57"/>
      <c r="G22" s="57"/>
      <c r="H22" s="214"/>
      <c r="I22" s="216"/>
      <c r="J22" s="217"/>
    </row>
    <row r="23" spans="2:10" ht="28.5" x14ac:dyDescent="0.25">
      <c r="B23" s="190"/>
      <c r="C23" s="215"/>
      <c r="D23" s="75" t="s">
        <v>95</v>
      </c>
      <c r="E23" s="57"/>
      <c r="F23" s="57"/>
      <c r="G23" s="57"/>
      <c r="H23" s="214"/>
      <c r="I23" s="216"/>
      <c r="J23" s="217"/>
    </row>
    <row r="24" spans="2:10" ht="42.75" x14ac:dyDescent="0.25">
      <c r="B24" s="190"/>
      <c r="C24" s="215"/>
      <c r="D24" s="75" t="s">
        <v>96</v>
      </c>
      <c r="E24" s="57"/>
      <c r="F24" s="57"/>
      <c r="G24" s="57"/>
      <c r="H24" s="214"/>
      <c r="I24" s="216"/>
      <c r="J24" s="217"/>
    </row>
    <row r="25" spans="2:10" ht="42.75" x14ac:dyDescent="0.25">
      <c r="B25" s="190"/>
      <c r="C25" s="215"/>
      <c r="D25" s="75" t="s">
        <v>97</v>
      </c>
      <c r="E25" s="57"/>
      <c r="F25" s="57"/>
      <c r="G25" s="57"/>
      <c r="H25" s="214"/>
      <c r="I25" s="216"/>
      <c r="J25" s="217"/>
    </row>
    <row r="26" spans="2:10" ht="42.75" x14ac:dyDescent="0.25">
      <c r="B26" s="190"/>
      <c r="C26" s="215"/>
      <c r="D26" s="75" t="s">
        <v>98</v>
      </c>
      <c r="E26" s="57"/>
      <c r="F26" s="57"/>
      <c r="G26" s="57"/>
      <c r="H26" s="214"/>
      <c r="I26" s="216"/>
      <c r="J26" s="217"/>
    </row>
    <row r="27" spans="2:10" ht="28.5" x14ac:dyDescent="0.25">
      <c r="B27" s="190"/>
      <c r="C27" s="215"/>
      <c r="D27" s="75" t="s">
        <v>99</v>
      </c>
      <c r="E27" s="57"/>
      <c r="F27" s="57"/>
      <c r="G27" s="57"/>
      <c r="H27" s="214"/>
      <c r="I27" s="216"/>
      <c r="J27" s="217"/>
    </row>
    <row r="28" spans="2:10" x14ac:dyDescent="0.25">
      <c r="B28" s="190" t="s">
        <v>87</v>
      </c>
      <c r="C28" s="190"/>
      <c r="D28" s="190"/>
      <c r="E28" s="76">
        <f>SUM(E18:E27)/10*60%</f>
        <v>0</v>
      </c>
      <c r="F28" s="76">
        <f>SUM(F18:F27)/10*20%</f>
        <v>0</v>
      </c>
      <c r="G28" s="76">
        <f>SUM(G18:G27)/10*20%</f>
        <v>0</v>
      </c>
      <c r="H28" s="214"/>
      <c r="I28" s="216"/>
      <c r="J28" s="217"/>
    </row>
    <row r="29" spans="2:10" ht="28.5" customHeight="1" x14ac:dyDescent="0.25">
      <c r="B29" s="190" t="s">
        <v>100</v>
      </c>
      <c r="C29" s="215" t="s">
        <v>101</v>
      </c>
      <c r="D29" s="75" t="s">
        <v>102</v>
      </c>
      <c r="E29" s="57"/>
      <c r="F29" s="57"/>
      <c r="G29" s="57"/>
      <c r="H29" s="214"/>
      <c r="I29" s="216">
        <f>SUM(E35:G35)</f>
        <v>0</v>
      </c>
      <c r="J29" s="217"/>
    </row>
    <row r="30" spans="2:10" ht="29.25" customHeight="1" x14ac:dyDescent="0.25">
      <c r="B30" s="190"/>
      <c r="C30" s="215"/>
      <c r="D30" s="75" t="s">
        <v>103</v>
      </c>
      <c r="E30" s="57"/>
      <c r="F30" s="57"/>
      <c r="G30" s="57"/>
      <c r="H30" s="214"/>
      <c r="I30" s="216"/>
      <c r="J30" s="217"/>
    </row>
    <row r="31" spans="2:10" ht="31.5" customHeight="1" x14ac:dyDescent="0.25">
      <c r="B31" s="190"/>
      <c r="C31" s="215"/>
      <c r="D31" s="75" t="s">
        <v>104</v>
      </c>
      <c r="E31" s="57"/>
      <c r="F31" s="57"/>
      <c r="G31" s="57"/>
      <c r="H31" s="214"/>
      <c r="I31" s="216"/>
      <c r="J31" s="217"/>
    </row>
    <row r="32" spans="2:10" ht="45" customHeight="1" x14ac:dyDescent="0.25">
      <c r="B32" s="190"/>
      <c r="C32" s="215"/>
      <c r="D32" s="75" t="s">
        <v>105</v>
      </c>
      <c r="E32" s="57"/>
      <c r="F32" s="57"/>
      <c r="G32" s="57"/>
      <c r="H32" s="214"/>
      <c r="I32" s="216"/>
      <c r="J32" s="217"/>
    </row>
    <row r="33" spans="2:11" ht="30.75" customHeight="1" x14ac:dyDescent="0.25">
      <c r="B33" s="190"/>
      <c r="C33" s="215"/>
      <c r="D33" s="75" t="s">
        <v>106</v>
      </c>
      <c r="E33" s="57"/>
      <c r="F33" s="57"/>
      <c r="G33" s="57"/>
      <c r="H33" s="214"/>
      <c r="I33" s="216"/>
      <c r="J33" s="217"/>
    </row>
    <row r="34" spans="2:11" ht="28.5" x14ac:dyDescent="0.25">
      <c r="B34" s="190"/>
      <c r="C34" s="215"/>
      <c r="D34" s="75" t="s">
        <v>107</v>
      </c>
      <c r="E34" s="57"/>
      <c r="F34" s="57"/>
      <c r="G34" s="57"/>
      <c r="H34" s="214"/>
      <c r="I34" s="216"/>
      <c r="J34" s="217"/>
    </row>
    <row r="35" spans="2:11" x14ac:dyDescent="0.25">
      <c r="B35" s="190" t="s">
        <v>87</v>
      </c>
      <c r="C35" s="190"/>
      <c r="D35" s="190"/>
      <c r="E35" s="76">
        <f>SUM(E29:E34)/6*60%</f>
        <v>0</v>
      </c>
      <c r="F35" s="76">
        <f>SUM(F29:F34)/6*20%</f>
        <v>0</v>
      </c>
      <c r="G35" s="76">
        <f>SUM(G29:G34)/6*20%</f>
        <v>0</v>
      </c>
      <c r="H35" s="214"/>
      <c r="I35" s="216"/>
      <c r="J35" s="217"/>
    </row>
    <row r="36" spans="2:11" ht="36.75" customHeight="1" x14ac:dyDescent="0.25">
      <c r="B36" s="190" t="s">
        <v>108</v>
      </c>
      <c r="C36" s="215" t="s">
        <v>109</v>
      </c>
      <c r="D36" s="75" t="s">
        <v>110</v>
      </c>
      <c r="E36" s="57"/>
      <c r="F36" s="57"/>
      <c r="G36" s="57"/>
      <c r="H36" s="214"/>
      <c r="I36" s="216">
        <f>SUM(E41:G41)</f>
        <v>0</v>
      </c>
      <c r="J36" s="217"/>
    </row>
    <row r="37" spans="2:11" ht="31.5" customHeight="1" x14ac:dyDescent="0.25">
      <c r="B37" s="190"/>
      <c r="C37" s="215"/>
      <c r="D37" s="75" t="s">
        <v>111</v>
      </c>
      <c r="E37" s="57"/>
      <c r="F37" s="57"/>
      <c r="G37" s="57"/>
      <c r="H37" s="214"/>
      <c r="I37" s="216"/>
      <c r="J37" s="217"/>
    </row>
    <row r="38" spans="2:11" ht="24.75" customHeight="1" x14ac:dyDescent="0.25">
      <c r="B38" s="190"/>
      <c r="C38" s="215"/>
      <c r="D38" s="75" t="s">
        <v>112</v>
      </c>
      <c r="E38" s="57"/>
      <c r="F38" s="57"/>
      <c r="G38" s="57"/>
      <c r="H38" s="214"/>
      <c r="I38" s="216"/>
      <c r="J38" s="217"/>
    </row>
    <row r="39" spans="2:11" ht="30" customHeight="1" x14ac:dyDescent="0.25">
      <c r="B39" s="190"/>
      <c r="C39" s="215"/>
      <c r="D39" s="75" t="s">
        <v>113</v>
      </c>
      <c r="E39" s="57"/>
      <c r="F39" s="57"/>
      <c r="G39" s="57"/>
      <c r="H39" s="214"/>
      <c r="I39" s="216"/>
      <c r="J39" s="217"/>
    </row>
    <row r="40" spans="2:11" ht="37.5" customHeight="1" x14ac:dyDescent="0.25">
      <c r="B40" s="190"/>
      <c r="C40" s="215"/>
      <c r="D40" s="75" t="s">
        <v>114</v>
      </c>
      <c r="E40" s="57"/>
      <c r="F40" s="57"/>
      <c r="G40" s="57"/>
      <c r="H40" s="214"/>
      <c r="I40" s="216"/>
      <c r="J40" s="217"/>
    </row>
    <row r="41" spans="2:11" s="44" customFormat="1" x14ac:dyDescent="0.2">
      <c r="B41" s="190" t="s">
        <v>87</v>
      </c>
      <c r="C41" s="190"/>
      <c r="D41" s="190"/>
      <c r="E41" s="76">
        <f>SUM(E36:E40)/5*60%</f>
        <v>0</v>
      </c>
      <c r="F41" s="76">
        <f>SUM(F36:F40)/5*20%</f>
        <v>0</v>
      </c>
      <c r="G41" s="76">
        <f>SUM(G36:G40)/5*20%</f>
        <v>0</v>
      </c>
      <c r="H41" s="214"/>
      <c r="I41" s="216"/>
      <c r="J41" s="217"/>
      <c r="K41" s="77"/>
    </row>
    <row r="42" spans="2:11" ht="29.25" customHeight="1" x14ac:dyDescent="0.25">
      <c r="B42" s="190" t="s">
        <v>115</v>
      </c>
      <c r="C42" s="215" t="s">
        <v>116</v>
      </c>
      <c r="D42" s="75" t="s">
        <v>117</v>
      </c>
      <c r="E42" s="57"/>
      <c r="F42" s="57"/>
      <c r="G42" s="57"/>
      <c r="H42" s="214"/>
      <c r="I42" s="216">
        <f>SUM(E48:G48)</f>
        <v>0</v>
      </c>
      <c r="J42" s="217"/>
    </row>
    <row r="43" spans="2:11" ht="33" customHeight="1" x14ac:dyDescent="0.25">
      <c r="B43" s="190"/>
      <c r="C43" s="215"/>
      <c r="D43" s="75" t="s">
        <v>118</v>
      </c>
      <c r="E43" s="57"/>
      <c r="F43" s="57"/>
      <c r="G43" s="57"/>
      <c r="H43" s="214"/>
      <c r="I43" s="216"/>
      <c r="J43" s="217"/>
    </row>
    <row r="44" spans="2:11" ht="45" customHeight="1" x14ac:dyDescent="0.25">
      <c r="B44" s="190"/>
      <c r="C44" s="215"/>
      <c r="D44" s="75" t="s">
        <v>119</v>
      </c>
      <c r="E44" s="57"/>
      <c r="F44" s="57"/>
      <c r="G44" s="57"/>
      <c r="H44" s="214"/>
      <c r="I44" s="216"/>
      <c r="J44" s="217"/>
    </row>
    <row r="45" spans="2:11" ht="45" customHeight="1" x14ac:dyDescent="0.25">
      <c r="B45" s="190"/>
      <c r="C45" s="215"/>
      <c r="D45" s="75" t="s">
        <v>120</v>
      </c>
      <c r="E45" s="57"/>
      <c r="F45" s="57"/>
      <c r="G45" s="57"/>
      <c r="H45" s="214"/>
      <c r="I45" s="216"/>
      <c r="J45" s="217"/>
    </row>
    <row r="46" spans="2:11" ht="45" customHeight="1" x14ac:dyDescent="0.25">
      <c r="B46" s="190"/>
      <c r="C46" s="215"/>
      <c r="D46" s="75" t="s">
        <v>121</v>
      </c>
      <c r="E46" s="57"/>
      <c r="F46" s="57"/>
      <c r="G46" s="57"/>
      <c r="H46" s="214"/>
      <c r="I46" s="216"/>
      <c r="J46" s="217"/>
    </row>
    <row r="47" spans="2:11" ht="47.25" customHeight="1" x14ac:dyDescent="0.25">
      <c r="B47" s="190"/>
      <c r="C47" s="215"/>
      <c r="D47" s="75" t="s">
        <v>122</v>
      </c>
      <c r="E47" s="57"/>
      <c r="F47" s="57"/>
      <c r="G47" s="57"/>
      <c r="H47" s="214"/>
      <c r="I47" s="216"/>
      <c r="J47" s="217"/>
    </row>
    <row r="48" spans="2:11" s="44" customFormat="1" x14ac:dyDescent="0.2">
      <c r="B48" s="190" t="s">
        <v>87</v>
      </c>
      <c r="C48" s="190"/>
      <c r="D48" s="190"/>
      <c r="E48" s="76">
        <f>SUM(E42:E47)/6*60%</f>
        <v>0</v>
      </c>
      <c r="F48" s="76">
        <f>SUM(F42:F47)/6*20%</f>
        <v>0</v>
      </c>
      <c r="G48" s="76">
        <f>SUM(G42:G47)/6*20%</f>
        <v>0</v>
      </c>
      <c r="H48" s="214"/>
      <c r="I48" s="216"/>
      <c r="J48" s="217"/>
      <c r="K48" s="77"/>
    </row>
    <row r="49" spans="2:11" s="44" customFormat="1" ht="28.5" x14ac:dyDescent="0.2">
      <c r="B49" s="190" t="s">
        <v>123</v>
      </c>
      <c r="C49" s="215" t="s">
        <v>124</v>
      </c>
      <c r="D49" s="75" t="s">
        <v>125</v>
      </c>
      <c r="E49" s="57"/>
      <c r="F49" s="57"/>
      <c r="G49" s="57"/>
      <c r="H49" s="214"/>
      <c r="I49" s="216">
        <f>SUM(E53:G53)</f>
        <v>0</v>
      </c>
      <c r="J49" s="217"/>
      <c r="K49" s="77"/>
    </row>
    <row r="50" spans="2:11" s="44" customFormat="1" x14ac:dyDescent="0.2">
      <c r="B50" s="190"/>
      <c r="C50" s="215"/>
      <c r="D50" s="75" t="s">
        <v>126</v>
      </c>
      <c r="E50" s="57"/>
      <c r="F50" s="57"/>
      <c r="G50" s="57"/>
      <c r="H50" s="214"/>
      <c r="I50" s="216"/>
      <c r="J50" s="217"/>
      <c r="K50" s="77"/>
    </row>
    <row r="51" spans="2:11" s="44" customFormat="1" ht="45.75" customHeight="1" x14ac:dyDescent="0.2">
      <c r="B51" s="190"/>
      <c r="C51" s="215"/>
      <c r="D51" s="75" t="s">
        <v>127</v>
      </c>
      <c r="E51" s="57"/>
      <c r="F51" s="57"/>
      <c r="G51" s="57"/>
      <c r="H51" s="214"/>
      <c r="I51" s="216"/>
      <c r="J51" s="217"/>
      <c r="K51" s="77"/>
    </row>
    <row r="52" spans="2:11" s="44" customFormat="1" ht="28.5" x14ac:dyDescent="0.2">
      <c r="B52" s="190"/>
      <c r="C52" s="215"/>
      <c r="D52" s="75" t="s">
        <v>128</v>
      </c>
      <c r="E52" s="57"/>
      <c r="F52" s="57"/>
      <c r="G52" s="57"/>
      <c r="H52" s="214"/>
      <c r="I52" s="216"/>
      <c r="J52" s="217"/>
      <c r="K52" s="77"/>
    </row>
    <row r="53" spans="2:11" s="44" customFormat="1" x14ac:dyDescent="0.2">
      <c r="B53" s="190" t="s">
        <v>87</v>
      </c>
      <c r="C53" s="190"/>
      <c r="D53" s="190"/>
      <c r="E53" s="76">
        <f>SUM(E49:E52)/4*60%</f>
        <v>0</v>
      </c>
      <c r="F53" s="76">
        <f>SUM(F49:F52)/4*20%</f>
        <v>0</v>
      </c>
      <c r="G53" s="76">
        <f>SUM(G49:G52)/4*20%</f>
        <v>0</v>
      </c>
      <c r="H53" s="214"/>
      <c r="I53" s="216"/>
      <c r="J53" s="217"/>
      <c r="K53" s="77"/>
    </row>
    <row r="54" spans="2:11" s="44" customFormat="1" ht="31.5" customHeight="1" x14ac:dyDescent="0.2">
      <c r="B54" s="190" t="s">
        <v>129</v>
      </c>
      <c r="C54" s="215" t="s">
        <v>130</v>
      </c>
      <c r="D54" s="75" t="s">
        <v>131</v>
      </c>
      <c r="E54" s="78"/>
      <c r="F54" s="78"/>
      <c r="G54" s="78"/>
      <c r="H54" s="214"/>
      <c r="I54" s="216">
        <f>SUM(E59:G59)</f>
        <v>0</v>
      </c>
      <c r="J54" s="217"/>
      <c r="K54" s="77"/>
    </row>
    <row r="55" spans="2:11" s="44" customFormat="1" ht="35.25" customHeight="1" x14ac:dyDescent="0.2">
      <c r="B55" s="190"/>
      <c r="C55" s="215"/>
      <c r="D55" s="75" t="s">
        <v>132</v>
      </c>
      <c r="E55" s="78"/>
      <c r="F55" s="78"/>
      <c r="G55" s="78"/>
      <c r="H55" s="214"/>
      <c r="I55" s="216"/>
      <c r="J55" s="217"/>
      <c r="K55" s="77"/>
    </row>
    <row r="56" spans="2:11" s="44" customFormat="1" ht="33.75" customHeight="1" x14ac:dyDescent="0.2">
      <c r="B56" s="190"/>
      <c r="C56" s="215"/>
      <c r="D56" s="75" t="s">
        <v>133</v>
      </c>
      <c r="E56" s="78"/>
      <c r="F56" s="78"/>
      <c r="G56" s="78"/>
      <c r="H56" s="214"/>
      <c r="I56" s="216"/>
      <c r="J56" s="217"/>
      <c r="K56" s="77"/>
    </row>
    <row r="57" spans="2:11" s="44" customFormat="1" ht="21.75" customHeight="1" x14ac:dyDescent="0.2">
      <c r="B57" s="190"/>
      <c r="C57" s="215"/>
      <c r="D57" s="75" t="s">
        <v>134</v>
      </c>
      <c r="E57" s="78"/>
      <c r="F57" s="78"/>
      <c r="G57" s="78"/>
      <c r="H57" s="214"/>
      <c r="I57" s="216"/>
      <c r="J57" s="217"/>
      <c r="K57" s="77"/>
    </row>
    <row r="58" spans="2:11" s="44" customFormat="1" ht="30.75" customHeight="1" x14ac:dyDescent="0.2">
      <c r="B58" s="190"/>
      <c r="C58" s="215"/>
      <c r="D58" s="75" t="s">
        <v>135</v>
      </c>
      <c r="E58" s="78"/>
      <c r="F58" s="78"/>
      <c r="G58" s="78"/>
      <c r="H58" s="214"/>
      <c r="I58" s="216"/>
      <c r="J58" s="217"/>
      <c r="K58" s="77"/>
    </row>
    <row r="59" spans="2:11" s="44" customFormat="1" x14ac:dyDescent="0.2">
      <c r="B59" s="190" t="s">
        <v>87</v>
      </c>
      <c r="C59" s="190"/>
      <c r="D59" s="190"/>
      <c r="E59" s="76">
        <f>SUM(E54:E58)/5*60%</f>
        <v>0</v>
      </c>
      <c r="F59" s="76">
        <f>SUM(F54:F58)/5*20%</f>
        <v>0</v>
      </c>
      <c r="G59" s="76">
        <f>SUM(G54:G58)/5*20%</f>
        <v>0</v>
      </c>
      <c r="H59" s="214"/>
      <c r="I59" s="216"/>
      <c r="J59" s="217"/>
      <c r="K59" s="77"/>
    </row>
    <row r="60" spans="2:11" s="44" customFormat="1" ht="28.5" x14ac:dyDescent="0.2">
      <c r="B60" s="190" t="s">
        <v>136</v>
      </c>
      <c r="C60" s="215" t="s">
        <v>137</v>
      </c>
      <c r="D60" s="75" t="s">
        <v>138</v>
      </c>
      <c r="E60" s="57"/>
      <c r="F60" s="57"/>
      <c r="G60" s="57"/>
      <c r="H60" s="214"/>
      <c r="I60" s="216">
        <f>SUM(E66:G66)</f>
        <v>0</v>
      </c>
      <c r="J60" s="214"/>
      <c r="K60" s="77"/>
    </row>
    <row r="61" spans="2:11" s="44" customFormat="1" ht="57" x14ac:dyDescent="0.2">
      <c r="B61" s="190"/>
      <c r="C61" s="215"/>
      <c r="D61" s="75" t="s">
        <v>139</v>
      </c>
      <c r="E61" s="57"/>
      <c r="F61" s="57"/>
      <c r="G61" s="57"/>
      <c r="H61" s="214"/>
      <c r="I61" s="216"/>
      <c r="J61" s="214"/>
      <c r="K61" s="77"/>
    </row>
    <row r="62" spans="2:11" s="44" customFormat="1" ht="42.75" x14ac:dyDescent="0.2">
      <c r="B62" s="190"/>
      <c r="C62" s="215"/>
      <c r="D62" s="75" t="s">
        <v>140</v>
      </c>
      <c r="E62" s="57"/>
      <c r="F62" s="57"/>
      <c r="G62" s="57"/>
      <c r="H62" s="214"/>
      <c r="I62" s="216"/>
      <c r="J62" s="214"/>
      <c r="K62" s="77"/>
    </row>
    <row r="63" spans="2:11" s="44" customFormat="1" ht="32.25" customHeight="1" x14ac:dyDescent="0.2">
      <c r="B63" s="190"/>
      <c r="C63" s="215"/>
      <c r="D63" s="75" t="s">
        <v>141</v>
      </c>
      <c r="E63" s="57"/>
      <c r="F63" s="57"/>
      <c r="G63" s="57"/>
      <c r="H63" s="214"/>
      <c r="I63" s="216"/>
      <c r="J63" s="214"/>
      <c r="K63" s="77"/>
    </row>
    <row r="64" spans="2:11" s="44" customFormat="1" ht="33" customHeight="1" x14ac:dyDescent="0.2">
      <c r="B64" s="190"/>
      <c r="C64" s="215"/>
      <c r="D64" s="75" t="s">
        <v>142</v>
      </c>
      <c r="E64" s="57"/>
      <c r="F64" s="57"/>
      <c r="G64" s="57"/>
      <c r="H64" s="214"/>
      <c r="I64" s="216"/>
      <c r="J64" s="214"/>
      <c r="K64" s="77"/>
    </row>
    <row r="65" spans="2:11" s="44" customFormat="1" ht="45.75" customHeight="1" x14ac:dyDescent="0.2">
      <c r="B65" s="190"/>
      <c r="C65" s="215"/>
      <c r="D65" s="75" t="s">
        <v>143</v>
      </c>
      <c r="E65" s="57"/>
      <c r="F65" s="57"/>
      <c r="G65" s="57"/>
      <c r="H65" s="214"/>
      <c r="I65" s="216"/>
      <c r="J65" s="214"/>
      <c r="K65" s="77"/>
    </row>
    <row r="66" spans="2:11" s="44" customFormat="1" x14ac:dyDescent="0.2">
      <c r="B66" s="190" t="s">
        <v>87</v>
      </c>
      <c r="C66" s="190"/>
      <c r="D66" s="190"/>
      <c r="E66" s="76">
        <f>SUM(E60:E65)/6*60%</f>
        <v>0</v>
      </c>
      <c r="F66" s="76">
        <f>SUM(F60:F65)/6*20%</f>
        <v>0</v>
      </c>
      <c r="G66" s="76">
        <f>SUM(G60:G65)/6*20%</f>
        <v>0</v>
      </c>
      <c r="H66" s="214"/>
      <c r="I66" s="216"/>
      <c r="J66" s="214"/>
      <c r="K66" s="77"/>
    </row>
    <row r="67" spans="2:11" s="44" customFormat="1" ht="24.75" customHeight="1" x14ac:dyDescent="0.2">
      <c r="B67" s="190" t="s">
        <v>144</v>
      </c>
      <c r="C67" s="215" t="s">
        <v>145</v>
      </c>
      <c r="D67" s="75" t="s">
        <v>146</v>
      </c>
      <c r="E67" s="57"/>
      <c r="F67" s="57"/>
      <c r="G67" s="57"/>
      <c r="H67" s="214"/>
      <c r="I67" s="216">
        <f>SUM(E73:G73)</f>
        <v>0</v>
      </c>
      <c r="J67" s="214"/>
      <c r="K67" s="77"/>
    </row>
    <row r="68" spans="2:11" s="44" customFormat="1" ht="71.25" x14ac:dyDescent="0.2">
      <c r="B68" s="190"/>
      <c r="C68" s="215"/>
      <c r="D68" s="75" t="s">
        <v>147</v>
      </c>
      <c r="E68" s="57"/>
      <c r="F68" s="57"/>
      <c r="G68" s="57"/>
      <c r="H68" s="214"/>
      <c r="I68" s="216"/>
      <c r="J68" s="214"/>
      <c r="K68" s="77"/>
    </row>
    <row r="69" spans="2:11" s="44" customFormat="1" ht="57" x14ac:dyDescent="0.2">
      <c r="B69" s="190"/>
      <c r="C69" s="215"/>
      <c r="D69" s="75" t="s">
        <v>148</v>
      </c>
      <c r="E69" s="57"/>
      <c r="F69" s="57"/>
      <c r="G69" s="57"/>
      <c r="H69" s="214"/>
      <c r="I69" s="216"/>
      <c r="J69" s="214"/>
      <c r="K69" s="77"/>
    </row>
    <row r="70" spans="2:11" s="44" customFormat="1" ht="42.75" x14ac:dyDescent="0.2">
      <c r="B70" s="190"/>
      <c r="C70" s="215"/>
      <c r="D70" s="75" t="s">
        <v>149</v>
      </c>
      <c r="E70" s="57"/>
      <c r="F70" s="57"/>
      <c r="G70" s="57"/>
      <c r="H70" s="214"/>
      <c r="I70" s="216"/>
      <c r="J70" s="214"/>
      <c r="K70" s="77"/>
    </row>
    <row r="71" spans="2:11" s="44" customFormat="1" ht="24.75" customHeight="1" x14ac:dyDescent="0.2">
      <c r="B71" s="190"/>
      <c r="C71" s="215"/>
      <c r="D71" s="75" t="s">
        <v>150</v>
      </c>
      <c r="E71" s="57"/>
      <c r="F71" s="57"/>
      <c r="G71" s="57"/>
      <c r="H71" s="214"/>
      <c r="I71" s="216"/>
      <c r="J71" s="214"/>
      <c r="K71" s="77"/>
    </row>
    <row r="72" spans="2:11" s="44" customFormat="1" ht="28.5" x14ac:dyDescent="0.2">
      <c r="B72" s="190"/>
      <c r="C72" s="215"/>
      <c r="D72" s="75" t="s">
        <v>151</v>
      </c>
      <c r="E72" s="57"/>
      <c r="F72" s="57"/>
      <c r="G72" s="57"/>
      <c r="H72" s="214"/>
      <c r="I72" s="216"/>
      <c r="J72" s="214"/>
      <c r="K72" s="77"/>
    </row>
    <row r="73" spans="2:11" s="44" customFormat="1" x14ac:dyDescent="0.2">
      <c r="B73" s="190" t="s">
        <v>87</v>
      </c>
      <c r="C73" s="190"/>
      <c r="D73" s="190"/>
      <c r="E73" s="76">
        <f>SUM(E67:E72)/6*60%</f>
        <v>0</v>
      </c>
      <c r="F73" s="76">
        <f>SUM(F67:F72)/6*20%</f>
        <v>0</v>
      </c>
      <c r="G73" s="76">
        <f>SUM(G67:G72)/6*20%</f>
        <v>0</v>
      </c>
      <c r="H73" s="214"/>
      <c r="I73" s="216"/>
      <c r="J73" s="214"/>
      <c r="K73" s="77"/>
    </row>
    <row r="74" spans="2:11" s="44" customFormat="1" ht="57" x14ac:dyDescent="0.2">
      <c r="B74" s="190" t="s">
        <v>152</v>
      </c>
      <c r="C74" s="215" t="s">
        <v>153</v>
      </c>
      <c r="D74" s="75" t="s">
        <v>154</v>
      </c>
      <c r="E74" s="57"/>
      <c r="F74" s="57"/>
      <c r="G74" s="57"/>
      <c r="H74" s="214"/>
      <c r="I74" s="216">
        <f>SUM(E80:G80)</f>
        <v>0</v>
      </c>
      <c r="J74" s="214"/>
      <c r="K74" s="77"/>
    </row>
    <row r="75" spans="2:11" s="44" customFormat="1" ht="42.75" x14ac:dyDescent="0.2">
      <c r="B75" s="190"/>
      <c r="C75" s="215"/>
      <c r="D75" s="75" t="s">
        <v>155</v>
      </c>
      <c r="E75" s="57"/>
      <c r="F75" s="57"/>
      <c r="G75" s="57"/>
      <c r="H75" s="214"/>
      <c r="I75" s="216"/>
      <c r="J75" s="214"/>
      <c r="K75" s="77"/>
    </row>
    <row r="76" spans="2:11" s="44" customFormat="1" ht="42.75" x14ac:dyDescent="0.2">
      <c r="B76" s="190"/>
      <c r="C76" s="215"/>
      <c r="D76" s="75" t="s">
        <v>156</v>
      </c>
      <c r="E76" s="57"/>
      <c r="F76" s="57"/>
      <c r="G76" s="57"/>
      <c r="H76" s="214"/>
      <c r="I76" s="216"/>
      <c r="J76" s="214"/>
      <c r="K76" s="77"/>
    </row>
    <row r="77" spans="2:11" s="44" customFormat="1" ht="57" x14ac:dyDescent="0.2">
      <c r="B77" s="190"/>
      <c r="C77" s="215"/>
      <c r="D77" s="75" t="s">
        <v>157</v>
      </c>
      <c r="E77" s="57"/>
      <c r="F77" s="57"/>
      <c r="G77" s="57"/>
      <c r="H77" s="214"/>
      <c r="I77" s="216"/>
      <c r="J77" s="214"/>
      <c r="K77" s="77"/>
    </row>
    <row r="78" spans="2:11" s="44" customFormat="1" ht="28.5" x14ac:dyDescent="0.2">
      <c r="B78" s="190"/>
      <c r="C78" s="215"/>
      <c r="D78" s="75" t="s">
        <v>158</v>
      </c>
      <c r="E78" s="57"/>
      <c r="F78" s="57"/>
      <c r="G78" s="57"/>
      <c r="H78" s="214"/>
      <c r="I78" s="216"/>
      <c r="J78" s="214"/>
      <c r="K78" s="77"/>
    </row>
    <row r="79" spans="2:11" s="44" customFormat="1" x14ac:dyDescent="0.2">
      <c r="B79" s="190"/>
      <c r="C79" s="215"/>
      <c r="D79" s="75" t="s">
        <v>159</v>
      </c>
      <c r="E79" s="57"/>
      <c r="F79" s="57"/>
      <c r="G79" s="57"/>
      <c r="H79" s="214"/>
      <c r="I79" s="216"/>
      <c r="J79" s="214"/>
      <c r="K79" s="77"/>
    </row>
    <row r="80" spans="2:11" s="44" customFormat="1" x14ac:dyDescent="0.2">
      <c r="B80" s="190" t="s">
        <v>87</v>
      </c>
      <c r="C80" s="190"/>
      <c r="D80" s="190"/>
      <c r="E80" s="76">
        <f>SUM(E74:E79)/6*60%</f>
        <v>0</v>
      </c>
      <c r="F80" s="76">
        <f>SUM(F74:F79)/6*20%</f>
        <v>0</v>
      </c>
      <c r="G80" s="76">
        <f>SUM(G74:G79)/6*20%</f>
        <v>0</v>
      </c>
      <c r="H80" s="214"/>
      <c r="I80" s="216"/>
      <c r="J80" s="214"/>
      <c r="K80" s="77"/>
    </row>
    <row r="81" spans="2:11" ht="47.25" customHeight="1" x14ac:dyDescent="0.25">
      <c r="B81" s="190" t="s">
        <v>160</v>
      </c>
      <c r="C81" s="215" t="s">
        <v>161</v>
      </c>
      <c r="D81" s="75" t="s">
        <v>162</v>
      </c>
      <c r="E81" s="57"/>
      <c r="F81" s="57"/>
      <c r="G81" s="57"/>
      <c r="H81" s="214"/>
      <c r="I81" s="216">
        <f>SUM(E87:G87)</f>
        <v>0</v>
      </c>
      <c r="J81" s="214"/>
    </row>
    <row r="82" spans="2:11" ht="51" customHeight="1" x14ac:dyDescent="0.25">
      <c r="B82" s="190"/>
      <c r="C82" s="215"/>
      <c r="D82" s="75" t="s">
        <v>163</v>
      </c>
      <c r="E82" s="57"/>
      <c r="F82" s="57"/>
      <c r="G82" s="57"/>
      <c r="H82" s="214"/>
      <c r="I82" s="216"/>
      <c r="J82" s="214"/>
    </row>
    <row r="83" spans="2:11" ht="42.75" x14ac:dyDescent="0.25">
      <c r="B83" s="190"/>
      <c r="C83" s="215"/>
      <c r="D83" s="75" t="s">
        <v>164</v>
      </c>
      <c r="E83" s="57"/>
      <c r="F83" s="57"/>
      <c r="G83" s="57"/>
      <c r="H83" s="214"/>
      <c r="I83" s="216"/>
      <c r="J83" s="214"/>
    </row>
    <row r="84" spans="2:11" ht="33" customHeight="1" x14ac:dyDescent="0.25">
      <c r="B84" s="190"/>
      <c r="C84" s="215"/>
      <c r="D84" s="75" t="s">
        <v>165</v>
      </c>
      <c r="E84" s="57"/>
      <c r="F84" s="57"/>
      <c r="G84" s="57"/>
      <c r="H84" s="214"/>
      <c r="I84" s="216"/>
      <c r="J84" s="214"/>
    </row>
    <row r="85" spans="2:11" ht="46.5" customHeight="1" x14ac:dyDescent="0.25">
      <c r="B85" s="190"/>
      <c r="C85" s="215"/>
      <c r="D85" s="75" t="s">
        <v>166</v>
      </c>
      <c r="E85" s="57"/>
      <c r="F85" s="57"/>
      <c r="G85" s="57"/>
      <c r="H85" s="214"/>
      <c r="I85" s="216"/>
      <c r="J85" s="214"/>
    </row>
    <row r="86" spans="2:11" ht="33" customHeight="1" x14ac:dyDescent="0.25">
      <c r="B86" s="190"/>
      <c r="C86" s="215"/>
      <c r="D86" s="75" t="s">
        <v>167</v>
      </c>
      <c r="E86" s="57"/>
      <c r="F86" s="57"/>
      <c r="G86" s="57"/>
      <c r="H86" s="214"/>
      <c r="I86" s="216"/>
      <c r="J86" s="214"/>
    </row>
    <row r="87" spans="2:11" s="44" customFormat="1" x14ac:dyDescent="0.2">
      <c r="B87" s="190" t="s">
        <v>87</v>
      </c>
      <c r="C87" s="190"/>
      <c r="D87" s="190"/>
      <c r="E87" s="76">
        <f>SUM(E81:E86)/6*60%</f>
        <v>0</v>
      </c>
      <c r="F87" s="76">
        <f>SUM(F81:F86)/6*20%</f>
        <v>0</v>
      </c>
      <c r="G87" s="76">
        <f>SUM(G81:G86)/6*20%</f>
        <v>0</v>
      </c>
      <c r="H87" s="214"/>
      <c r="I87" s="216"/>
      <c r="J87" s="214"/>
      <c r="K87" s="77"/>
    </row>
    <row r="88" spans="2:11" s="44" customFormat="1" ht="28.5" x14ac:dyDescent="0.2">
      <c r="B88" s="190" t="s">
        <v>168</v>
      </c>
      <c r="C88" s="215" t="s">
        <v>169</v>
      </c>
      <c r="D88" s="75" t="s">
        <v>170</v>
      </c>
      <c r="E88" s="57"/>
      <c r="F88" s="57"/>
      <c r="G88" s="57"/>
      <c r="H88" s="214"/>
      <c r="I88" s="216">
        <f>SUM(E93:G93)</f>
        <v>0</v>
      </c>
      <c r="J88" s="214"/>
      <c r="K88" s="77"/>
    </row>
    <row r="89" spans="2:11" s="44" customFormat="1" ht="45" customHeight="1" x14ac:dyDescent="0.2">
      <c r="B89" s="190"/>
      <c r="C89" s="215"/>
      <c r="D89" s="75" t="s">
        <v>171</v>
      </c>
      <c r="E89" s="57"/>
      <c r="F89" s="57"/>
      <c r="G89" s="57"/>
      <c r="H89" s="214"/>
      <c r="I89" s="216"/>
      <c r="J89" s="214"/>
      <c r="K89" s="77"/>
    </row>
    <row r="90" spans="2:11" s="44" customFormat="1" ht="44.25" customHeight="1" x14ac:dyDescent="0.2">
      <c r="B90" s="190"/>
      <c r="C90" s="215"/>
      <c r="D90" s="75" t="s">
        <v>172</v>
      </c>
      <c r="E90" s="57"/>
      <c r="F90" s="57"/>
      <c r="G90" s="57"/>
      <c r="H90" s="214"/>
      <c r="I90" s="216"/>
      <c r="J90" s="214"/>
      <c r="K90" s="77"/>
    </row>
    <row r="91" spans="2:11" s="44" customFormat="1" ht="47.25" customHeight="1" x14ac:dyDescent="0.2">
      <c r="B91" s="190"/>
      <c r="C91" s="215"/>
      <c r="D91" s="75" t="s">
        <v>173</v>
      </c>
      <c r="E91" s="57"/>
      <c r="F91" s="57"/>
      <c r="G91" s="57"/>
      <c r="H91" s="214"/>
      <c r="I91" s="216"/>
      <c r="J91" s="214"/>
      <c r="K91" s="77"/>
    </row>
    <row r="92" spans="2:11" s="44" customFormat="1" ht="45" customHeight="1" x14ac:dyDescent="0.2">
      <c r="B92" s="190"/>
      <c r="C92" s="215"/>
      <c r="D92" s="75" t="s">
        <v>174</v>
      </c>
      <c r="E92" s="57"/>
      <c r="F92" s="57"/>
      <c r="G92" s="57"/>
      <c r="H92" s="214"/>
      <c r="I92" s="216"/>
      <c r="J92" s="214"/>
      <c r="K92" s="77"/>
    </row>
    <row r="93" spans="2:11" s="44" customFormat="1" x14ac:dyDescent="0.2">
      <c r="B93" s="190" t="s">
        <v>87</v>
      </c>
      <c r="C93" s="190"/>
      <c r="D93" s="190"/>
      <c r="E93" s="76">
        <f>SUM(E88:E92)/5*60%</f>
        <v>0</v>
      </c>
      <c r="F93" s="76">
        <f>SUM(F88:F92)/5*20%</f>
        <v>0</v>
      </c>
      <c r="G93" s="76">
        <f>SUM(G88:G92)/5*20%</f>
        <v>0</v>
      </c>
      <c r="H93" s="214"/>
      <c r="I93" s="216"/>
      <c r="J93" s="214"/>
      <c r="K93" s="77"/>
    </row>
    <row r="94" spans="2:11" ht="42.75" x14ac:dyDescent="0.25">
      <c r="B94" s="190" t="s">
        <v>175</v>
      </c>
      <c r="C94" s="215" t="s">
        <v>176</v>
      </c>
      <c r="D94" s="75" t="s">
        <v>177</v>
      </c>
      <c r="E94" s="57"/>
      <c r="F94" s="57"/>
      <c r="G94" s="57"/>
      <c r="H94" s="214"/>
      <c r="I94" s="216">
        <f>SUM(E100:G100)</f>
        <v>0</v>
      </c>
      <c r="J94" s="214"/>
    </row>
    <row r="95" spans="2:11" ht="47.25" customHeight="1" x14ac:dyDescent="0.25">
      <c r="B95" s="190"/>
      <c r="C95" s="215"/>
      <c r="D95" s="75" t="s">
        <v>178</v>
      </c>
      <c r="E95" s="57"/>
      <c r="F95" s="57"/>
      <c r="G95" s="57"/>
      <c r="H95" s="214"/>
      <c r="I95" s="216"/>
      <c r="J95" s="214"/>
    </row>
    <row r="96" spans="2:11" ht="48.75" customHeight="1" x14ac:dyDescent="0.25">
      <c r="B96" s="190"/>
      <c r="C96" s="215"/>
      <c r="D96" s="75" t="s">
        <v>179</v>
      </c>
      <c r="E96" s="57"/>
      <c r="F96" s="57"/>
      <c r="G96" s="57"/>
      <c r="H96" s="214"/>
      <c r="I96" s="216"/>
      <c r="J96" s="214"/>
    </row>
    <row r="97" spans="1:18" ht="60.75" customHeight="1" x14ac:dyDescent="0.25">
      <c r="B97" s="190"/>
      <c r="C97" s="215"/>
      <c r="D97" s="75" t="s">
        <v>180</v>
      </c>
      <c r="E97" s="57"/>
      <c r="F97" s="57"/>
      <c r="G97" s="57"/>
      <c r="H97" s="214"/>
      <c r="I97" s="216"/>
      <c r="J97" s="214"/>
    </row>
    <row r="98" spans="1:18" ht="47.25" customHeight="1" x14ac:dyDescent="0.25">
      <c r="B98" s="190"/>
      <c r="C98" s="215"/>
      <c r="D98" s="75" t="s">
        <v>181</v>
      </c>
      <c r="E98" s="57"/>
      <c r="F98" s="57"/>
      <c r="G98" s="57"/>
      <c r="H98" s="214"/>
      <c r="I98" s="216"/>
      <c r="J98" s="214"/>
    </row>
    <row r="99" spans="1:18" ht="33.75" customHeight="1" x14ac:dyDescent="0.25">
      <c r="B99" s="190"/>
      <c r="C99" s="215"/>
      <c r="D99" s="75" t="s">
        <v>182</v>
      </c>
      <c r="E99" s="57"/>
      <c r="F99" s="57"/>
      <c r="G99" s="57"/>
      <c r="H99" s="214"/>
      <c r="I99" s="216"/>
      <c r="J99" s="214"/>
    </row>
    <row r="100" spans="1:18" s="44" customFormat="1" x14ac:dyDescent="0.2">
      <c r="B100" s="190" t="s">
        <v>87</v>
      </c>
      <c r="C100" s="190"/>
      <c r="D100" s="190"/>
      <c r="E100" s="76">
        <f>SUM(E94:E99)/6*60%</f>
        <v>0</v>
      </c>
      <c r="F100" s="76">
        <f>SUM(F94:F99)/6*20%</f>
        <v>0</v>
      </c>
      <c r="G100" s="76">
        <f>SUM(G94:G99)/6*20%</f>
        <v>0</v>
      </c>
      <c r="H100" s="214"/>
      <c r="I100" s="216"/>
      <c r="J100" s="214"/>
      <c r="K100" s="77"/>
    </row>
    <row r="101" spans="1:18" ht="44.25" customHeight="1" x14ac:dyDescent="0.25">
      <c r="B101" s="79"/>
      <c r="E101" s="65"/>
      <c r="H101" s="80"/>
      <c r="K101" s="81"/>
    </row>
    <row r="102" spans="1:18" ht="15" customHeight="1" x14ac:dyDescent="0.25">
      <c r="B102" s="79"/>
      <c r="F102" s="225" t="s">
        <v>183</v>
      </c>
      <c r="G102" s="226"/>
      <c r="H102" s="82"/>
      <c r="I102" s="83">
        <f>AVERAGE(I14:I100)</f>
        <v>0</v>
      </c>
      <c r="J102" s="84">
        <f>$I$102/5</f>
        <v>0</v>
      </c>
    </row>
    <row r="103" spans="1:18" x14ac:dyDescent="0.25">
      <c r="A103" s="85"/>
      <c r="F103" s="87"/>
      <c r="G103" s="87"/>
      <c r="H103" s="82"/>
      <c r="I103" s="82"/>
      <c r="K103" s="81"/>
    </row>
    <row r="104" spans="1:18" s="19" customFormat="1" ht="27" customHeight="1" x14ac:dyDescent="0.2">
      <c r="A104" s="16"/>
      <c r="B104" s="46"/>
      <c r="C104" s="47"/>
      <c r="D104" s="47"/>
      <c r="E104" s="47"/>
      <c r="F104" s="47"/>
      <c r="G104" s="47"/>
      <c r="H104" s="47"/>
      <c r="I104" s="47"/>
      <c r="J104" s="59"/>
      <c r="K104" s="88"/>
      <c r="L104" s="59"/>
      <c r="M104" s="48"/>
      <c r="N104" s="48"/>
      <c r="O104" s="48"/>
      <c r="P104" s="16"/>
      <c r="Q104" s="16"/>
      <c r="R104" s="16"/>
    </row>
    <row r="105" spans="1:18" s="19" customFormat="1" ht="48.75" customHeight="1" x14ac:dyDescent="0.2">
      <c r="A105" s="89"/>
      <c r="B105" s="90" t="s">
        <v>54</v>
      </c>
      <c r="C105" s="91"/>
      <c r="D105" s="171" t="s">
        <v>52</v>
      </c>
      <c r="E105" s="92"/>
      <c r="F105" s="219" t="s">
        <v>52</v>
      </c>
      <c r="G105" s="220"/>
      <c r="H105" s="220"/>
      <c r="I105" s="221"/>
      <c r="J105" s="92"/>
      <c r="M105" s="60"/>
      <c r="N105" s="48"/>
      <c r="O105" s="48"/>
      <c r="P105" s="16"/>
      <c r="Q105" s="16"/>
      <c r="R105" s="16"/>
    </row>
    <row r="106" spans="1:18" s="19" customFormat="1" ht="48" customHeight="1" x14ac:dyDescent="0.2">
      <c r="A106" s="89"/>
      <c r="B106" s="90" t="s">
        <v>55</v>
      </c>
      <c r="C106" s="48"/>
      <c r="D106" s="93" t="s">
        <v>53</v>
      </c>
      <c r="E106" s="94"/>
      <c r="F106" s="222" t="s">
        <v>66</v>
      </c>
      <c r="G106" s="223"/>
      <c r="H106" s="223"/>
      <c r="I106" s="224"/>
      <c r="J106" s="92"/>
      <c r="K106" s="95"/>
      <c r="M106" s="61"/>
      <c r="N106" s="62"/>
      <c r="O106" s="62"/>
      <c r="P106" s="16"/>
      <c r="Q106" s="16"/>
      <c r="R106" s="16"/>
    </row>
    <row r="107" spans="1:18" s="19" customFormat="1" x14ac:dyDescent="0.2">
      <c r="A107" s="89"/>
      <c r="B107" s="54"/>
      <c r="C107" s="55"/>
      <c r="D107" s="55"/>
      <c r="E107" s="96"/>
      <c r="F107" s="97"/>
      <c r="G107" s="97"/>
      <c r="H107" s="97"/>
      <c r="I107" s="97"/>
      <c r="J107" s="55"/>
      <c r="K107" s="95"/>
      <c r="M107" s="64"/>
      <c r="P107" s="16"/>
      <c r="Q107" s="16"/>
      <c r="R107" s="16"/>
    </row>
    <row r="111" spans="1:18" x14ac:dyDescent="0.2">
      <c r="C111" s="44"/>
      <c r="D111" s="44"/>
      <c r="E111" s="44"/>
    </row>
  </sheetData>
  <mergeCells count="97">
    <mergeCell ref="H94:H100"/>
    <mergeCell ref="I94:I100"/>
    <mergeCell ref="B88:B92"/>
    <mergeCell ref="B2:J2"/>
    <mergeCell ref="C3:I3"/>
    <mergeCell ref="C4:I4"/>
    <mergeCell ref="C6:I6"/>
    <mergeCell ref="C7:I7"/>
    <mergeCell ref="B9:J9"/>
    <mergeCell ref="B8:J8"/>
    <mergeCell ref="B10:J10"/>
    <mergeCell ref="I14:I17"/>
    <mergeCell ref="J14:J17"/>
    <mergeCell ref="B17:D17"/>
    <mergeCell ref="J18:J28"/>
    <mergeCell ref="J29:J35"/>
    <mergeCell ref="F105:I105"/>
    <mergeCell ref="F106:I106"/>
    <mergeCell ref="H14:H17"/>
    <mergeCell ref="F102:G102"/>
    <mergeCell ref="B14:B16"/>
    <mergeCell ref="C14:C16"/>
    <mergeCell ref="C18:C27"/>
    <mergeCell ref="B18:B27"/>
    <mergeCell ref="B53:D53"/>
    <mergeCell ref="H29:H35"/>
    <mergeCell ref="I29:I35"/>
    <mergeCell ref="C29:C34"/>
    <mergeCell ref="B29:B34"/>
    <mergeCell ref="B28:D28"/>
    <mergeCell ref="H18:H28"/>
    <mergeCell ref="I18:I28"/>
    <mergeCell ref="C5:I5"/>
    <mergeCell ref="B42:B47"/>
    <mergeCell ref="J42:J48"/>
    <mergeCell ref="J36:J41"/>
    <mergeCell ref="J11:J13"/>
    <mergeCell ref="H11:H13"/>
    <mergeCell ref="I11:I13"/>
    <mergeCell ref="I36:I41"/>
    <mergeCell ref="B35:D35"/>
    <mergeCell ref="H42:H48"/>
    <mergeCell ref="C42:C47"/>
    <mergeCell ref="B48:D48"/>
    <mergeCell ref="I42:I48"/>
    <mergeCell ref="D11:D13"/>
    <mergeCell ref="H74:H80"/>
    <mergeCell ref="I74:I80"/>
    <mergeCell ref="J74:J80"/>
    <mergeCell ref="B80:D80"/>
    <mergeCell ref="J49:J53"/>
    <mergeCell ref="B49:B52"/>
    <mergeCell ref="C49:C52"/>
    <mergeCell ref="H49:H53"/>
    <mergeCell ref="I49:I53"/>
    <mergeCell ref="I54:I59"/>
    <mergeCell ref="J54:J59"/>
    <mergeCell ref="C54:C58"/>
    <mergeCell ref="B54:B58"/>
    <mergeCell ref="B66:D66"/>
    <mergeCell ref="B60:B65"/>
    <mergeCell ref="B59:D59"/>
    <mergeCell ref="B87:D87"/>
    <mergeCell ref="B67:B72"/>
    <mergeCell ref="C67:C72"/>
    <mergeCell ref="B73:D73"/>
    <mergeCell ref="B74:B79"/>
    <mergeCell ref="C74:C79"/>
    <mergeCell ref="C88:C92"/>
    <mergeCell ref="H88:H93"/>
    <mergeCell ref="I88:I93"/>
    <mergeCell ref="J88:J93"/>
    <mergeCell ref="B93:D93"/>
    <mergeCell ref="B100:D100"/>
    <mergeCell ref="J94:J100"/>
    <mergeCell ref="I81:I87"/>
    <mergeCell ref="C60:C65"/>
    <mergeCell ref="C81:C86"/>
    <mergeCell ref="H60:H66"/>
    <mergeCell ref="I60:I66"/>
    <mergeCell ref="B81:B86"/>
    <mergeCell ref="J81:J87"/>
    <mergeCell ref="C94:C99"/>
    <mergeCell ref="B94:B99"/>
    <mergeCell ref="H81:H87"/>
    <mergeCell ref="J60:J66"/>
    <mergeCell ref="H67:H73"/>
    <mergeCell ref="I67:I73"/>
    <mergeCell ref="J67:J73"/>
    <mergeCell ref="H54:H59"/>
    <mergeCell ref="E11:G11"/>
    <mergeCell ref="C11:C13"/>
    <mergeCell ref="B11:B13"/>
    <mergeCell ref="B36:B40"/>
    <mergeCell ref="C36:C40"/>
    <mergeCell ref="H36:H41"/>
    <mergeCell ref="B41:D41"/>
  </mergeCells>
  <pageMargins left="0.7" right="0.7" top="0.75" bottom="0.75" header="0.3" footer="0.3"/>
  <pageSetup scale="20"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5"/>
  <sheetViews>
    <sheetView showGridLines="0" view="pageBreakPreview" topLeftCell="D1" zoomScale="75" zoomScaleNormal="60" zoomScaleSheetLayoutView="75" zoomScalePageLayoutView="95" workbookViewId="0">
      <selection activeCell="H1" sqref="H1"/>
    </sheetView>
  </sheetViews>
  <sheetFormatPr baseColWidth="10" defaultColWidth="11.42578125" defaultRowHeight="14.25" x14ac:dyDescent="0.2"/>
  <cols>
    <col min="1" max="1" width="1.85546875" style="44" customWidth="1"/>
    <col min="2" max="2" width="28" style="44" customWidth="1"/>
    <col min="3" max="3" width="78.42578125" style="44" customWidth="1"/>
    <col min="4" max="4" width="59.28515625" style="44" customWidth="1"/>
    <col min="5" max="5" width="37.42578125" style="44" customWidth="1"/>
    <col min="6" max="6" width="40.85546875" style="44" customWidth="1"/>
    <col min="7" max="7" width="37.85546875" style="44" customWidth="1"/>
    <col min="8" max="8" width="27.28515625" style="44" customWidth="1"/>
    <col min="9" max="9" width="1.28515625" style="44" customWidth="1"/>
    <col min="10" max="12" width="0" style="44" hidden="1" customWidth="1"/>
    <col min="13" max="13" width="5" style="44" customWidth="1"/>
    <col min="14" max="14" width="28.28515625" style="44" customWidth="1"/>
    <col min="15" max="16384" width="11.42578125" style="44"/>
  </cols>
  <sheetData>
    <row r="1" spans="1:13" ht="55.5" customHeight="1" x14ac:dyDescent="0.2">
      <c r="A1" s="98"/>
      <c r="B1" s="9"/>
      <c r="C1" s="128" t="s">
        <v>288</v>
      </c>
      <c r="D1" s="129"/>
      <c r="E1" s="129"/>
      <c r="F1" s="129"/>
      <c r="G1" s="129"/>
      <c r="H1" s="108" t="s">
        <v>284</v>
      </c>
      <c r="I1" s="127"/>
      <c r="J1" s="127"/>
      <c r="K1" s="127"/>
      <c r="L1" s="237"/>
      <c r="M1" s="237"/>
    </row>
    <row r="2" spans="1:13" x14ac:dyDescent="0.2">
      <c r="A2" s="98"/>
      <c r="B2" s="240" t="s">
        <v>184</v>
      </c>
      <c r="C2" s="241"/>
      <c r="D2" s="241"/>
      <c r="E2" s="241"/>
      <c r="F2" s="241"/>
      <c r="G2" s="241"/>
      <c r="H2" s="242"/>
    </row>
    <row r="3" spans="1:13" x14ac:dyDescent="0.2">
      <c r="A3" s="98"/>
      <c r="C3" s="99"/>
      <c r="D3" s="243"/>
      <c r="E3" s="243"/>
      <c r="F3" s="243"/>
      <c r="G3" s="243"/>
      <c r="H3" s="98"/>
    </row>
    <row r="4" spans="1:13" x14ac:dyDescent="0.2">
      <c r="A4" s="98"/>
      <c r="C4" s="100" t="s">
        <v>185</v>
      </c>
      <c r="D4" s="244"/>
      <c r="E4" s="244"/>
      <c r="F4" s="244"/>
      <c r="G4" s="244"/>
      <c r="H4" s="98"/>
    </row>
    <row r="5" spans="1:13" x14ac:dyDescent="0.2">
      <c r="A5" s="98"/>
      <c r="C5" s="100" t="s">
        <v>186</v>
      </c>
      <c r="D5" s="244"/>
      <c r="E5" s="244"/>
      <c r="F5" s="244"/>
      <c r="G5" s="244"/>
      <c r="H5" s="98"/>
    </row>
    <row r="6" spans="1:13" x14ac:dyDescent="0.2">
      <c r="A6" s="98"/>
      <c r="C6" s="100" t="s">
        <v>187</v>
      </c>
      <c r="D6" s="244"/>
      <c r="E6" s="244"/>
      <c r="F6" s="244"/>
      <c r="G6" s="244"/>
      <c r="H6" s="98"/>
      <c r="J6" s="101">
        <v>0.8</v>
      </c>
      <c r="K6" s="101">
        <v>1</v>
      </c>
      <c r="L6" s="101">
        <f>J6/K6</f>
        <v>0.8</v>
      </c>
    </row>
    <row r="7" spans="1:13" x14ac:dyDescent="0.2">
      <c r="A7" s="98"/>
      <c r="C7" s="99"/>
      <c r="D7" s="72"/>
      <c r="E7" s="72"/>
      <c r="F7" s="72"/>
      <c r="G7" s="72"/>
      <c r="H7" s="98"/>
      <c r="J7" s="101">
        <v>0.2</v>
      </c>
      <c r="K7" s="101">
        <v>1</v>
      </c>
      <c r="L7" s="101">
        <v>0.2</v>
      </c>
    </row>
    <row r="8" spans="1:13" ht="23.25" customHeight="1" x14ac:dyDescent="0.2">
      <c r="A8" s="98"/>
      <c r="C8" s="108" t="s">
        <v>188</v>
      </c>
      <c r="D8" s="109">
        <f>'2.Evaluación'!N33</f>
        <v>0</v>
      </c>
      <c r="E8" s="245">
        <f>(D8*L6)/K6</f>
        <v>0</v>
      </c>
      <c r="F8" s="243"/>
      <c r="G8" s="243"/>
      <c r="H8" s="246"/>
    </row>
    <row r="9" spans="1:13" x14ac:dyDescent="0.2">
      <c r="A9" s="98"/>
      <c r="C9" s="110" t="s">
        <v>189</v>
      </c>
      <c r="D9" s="111">
        <v>0.8</v>
      </c>
      <c r="E9" s="245"/>
      <c r="F9" s="243"/>
      <c r="G9" s="243"/>
      <c r="H9" s="246"/>
    </row>
    <row r="10" spans="1:13" x14ac:dyDescent="0.2">
      <c r="A10" s="98"/>
      <c r="C10" s="112" t="s">
        <v>190</v>
      </c>
      <c r="D10" s="109">
        <f>'3.ValoraciónCompetencias'!J102</f>
        <v>0</v>
      </c>
      <c r="E10" s="245">
        <f>(D10*L7)/K7</f>
        <v>0</v>
      </c>
      <c r="F10" s="243"/>
      <c r="G10" s="243"/>
      <c r="H10" s="246"/>
    </row>
    <row r="11" spans="1:13" x14ac:dyDescent="0.2">
      <c r="A11" s="98"/>
      <c r="C11" s="113" t="s">
        <v>191</v>
      </c>
      <c r="D11" s="111">
        <v>0.2</v>
      </c>
      <c r="E11" s="245"/>
      <c r="F11" s="243"/>
      <c r="G11" s="243"/>
      <c r="H11" s="246"/>
    </row>
    <row r="12" spans="1:13" x14ac:dyDescent="0.2">
      <c r="A12" s="98"/>
      <c r="C12" s="112" t="s">
        <v>192</v>
      </c>
      <c r="D12" s="111"/>
      <c r="E12" s="109">
        <f>SUM(E8:E11)</f>
        <v>0</v>
      </c>
      <c r="F12" s="243"/>
      <c r="G12" s="243"/>
      <c r="H12" s="246"/>
    </row>
    <row r="13" spans="1:13" x14ac:dyDescent="0.2">
      <c r="A13" s="98"/>
      <c r="G13" s="243"/>
      <c r="H13" s="246"/>
    </row>
    <row r="14" spans="1:13" x14ac:dyDescent="0.2">
      <c r="A14" s="98"/>
      <c r="G14" s="47"/>
      <c r="H14" s="104"/>
    </row>
    <row r="15" spans="1:13" ht="24.95" customHeight="1" x14ac:dyDescent="0.2">
      <c r="A15" s="98"/>
      <c r="D15" s="114" t="s">
        <v>193</v>
      </c>
      <c r="E15" s="115">
        <f>E12</f>
        <v>0</v>
      </c>
      <c r="G15" s="47"/>
      <c r="H15" s="104"/>
    </row>
    <row r="16" spans="1:13" x14ac:dyDescent="0.2">
      <c r="A16" s="98"/>
      <c r="H16" s="98"/>
    </row>
    <row r="17" spans="2:8" x14ac:dyDescent="0.2">
      <c r="B17" s="190" t="s">
        <v>194</v>
      </c>
      <c r="C17" s="190"/>
      <c r="D17" s="190"/>
      <c r="E17" s="190"/>
      <c r="F17" s="190"/>
      <c r="G17" s="190"/>
      <c r="H17" s="190"/>
    </row>
    <row r="18" spans="2:8" x14ac:dyDescent="0.2">
      <c r="B18" s="247" t="s">
        <v>195</v>
      </c>
      <c r="C18" s="247"/>
      <c r="D18" s="247"/>
      <c r="E18" s="247"/>
      <c r="F18" s="247"/>
      <c r="G18" s="247"/>
      <c r="H18" s="247"/>
    </row>
    <row r="19" spans="2:8" x14ac:dyDescent="0.2">
      <c r="B19" s="248"/>
      <c r="C19" s="248"/>
      <c r="D19" s="248"/>
      <c r="E19" s="248"/>
      <c r="F19" s="248"/>
      <c r="G19" s="248"/>
      <c r="H19" s="248"/>
    </row>
    <row r="20" spans="2:8" x14ac:dyDescent="0.2">
      <c r="B20" s="248"/>
      <c r="C20" s="248"/>
      <c r="D20" s="248"/>
      <c r="E20" s="248"/>
      <c r="F20" s="248"/>
      <c r="G20" s="248"/>
      <c r="H20" s="248"/>
    </row>
    <row r="21" spans="2:8" x14ac:dyDescent="0.2">
      <c r="B21" s="248"/>
      <c r="C21" s="248"/>
      <c r="D21" s="248"/>
      <c r="E21" s="248"/>
      <c r="F21" s="248"/>
      <c r="G21" s="248"/>
      <c r="H21" s="248"/>
    </row>
    <row r="22" spans="2:8" x14ac:dyDescent="0.2">
      <c r="B22" s="248"/>
      <c r="C22" s="248"/>
      <c r="D22" s="248"/>
      <c r="E22" s="248"/>
      <c r="F22" s="248"/>
      <c r="G22" s="248"/>
      <c r="H22" s="248"/>
    </row>
    <row r="23" spans="2:8" x14ac:dyDescent="0.2">
      <c r="B23" s="244"/>
      <c r="C23" s="244"/>
      <c r="D23" s="244"/>
      <c r="E23" s="244"/>
      <c r="F23" s="244"/>
      <c r="G23" s="244"/>
      <c r="H23" s="244"/>
    </row>
    <row r="24" spans="2:8" x14ac:dyDescent="0.2">
      <c r="B24" s="244"/>
      <c r="C24" s="244"/>
      <c r="D24" s="244"/>
      <c r="E24" s="244"/>
      <c r="F24" s="244"/>
      <c r="G24" s="244"/>
      <c r="H24" s="244"/>
    </row>
    <row r="25" spans="2:8" x14ac:dyDescent="0.2">
      <c r="B25" s="248"/>
      <c r="C25" s="248"/>
      <c r="D25" s="248"/>
      <c r="E25" s="248"/>
      <c r="F25" s="248"/>
      <c r="G25" s="248"/>
      <c r="H25" s="248"/>
    </row>
    <row r="26" spans="2:8" x14ac:dyDescent="0.2">
      <c r="B26" s="244"/>
      <c r="C26" s="244"/>
      <c r="D26" s="244"/>
      <c r="E26" s="244"/>
      <c r="F26" s="244"/>
      <c r="G26" s="244"/>
      <c r="H26" s="244"/>
    </row>
    <row r="27" spans="2:8" x14ac:dyDescent="0.2">
      <c r="B27" s="244"/>
      <c r="C27" s="244"/>
      <c r="D27" s="244"/>
      <c r="E27" s="244"/>
      <c r="F27" s="244"/>
      <c r="G27" s="244"/>
      <c r="H27" s="244"/>
    </row>
    <row r="28" spans="2:8" x14ac:dyDescent="0.2">
      <c r="B28" s="248"/>
      <c r="C28" s="248"/>
      <c r="D28" s="248"/>
      <c r="E28" s="248"/>
      <c r="F28" s="248"/>
      <c r="G28" s="248"/>
      <c r="H28" s="248"/>
    </row>
    <row r="29" spans="2:8" x14ac:dyDescent="0.2">
      <c r="B29" s="244"/>
      <c r="C29" s="244"/>
      <c r="D29" s="244"/>
      <c r="E29" s="244"/>
      <c r="F29" s="244"/>
      <c r="G29" s="244"/>
      <c r="H29" s="244"/>
    </row>
    <row r="30" spans="2:8" x14ac:dyDescent="0.2">
      <c r="B30" s="244"/>
      <c r="C30" s="244"/>
      <c r="D30" s="244"/>
      <c r="E30" s="244"/>
      <c r="F30" s="244"/>
      <c r="G30" s="244"/>
      <c r="H30" s="244"/>
    </row>
    <row r="31" spans="2:8" x14ac:dyDescent="0.2">
      <c r="B31" s="247" t="s">
        <v>196</v>
      </c>
      <c r="C31" s="247"/>
      <c r="D31" s="247"/>
      <c r="E31" s="247"/>
      <c r="F31" s="247"/>
      <c r="G31" s="247"/>
      <c r="H31" s="247"/>
    </row>
    <row r="32" spans="2:8" x14ac:dyDescent="0.2">
      <c r="B32" s="248"/>
      <c r="C32" s="248"/>
      <c r="D32" s="248"/>
      <c r="E32" s="248"/>
      <c r="F32" s="248"/>
      <c r="G32" s="248"/>
      <c r="H32" s="248"/>
    </row>
    <row r="33" spans="1:11" x14ac:dyDescent="0.2">
      <c r="B33" s="244"/>
      <c r="C33" s="244"/>
      <c r="D33" s="244"/>
      <c r="E33" s="244"/>
      <c r="F33" s="244"/>
      <c r="G33" s="244"/>
      <c r="H33" s="244"/>
    </row>
    <row r="34" spans="1:11" x14ac:dyDescent="0.2">
      <c r="B34" s="244"/>
      <c r="C34" s="244"/>
      <c r="D34" s="244"/>
      <c r="E34" s="244"/>
      <c r="F34" s="244"/>
      <c r="G34" s="244"/>
      <c r="H34" s="244"/>
    </row>
    <row r="35" spans="1:11" x14ac:dyDescent="0.2">
      <c r="B35" s="248"/>
      <c r="C35" s="248"/>
      <c r="D35" s="248"/>
      <c r="E35" s="248"/>
      <c r="F35" s="248"/>
      <c r="G35" s="248"/>
      <c r="H35" s="248"/>
    </row>
    <row r="36" spans="1:11" x14ac:dyDescent="0.2">
      <c r="B36" s="244"/>
      <c r="C36" s="244"/>
      <c r="D36" s="244"/>
      <c r="E36" s="244"/>
      <c r="F36" s="244"/>
      <c r="G36" s="244"/>
      <c r="H36" s="244"/>
    </row>
    <row r="37" spans="1:11" x14ac:dyDescent="0.2">
      <c r="B37" s="244"/>
      <c r="C37" s="244"/>
      <c r="D37" s="244"/>
      <c r="E37" s="244"/>
      <c r="F37" s="244"/>
      <c r="G37" s="244"/>
      <c r="H37" s="244"/>
    </row>
    <row r="38" spans="1:11" x14ac:dyDescent="0.2">
      <c r="B38" s="248"/>
      <c r="C38" s="248"/>
      <c r="D38" s="248"/>
      <c r="E38" s="248"/>
      <c r="F38" s="248"/>
      <c r="G38" s="248"/>
      <c r="H38" s="248"/>
    </row>
    <row r="39" spans="1:11" x14ac:dyDescent="0.2">
      <c r="B39" s="244"/>
      <c r="C39" s="244"/>
      <c r="D39" s="244"/>
      <c r="E39" s="244"/>
      <c r="F39" s="244"/>
      <c r="G39" s="244"/>
      <c r="H39" s="244"/>
    </row>
    <row r="40" spans="1:11" x14ac:dyDescent="0.2">
      <c r="B40" s="244"/>
      <c r="C40" s="244"/>
      <c r="D40" s="244"/>
      <c r="E40" s="244"/>
      <c r="F40" s="244"/>
      <c r="G40" s="244"/>
      <c r="H40" s="244"/>
    </row>
    <row r="41" spans="1:11" x14ac:dyDescent="0.2">
      <c r="B41" s="248"/>
      <c r="C41" s="248"/>
      <c r="D41" s="248"/>
      <c r="E41" s="248"/>
      <c r="F41" s="248"/>
      <c r="G41" s="248"/>
      <c r="H41" s="248"/>
    </row>
    <row r="42" spans="1:11" x14ac:dyDescent="0.2">
      <c r="B42" s="244"/>
      <c r="C42" s="244"/>
      <c r="D42" s="244"/>
      <c r="E42" s="244"/>
      <c r="F42" s="244"/>
      <c r="G42" s="244"/>
      <c r="H42" s="244"/>
    </row>
    <row r="43" spans="1:11" x14ac:dyDescent="0.2">
      <c r="B43" s="244"/>
      <c r="C43" s="244"/>
      <c r="D43" s="244"/>
      <c r="E43" s="244"/>
      <c r="F43" s="244"/>
      <c r="G43" s="244"/>
      <c r="H43" s="244"/>
    </row>
    <row r="44" spans="1:11" ht="73.5" customHeight="1" x14ac:dyDescent="0.2">
      <c r="B44" s="105"/>
      <c r="H44" s="98"/>
    </row>
    <row r="45" spans="1:11" x14ac:dyDescent="0.2">
      <c r="B45" s="105"/>
      <c r="H45" s="98"/>
    </row>
    <row r="46" spans="1:11" x14ac:dyDescent="0.2">
      <c r="B46" s="105"/>
      <c r="I46" s="105"/>
    </row>
    <row r="47" spans="1:11" x14ac:dyDescent="0.2">
      <c r="A47" s="98"/>
      <c r="I47" s="105"/>
      <c r="K47" s="105"/>
    </row>
    <row r="48" spans="1:11" ht="15" customHeight="1" x14ac:dyDescent="0.2">
      <c r="B48" s="105"/>
      <c r="C48" s="249" t="s">
        <v>52</v>
      </c>
      <c r="D48" s="249"/>
      <c r="F48" s="250" t="s">
        <v>52</v>
      </c>
      <c r="G48" s="250"/>
      <c r="I48" s="105"/>
    </row>
    <row r="49" spans="2:9" x14ac:dyDescent="0.2">
      <c r="B49" s="105"/>
      <c r="C49" s="238" t="s">
        <v>53</v>
      </c>
      <c r="D49" s="238"/>
      <c r="F49" s="239" t="s">
        <v>66</v>
      </c>
      <c r="G49" s="239"/>
      <c r="H49" s="47"/>
      <c r="I49" s="105"/>
    </row>
    <row r="50" spans="2:9" x14ac:dyDescent="0.2">
      <c r="B50" s="105"/>
      <c r="I50" s="105"/>
    </row>
    <row r="51" spans="2:9" x14ac:dyDescent="0.2">
      <c r="B51" s="105"/>
      <c r="I51" s="105"/>
    </row>
    <row r="52" spans="2:9" ht="16.5" customHeight="1" x14ac:dyDescent="0.2">
      <c r="B52" s="105"/>
      <c r="I52" s="105"/>
    </row>
    <row r="53" spans="2:9" x14ac:dyDescent="0.2">
      <c r="B53" s="105"/>
      <c r="D53" s="106" t="s">
        <v>197</v>
      </c>
      <c r="E53" s="103"/>
      <c r="I53" s="105"/>
    </row>
    <row r="54" spans="2:9" x14ac:dyDescent="0.2">
      <c r="B54" s="107"/>
      <c r="C54" s="103"/>
      <c r="E54" s="103"/>
      <c r="H54" s="103"/>
      <c r="I54" s="105"/>
    </row>
    <row r="55" spans="2:9" x14ac:dyDescent="0.2">
      <c r="D55" s="102"/>
      <c r="F55" s="102"/>
      <c r="G55" s="102"/>
    </row>
  </sheetData>
  <mergeCells count="41">
    <mergeCell ref="C48:D48"/>
    <mergeCell ref="F48:G48"/>
    <mergeCell ref="B42:H42"/>
    <mergeCell ref="B43:H43"/>
    <mergeCell ref="B41:H41"/>
    <mergeCell ref="B20:H20"/>
    <mergeCell ref="B21:H21"/>
    <mergeCell ref="B23:H23"/>
    <mergeCell ref="B24:H24"/>
    <mergeCell ref="B26:H26"/>
    <mergeCell ref="B36:H36"/>
    <mergeCell ref="B37:H37"/>
    <mergeCell ref="B22:H22"/>
    <mergeCell ref="B25:H25"/>
    <mergeCell ref="B40:H40"/>
    <mergeCell ref="B28:H28"/>
    <mergeCell ref="B31:H31"/>
    <mergeCell ref="B32:H32"/>
    <mergeCell ref="B35:H35"/>
    <mergeCell ref="B38:H38"/>
    <mergeCell ref="B27:H27"/>
    <mergeCell ref="B29:H29"/>
    <mergeCell ref="B30:H30"/>
    <mergeCell ref="B33:H33"/>
    <mergeCell ref="B34:H34"/>
    <mergeCell ref="L1:M1"/>
    <mergeCell ref="C49:D49"/>
    <mergeCell ref="F49:G49"/>
    <mergeCell ref="B2:H2"/>
    <mergeCell ref="D3:G3"/>
    <mergeCell ref="D4:G4"/>
    <mergeCell ref="D5:G5"/>
    <mergeCell ref="D6:G6"/>
    <mergeCell ref="E8:E9"/>
    <mergeCell ref="F8:H12"/>
    <mergeCell ref="E10:E11"/>
    <mergeCell ref="G13:H13"/>
    <mergeCell ref="B17:H17"/>
    <mergeCell ref="B18:H18"/>
    <mergeCell ref="B19:H19"/>
    <mergeCell ref="B39:H39"/>
  </mergeCells>
  <pageMargins left="0.7" right="0.7" top="0.75" bottom="0.75" header="0.3" footer="0.3"/>
  <pageSetup paperSize="175" scale="3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1585D-5A94-4944-8F20-47FB6E3276A4}">
  <dimension ref="B2:E7"/>
  <sheetViews>
    <sheetView view="pageBreakPreview" zoomScale="60" zoomScaleNormal="84" workbookViewId="0">
      <selection activeCell="D8" sqref="D8"/>
    </sheetView>
  </sheetViews>
  <sheetFormatPr baseColWidth="10" defaultColWidth="11.42578125" defaultRowHeight="15" x14ac:dyDescent="0.25"/>
  <cols>
    <col min="2" max="2" width="9.85546875" customWidth="1"/>
    <col min="3" max="3" width="14.7109375" bestFit="1" customWidth="1"/>
    <col min="4" max="4" width="80.42578125" customWidth="1"/>
    <col min="5" max="5" width="22.7109375" customWidth="1"/>
  </cols>
  <sheetData>
    <row r="2" spans="2:5" ht="81.75" customHeight="1" x14ac:dyDescent="0.25">
      <c r="B2" s="137"/>
      <c r="C2" s="161"/>
      <c r="D2" s="177" t="s">
        <v>198</v>
      </c>
      <c r="E2" s="157" t="s">
        <v>289</v>
      </c>
    </row>
    <row r="3" spans="2:5" ht="14.25" customHeight="1" x14ac:dyDescent="0.25">
      <c r="B3" s="159"/>
      <c r="C3" s="160"/>
      <c r="D3" s="138"/>
      <c r="E3" s="38"/>
    </row>
    <row r="4" spans="2:5" x14ac:dyDescent="0.25">
      <c r="B4" s="140" t="s">
        <v>199</v>
      </c>
      <c r="C4" s="139"/>
      <c r="D4" s="139"/>
      <c r="E4" s="141"/>
    </row>
    <row r="5" spans="2:5" x14ac:dyDescent="0.25">
      <c r="B5" s="39" t="s">
        <v>200</v>
      </c>
      <c r="C5" s="40" t="s">
        <v>201</v>
      </c>
      <c r="D5" s="142" t="s">
        <v>202</v>
      </c>
      <c r="E5" s="143"/>
    </row>
    <row r="6" spans="2:5" s="42" customFormat="1" ht="42" customHeight="1" x14ac:dyDescent="0.25">
      <c r="B6" s="158">
        <v>1</v>
      </c>
      <c r="C6" s="41">
        <v>45821</v>
      </c>
      <c r="D6" s="135" t="s">
        <v>203</v>
      </c>
      <c r="E6" s="134"/>
    </row>
    <row r="7" spans="2:5" ht="99.75" x14ac:dyDescent="0.25">
      <c r="B7" s="158">
        <v>2</v>
      </c>
      <c r="C7" s="41">
        <v>46198</v>
      </c>
      <c r="D7" s="135" t="s">
        <v>282</v>
      </c>
      <c r="E7" s="134"/>
    </row>
  </sheetData>
  <pageMargins left="0.7" right="0.7" top="0.75" bottom="0.75"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6584C-273E-4D62-A7A4-3D1356A982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7E5E4-3070-4A9F-8E4B-0068FF21DF2F}">
  <ds:schemaRefs>
    <ds:schemaRef ds:uri="http://purl.org/dc/dcmitype/"/>
    <ds:schemaRef ds:uri="http://www.w3.org/XML/1998/namespace"/>
    <ds:schemaRef ds:uri="41f49eca-df07-441d-8fee-cda4afe53885"/>
    <ds:schemaRef ds:uri="http://schemas.microsoft.com/office/infopath/2007/PartnerControls"/>
    <ds:schemaRef ds:uri="ebbd3bfa-2822-4dc4-92ec-5df60f066e9f"/>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B1352AD-DFA5-484C-81D2-2E92A53BC2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Descripción1</vt:lpstr>
      <vt:lpstr>Instrucciones GTH-F060</vt:lpstr>
      <vt:lpstr>Concertación</vt:lpstr>
      <vt:lpstr>1.Seguimiento-Retroalimentación</vt:lpstr>
      <vt:lpstr>2.Evaluación</vt:lpstr>
      <vt:lpstr>3.ValoraciónCompetencias</vt:lpstr>
      <vt:lpstr>4.EvaluaciónFinal-Retroalimenta</vt:lpstr>
      <vt:lpstr>Cambios</vt:lpstr>
      <vt:lpstr>'2.Evaluación'!Área_de_impresión</vt:lpstr>
      <vt:lpstr>'3.ValoraciónCompetencias'!Área_de_impresión</vt:lpstr>
      <vt:lpstr>'4.EvaluaciónFinal-Retroalimenta'!Área_de_impresión</vt:lpstr>
      <vt:lpstr>Cambios!Área_de_impresión</vt:lpstr>
      <vt:lpstr>Concertación!Área_de_impresión</vt:lpstr>
      <vt:lpstr>'Instrucciones GTH-F060'!Área_de_impresión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Natalia Andrea Fique Gutierrez</cp:lastModifiedBy>
  <cp:revision/>
  <cp:lastPrinted>2026-06-22T14:25:41Z</cp:lastPrinted>
  <dcterms:created xsi:type="dcterms:W3CDTF">2022-07-17T07:48:36Z</dcterms:created>
  <dcterms:modified xsi:type="dcterms:W3CDTF">2026-06-30T18:25:35Z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2025-04-24T21:30:55Z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29cf5a0e-eab8-4850-b607-1319fa8d39c5</vt:lpwstr>
  </property>
  <property fmtid="{D5CDD505-2E9C-101B-9397-08002B2CF9AE}" pid="8" name="MSIP_Label_defa4170-0d19-0005-0004-bc88714345d2_ContentBits">
    <vt:lpwstr>0</vt:lpwstr>
  </property>
  <property fmtid="{D5CDD505-2E9C-101B-9397-08002B2CF9AE}" pid="9" name="ContentTypeId">
    <vt:lpwstr>0x010100DC79D8D6360E7E4A80588D15E9806AD9</vt:lpwstr>
  </property>
  <property fmtid="{D5CDD505-2E9C-101B-9397-08002B2CF9AE}" pid="10" name="MSIP_Label_13dc41c4-3f95-4020-bedd-cbbd89182633_Enabled">
    <vt:lpwstr>true</vt:lpwstr>
  </property>
  <property fmtid="{D5CDD505-2E9C-101B-9397-08002B2CF9AE}" pid="11" name="MSIP_Label_13dc41c4-3f95-4020-bedd-cbbd89182633_SetDate">
    <vt:lpwstr>2026-06-30T17:02:09Z</vt:lpwstr>
  </property>
  <property fmtid="{D5CDD505-2E9C-101B-9397-08002B2CF9AE}" pid="12" name="MSIP_Label_13dc41c4-3f95-4020-bedd-cbbd89182633_Method">
    <vt:lpwstr>Privileged</vt:lpwstr>
  </property>
  <property fmtid="{D5CDD505-2E9C-101B-9397-08002B2CF9AE}" pid="13" name="MSIP_Label_13dc41c4-3f95-4020-bedd-cbbd89182633_Name">
    <vt:lpwstr>General</vt:lpwstr>
  </property>
  <property fmtid="{D5CDD505-2E9C-101B-9397-08002B2CF9AE}" pid="14" name="MSIP_Label_13dc41c4-3f95-4020-bedd-cbbd89182633_SiteId">
    <vt:lpwstr>cbc2c381-2f2e-4d93-91d1-506c9316ace7</vt:lpwstr>
  </property>
  <property fmtid="{D5CDD505-2E9C-101B-9397-08002B2CF9AE}" pid="15" name="MSIP_Label_13dc41c4-3f95-4020-bedd-cbbd89182633_ActionId">
    <vt:lpwstr>ed799642-566e-4c25-8ee2-2a1f43f7f5f6</vt:lpwstr>
  </property>
  <property fmtid="{D5CDD505-2E9C-101B-9397-08002B2CF9AE}" pid="16" name="MSIP_Label_13dc41c4-3f95-4020-bedd-cbbd89182633_ContentBits">
    <vt:lpwstr>0</vt:lpwstr>
  </property>
  <property fmtid="{D5CDD505-2E9C-101B-9397-08002B2CF9AE}" pid="17" name="MSIP_Label_13dc41c4-3f95-4020-bedd-cbbd89182633_Tag">
    <vt:lpwstr>10, 0, 1, 1</vt:lpwstr>
  </property>
</Properties>
</file>