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aez\Downloads\DOCUMENTACION\documentos actualizados\ACUERDOS DE GESTION\533\"/>
    </mc:Choice>
  </mc:AlternateContent>
  <xr:revisionPtr revIDLastSave="0" documentId="13_ncr:1_{01234660-2DFB-4A9A-AF55-CF5FFCEFD9CE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Descripción1" sheetId="1" state="hidden" r:id="rId1"/>
    <sheet name="Instrucciones GTH-F060" sheetId="17" r:id="rId2"/>
    <sheet name="Concertación" sheetId="3" r:id="rId3"/>
    <sheet name="1.Seguimiento-Retroalimentación" sheetId="12" r:id="rId4"/>
    <sheet name="2.Evaluación" sheetId="14" r:id="rId5"/>
    <sheet name="3.ValoraciónCompetencias" sheetId="4" r:id="rId6"/>
    <sheet name="4.EvaluaciónFinal-Retroalimenta" sheetId="6" r:id="rId7"/>
    <sheet name="Cambios" sheetId="16" r:id="rId8"/>
  </sheets>
  <definedNames>
    <definedName name="_xlnm.Print_Area" localSheetId="4">'2.Evaluación'!$B$1:$P$44</definedName>
    <definedName name="_xlnm.Print_Area" localSheetId="5">'3.ValoraciónCompetencias'!$B$1:$J$111</definedName>
    <definedName name="_xlnm.Print_Area" localSheetId="6">'4.EvaluaciónFinal-Retroalimenta'!$B$1:$H$56</definedName>
    <definedName name="_xlnm.Print_Area" localSheetId="2">Concertación!$B$1:$J$44</definedName>
    <definedName name="_xlnm.Print_Area" localSheetId="1">'Instrucciones GTH-F060'!$B$1:$D$26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2" l="1"/>
  <c r="C5" i="12"/>
  <c r="G59" i="4" l="1"/>
  <c r="F59" i="4"/>
  <c r="E59" i="4"/>
  <c r="G53" i="4"/>
  <c r="F53" i="4"/>
  <c r="E53" i="4"/>
  <c r="F35" i="4"/>
  <c r="G35" i="4"/>
  <c r="E35" i="4"/>
  <c r="G28" i="4"/>
  <c r="F28" i="4"/>
  <c r="E28" i="4"/>
  <c r="I54" i="4" l="1"/>
  <c r="G100" i="4"/>
  <c r="F100" i="4"/>
  <c r="E100" i="4"/>
  <c r="G93" i="4"/>
  <c r="F93" i="4"/>
  <c r="E93" i="4"/>
  <c r="G87" i="4"/>
  <c r="F87" i="4"/>
  <c r="E87" i="4"/>
  <c r="G80" i="4"/>
  <c r="F80" i="4"/>
  <c r="E80" i="4"/>
  <c r="G73" i="4"/>
  <c r="F73" i="4"/>
  <c r="E73" i="4"/>
  <c r="G66" i="4"/>
  <c r="F66" i="4"/>
  <c r="E66" i="4"/>
  <c r="G48" i="4"/>
  <c r="F48" i="4"/>
  <c r="E48" i="4"/>
  <c r="G41" i="4"/>
  <c r="F41" i="4"/>
  <c r="E41" i="4"/>
  <c r="G17" i="4"/>
  <c r="F17" i="4"/>
  <c r="E17" i="4"/>
  <c r="G13" i="14" l="1"/>
  <c r="J5" i="14" l="1"/>
  <c r="J10" i="14"/>
  <c r="F5" i="12"/>
  <c r="F10" i="12"/>
  <c r="F16" i="12"/>
  <c r="F22" i="12"/>
  <c r="F28" i="12"/>
  <c r="L6" i="6" l="1"/>
  <c r="I88" i="4"/>
  <c r="I67" i="4"/>
  <c r="I74" i="4"/>
  <c r="D40" i="14"/>
  <c r="K28" i="14"/>
  <c r="K22" i="14"/>
  <c r="K16" i="14"/>
  <c r="J28" i="14"/>
  <c r="J22" i="14"/>
  <c r="J16" i="14"/>
  <c r="K10" i="14"/>
  <c r="K5" i="14"/>
  <c r="I28" i="14"/>
  <c r="I22" i="14"/>
  <c r="I16" i="14"/>
  <c r="I10" i="14"/>
  <c r="I5" i="14"/>
  <c r="G32" i="14"/>
  <c r="G31" i="14"/>
  <c r="G30" i="14"/>
  <c r="G29" i="14"/>
  <c r="G28" i="14"/>
  <c r="G26" i="14"/>
  <c r="G25" i="14"/>
  <c r="G24" i="14"/>
  <c r="G23" i="14"/>
  <c r="G22" i="14"/>
  <c r="G20" i="14"/>
  <c r="G19" i="14"/>
  <c r="G18" i="14"/>
  <c r="G17" i="14"/>
  <c r="G16" i="14"/>
  <c r="G14" i="14"/>
  <c r="G12" i="14"/>
  <c r="G11" i="14"/>
  <c r="G10" i="14"/>
  <c r="G9" i="14"/>
  <c r="G8" i="14"/>
  <c r="G7" i="14"/>
  <c r="G6" i="14"/>
  <c r="G5" i="14"/>
  <c r="F22" i="14"/>
  <c r="F16" i="14"/>
  <c r="F28" i="14"/>
  <c r="F10" i="14"/>
  <c r="F5" i="14"/>
  <c r="E28" i="14"/>
  <c r="E22" i="14"/>
  <c r="E16" i="14"/>
  <c r="E10" i="14"/>
  <c r="E5" i="14"/>
  <c r="D28" i="14"/>
  <c r="D22" i="14"/>
  <c r="D16" i="14"/>
  <c r="D10" i="14"/>
  <c r="D5" i="14"/>
  <c r="C28" i="14"/>
  <c r="C22" i="14"/>
  <c r="C16" i="14"/>
  <c r="C10" i="14"/>
  <c r="C5" i="14"/>
  <c r="D40" i="12"/>
  <c r="I28" i="12"/>
  <c r="I22" i="12"/>
  <c r="I16" i="12"/>
  <c r="I10" i="12"/>
  <c r="I5" i="12"/>
  <c r="G32" i="12"/>
  <c r="G31" i="12"/>
  <c r="G30" i="12"/>
  <c r="G29" i="12"/>
  <c r="G28" i="12"/>
  <c r="G26" i="12"/>
  <c r="G25" i="12"/>
  <c r="G24" i="12"/>
  <c r="G23" i="12"/>
  <c r="G22" i="12"/>
  <c r="G20" i="12"/>
  <c r="G19" i="12"/>
  <c r="G18" i="12"/>
  <c r="G17" i="12"/>
  <c r="G16" i="12"/>
  <c r="G14" i="12"/>
  <c r="G13" i="12"/>
  <c r="G12" i="12"/>
  <c r="G11" i="12"/>
  <c r="G10" i="12"/>
  <c r="G9" i="12"/>
  <c r="G8" i="12"/>
  <c r="G7" i="12"/>
  <c r="G6" i="12"/>
  <c r="G5" i="12"/>
  <c r="E28" i="12"/>
  <c r="E22" i="12"/>
  <c r="E16" i="12"/>
  <c r="E10" i="12"/>
  <c r="E5" i="12"/>
  <c r="D28" i="12"/>
  <c r="D22" i="12"/>
  <c r="D16" i="12"/>
  <c r="D5" i="12"/>
  <c r="C28" i="12"/>
  <c r="C22" i="12"/>
  <c r="C16" i="12"/>
  <c r="C10" i="12"/>
  <c r="I81" i="4" l="1"/>
  <c r="I18" i="4"/>
  <c r="I14" i="4"/>
  <c r="I29" i="4" l="1"/>
  <c r="I49" i="4"/>
  <c r="I60" i="4" l="1"/>
  <c r="I42" i="4" l="1"/>
  <c r="H33" i="14"/>
  <c r="M28" i="14"/>
  <c r="M22" i="14"/>
  <c r="N22" i="14" s="1"/>
  <c r="M16" i="14"/>
  <c r="N16" i="14" s="1"/>
  <c r="M10" i="14"/>
  <c r="N10" i="14" s="1"/>
  <c r="M5" i="14"/>
  <c r="N5" i="14" s="1"/>
  <c r="H33" i="12"/>
  <c r="N28" i="14" l="1"/>
  <c r="M33" i="14"/>
  <c r="N33" i="14"/>
  <c r="D8" i="6" s="1"/>
  <c r="E8" i="6" s="1"/>
  <c r="H33" i="3"/>
  <c r="I94" i="4" l="1"/>
  <c r="B9" i="1"/>
  <c r="I36" i="4" l="1"/>
  <c r="I102" i="4" l="1"/>
  <c r="J102" i="4" s="1"/>
  <c r="D10" i="6" s="1"/>
  <c r="E10" i="6" s="1"/>
  <c r="E12" i="6" s="1"/>
  <c r="E1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Cristian Camilo Angulo Escobar</author>
  </authors>
  <commentList>
    <comment ref="C2" authorId="0" shapeId="0" xr:uid="{00000000-0006-0000-02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2" authorId="1" shapeId="0" xr:uid="{00000000-0006-0000-02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del Instituto. </t>
        </r>
      </text>
    </comment>
    <comment ref="E2" authorId="1" shapeId="0" xr:uid="{00000000-0006-0000-02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2" authorId="1" shapeId="0" xr:uid="{00000000-0006-0000-02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2" authorId="0" shapeId="0" xr:uid="{00000000-0006-0000-02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2" authorId="0" shapeId="0" xr:uid="{00000000-0006-0000-02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del Instituto. </t>
        </r>
      </text>
    </comment>
    <comment ref="C3" authorId="0" shapeId="0" xr:uid="{745E87F7-9333-4EF4-9BBF-EC3073F702C1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3" authorId="1" shapeId="0" xr:uid="{C7A078F6-B75B-4E25-8101-F00B884BF0D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del Instituto. </t>
        </r>
      </text>
    </comment>
    <comment ref="E3" authorId="1" shapeId="0" xr:uid="{A26710E0-4346-4741-B02B-D06C3BF49B0F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3" authorId="1" shapeId="0" xr:uid="{7D91DC03-E689-452A-8CE8-5C01B9288829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3" authorId="0" shapeId="0" xr:uid="{5A5D7AE6-D254-46C1-A5AD-EFDB30515EC5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I3" authorId="2" shapeId="0" xr:uid="{00000000-0006-0000-0200-000007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3" authorId="2" shapeId="0" xr:uid="{00000000-0006-0000-0200-000008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Claudia Viviana Molina Barón</author>
    <author>Cristian Camilo Angulo Escobar</author>
  </authors>
  <commentList>
    <comment ref="C2" authorId="0" shapeId="0" xr:uid="{00000000-0006-0000-03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2" authorId="1" shapeId="0" xr:uid="{00000000-0006-0000-03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del Instituto.  </t>
        </r>
      </text>
    </comment>
    <comment ref="E2" authorId="1" shapeId="0" xr:uid="{00000000-0006-0000-03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2" authorId="1" shapeId="0" xr:uid="{00000000-0006-0000-03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2" authorId="0" shapeId="0" xr:uid="{00000000-0006-0000-03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2" authorId="0" shapeId="0" xr:uid="{00000000-0006-0000-03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del Instituto. </t>
        </r>
      </text>
    </comment>
    <comment ref="K2" authorId="2" shapeId="0" xr:uid="{00000000-0006-0000-0300-000007000000}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3" shapeId="0" xr:uid="{00000000-0006-0000-0300-000008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3" authorId="0" shapeId="0" xr:uid="{00000000-0006-0000-0300-000009000000}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3" authorId="1" shapeId="0" xr:uid="{00000000-0006-0000-0300-00000A000000}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L3" authorId="1" shapeId="0" xr:uid="{00000000-0006-0000-0300-00000B000000}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  <comment ref="M3" authorId="2" shapeId="0" xr:uid="{00000000-0006-0000-0300-00000C000000}">
      <text>
        <r>
          <rPr>
            <sz val="16"/>
            <color indexed="81"/>
            <rFont val="Tahoma"/>
            <family val="2"/>
          </rPr>
          <t>Se registran los aspectos de mejora para el cumplimiento de los compromisos concertados que se encuentren retrasados conforme a lo programado.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Ligia del Pilar Agudelo</author>
    <author>Cristian Camilo Angulo Escobar</author>
  </authors>
  <commentList>
    <comment ref="C2" authorId="0" shapeId="0" xr:uid="{00000000-0006-0000-04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2" authorId="1" shapeId="0" xr:uid="{00000000-0006-0000-04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del Instituto. </t>
        </r>
      </text>
    </comment>
    <comment ref="E2" authorId="1" shapeId="0" xr:uid="{00000000-0006-0000-04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2" authorId="1" shapeId="0" xr:uid="{00000000-0006-0000-04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2" authorId="0" shapeId="0" xr:uid="{00000000-0006-0000-04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2" authorId="0" shapeId="0" xr:uid="{00000000-0006-0000-04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del Instituto. </t>
        </r>
      </text>
    </comment>
    <comment ref="M2" authorId="2" shapeId="0" xr:uid="{00000000-0006-0000-0400-000007000000}">
      <text>
        <r>
          <rPr>
            <sz val="16"/>
            <color indexed="81"/>
            <rFont val="Calibri"/>
            <family val="2"/>
            <scheme val="minor"/>
          </rPr>
          <t>Resultado final alcanzado, que se obtiene de la sumatoria entre el cumplimiento del primer y segundo semestre de acuerdo con lo concertado.</t>
        </r>
      </text>
    </comment>
    <comment ref="N2" authorId="1" shapeId="0" xr:uid="{00000000-0006-0000-0400-000008000000}">
      <text>
        <r>
          <rPr>
            <sz val="16"/>
            <color indexed="81"/>
            <rFont val="Calibri"/>
            <family val="2"/>
            <scheme val="minor"/>
          </rPr>
          <t>Porcentaje de cumplimiento de los compromisos gerenciales del año de acuerdo con el peso ponderado que se asignó al compromiso institucional.</t>
        </r>
      </text>
    </comment>
    <comment ref="O2" authorId="1" shapeId="0" xr:uid="{00000000-0006-0000-0400-000009000000}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</text>
    </comment>
    <comment ref="I3" authorId="3" shapeId="0" xr:uid="{00000000-0006-0000-0400-00000A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3" authorId="0" shapeId="0" xr:uid="{00000000-0006-0000-0400-00000B000000}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3" authorId="3" shapeId="0" xr:uid="{00000000-0006-0000-0400-00000C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  <comment ref="L3" authorId="0" shapeId="0" xr:uid="{00000000-0006-0000-0400-00000D000000}">
      <text>
        <r>
          <rPr>
            <sz val="16"/>
            <color indexed="81"/>
            <rFont val="Calibri"/>
            <family val="2"/>
            <scheme val="minor"/>
          </rPr>
          <t>Se verifica el avance de 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      </r>
      </text>
    </comment>
    <comment ref="O3" authorId="1" shapeId="0" xr:uid="{00000000-0006-0000-0400-00000E000000}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P3" authorId="1" shapeId="0" xr:uid="{00000000-0006-0000-0400-00000F000000}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Ligia del Pilar Agudelo</author>
  </authors>
  <commentList>
    <comment ref="I102" authorId="0" shapeId="0" xr:uid="{00000000-0006-0000-0500-000001000000}">
      <text>
        <r>
          <rPr>
            <sz val="16"/>
            <color indexed="81"/>
            <rFont val="Calibri"/>
            <family val="2"/>
            <scheme val="minor"/>
          </rPr>
          <t xml:space="preserve">Sumatoria simple de la evaluación, dividido por el numero de competencias evaluadas
</t>
        </r>
      </text>
    </comment>
    <comment ref="J102" authorId="0" shapeId="0" xr:uid="{00000000-0006-0000-0500-000002000000}">
      <text>
        <r>
          <rPr>
            <sz val="16"/>
            <color indexed="81"/>
            <rFont val="Calibri"/>
            <family val="2"/>
            <scheme val="minor"/>
          </rPr>
          <t>Resultado porcentual de las competencias que pesan el 20% de la evaluación individual</t>
        </r>
      </text>
    </comment>
  </commentList>
</comments>
</file>

<file path=xl/sharedStrings.xml><?xml version="1.0" encoding="utf-8"?>
<sst xmlns="http://schemas.openxmlformats.org/spreadsheetml/2006/main" count="298" uniqueCount="229">
  <si>
    <t>Productividad</t>
  </si>
  <si>
    <t>Objetivos institucionales / compromisos gerenciales</t>
  </si>
  <si>
    <t>Valoración de las competencias comunes y directivas</t>
  </si>
  <si>
    <t>Construcción de integridad</t>
  </si>
  <si>
    <t>Gestión cultural</t>
  </si>
  <si>
    <t>Desarrollo de personas y equipos</t>
  </si>
  <si>
    <t>Total</t>
  </si>
  <si>
    <t>Instrucciones para diligenciar el formato</t>
  </si>
  <si>
    <r>
      <rPr>
        <b/>
        <u/>
        <sz val="11"/>
        <color theme="1"/>
        <rFont val="Verdana"/>
        <family val="2"/>
      </rPr>
      <t>Nota:</t>
    </r>
    <r>
      <rPr>
        <b/>
        <sz val="11"/>
        <color theme="1"/>
        <rFont val="Verdana"/>
        <family val="2"/>
      </rPr>
      <t xml:space="preserve"> El Gerente Público debe tener en cuenta que únicamente debe diligenciar las celdas en color crema de las pestañas F1 y F4, según su papel y el momento del acuerdo de gestión (incluyendo fecha, vigencia y firmas), la demás pestañas serán diligenciadas desde la Dirección General</t>
    </r>
  </si>
  <si>
    <t xml:space="preserve"> Objetivos institucionales</t>
  </si>
  <si>
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</si>
  <si>
    <t>Compromisos Gerenciales</t>
  </si>
  <si>
    <t xml:space="preserve">Comprenden los resultados a ser medidos, cuantificados y verificados que adelantará el gerente público para el cumplimiento efectivo de los objetivos del Instituto. </t>
  </si>
  <si>
    <t>Indicador</t>
  </si>
  <si>
    <t>Es la representación cuantitativa en número o porcentaje que debe ser verificable objetivamente y mediante el cual se determina el cumplimiento de los compromisos gerenciales.</t>
  </si>
  <si>
    <t>Fecha inicio – fin</t>
  </si>
  <si>
    <t>Corresponde al lapso de ejecución del compromiso concertado en el cual deberán adelantarse las acciones necesarias para el cumplimiento del mismo.</t>
  </si>
  <si>
    <t>Actividades</t>
  </si>
  <si>
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</si>
  <si>
    <r>
      <t>Peso</t>
    </r>
    <r>
      <rPr>
        <sz val="11"/>
        <color rgb="FF000000"/>
        <rFont val="Verdana"/>
        <family val="2"/>
      </rPr>
      <t xml:space="preserve"> </t>
    </r>
    <r>
      <rPr>
        <b/>
        <sz val="11"/>
        <color rgb="FF000000"/>
        <rFont val="Verdana"/>
        <family val="2"/>
      </rPr>
      <t>ponderado</t>
    </r>
  </si>
  <si>
    <t xml:space="preserve">Corresponde al porcentaje de cada compromiso concertado con el superior jerárquico, en función de las metas del Instituto. </t>
  </si>
  <si>
    <t>Porcentaje de cumplimiento programado al primer semestre</t>
  </si>
  <si>
    <t>Se registra el porcentaje programado de cumplimiento de cada compromiso gerencial para este periodo.</t>
  </si>
  <si>
    <t>Porcentaje de cumplimiento de indicador primer semestre</t>
  </si>
  <si>
    <t>Se verifica el avance de los compromisos e indicadores definidos en la etapa de concertación y se registra el resultado del indicador asociado al compromiso con corte al primer semestre del año.</t>
  </si>
  <si>
    <t>Observaciones del avance y Oportunidades de mejora</t>
  </si>
  <si>
    <t>Se registran los aspectos de mejora para el cumplimiento de los compromisos concertados que se encuentren retrasados conforme a lo programado.</t>
  </si>
  <si>
    <t>Porcentaje de cumplimiento programado al segundo semestre:</t>
  </si>
  <si>
    <t>Se registra el porcentaje programado de cumplimiento de cada compromiso gerencial durante este periodo.</t>
  </si>
  <si>
    <t>Porcentaje de cumplimiento de indicador segundo semestre</t>
  </si>
  <si>
    <t>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</si>
  <si>
    <t>Porcentaje de cumplimiento del año</t>
  </si>
  <si>
    <t>Se refiere al resultado final alcanzado, que se obtiene de la sumatoria entre el cumplimiento del primer y segundo semestre de acuerdo con lo concertado.</t>
  </si>
  <si>
    <t>Resultado</t>
  </si>
  <si>
    <t>Porcentaje de cumplimiento de los compromisos gerenciales del año de acuerdo con el peso ponderado que se asignó al compromiso institucional.</t>
  </si>
  <si>
    <t>Evidencias</t>
  </si>
  <si>
    <t>Comprende los soportes que acompañan la ejecución de los compromisos gerenciales y que pueden encontrarse de forma física y/o virtual. Para ello se deberá consignar una breve descripción del producto o actividad indicada como evidencia, así como la ubicación de la misma ya sea en medios físicos o electrónicos.</t>
  </si>
  <si>
    <t>Competencias y conductas asociadas</t>
  </si>
  <si>
    <t>Son las establecidas en el Decreto 815 de 2018 compilado en el Decreto 1083 de 2015.</t>
  </si>
  <si>
    <t xml:space="preserve">Autovaloración </t>
  </si>
  <si>
    <t>Se registra la información de la autoevaluación realizada por cada gerente público previo a la concertación de los acuerdos de gestión y es un insumo fundamental en todo el proceso.</t>
  </si>
  <si>
    <t>Evaluación actual</t>
  </si>
  <si>
    <t xml:space="preserve">Este resultado se obtiene de la valoración de cada una de las conductas asociadas a todas las competencias en una escala de 1 a 5, obteniendo por cada competencia un promedio simple. Este valor debe multiplicarse por el porcentaje previamente asignado a cada evaluador (Superior jerárquico, 60%; pares, 20%; y colaboradores, 20%) </t>
  </si>
  <si>
    <t>Evaluación final</t>
  </si>
  <si>
    <t>Es el resultado final de la valoración realizada por su superior jerárquico, los pares y el equipo de trabajo, con el fin de identificar la oferta de capacitación para el cierre de brechas de competencias.</t>
  </si>
  <si>
    <t>Comentarios para la retroalimentación</t>
  </si>
  <si>
    <t>El superior jerárquico visualiza la totalidad de la valoración integral de competencias e identifica y registra las fortalezas y oportunidades de desarrollo del gerente público que acompañan su gestión.</t>
  </si>
  <si>
    <t>Nota: Debido a la naturaleza del formato no se dejan celdas conbinadas para no dañar las formulas.</t>
  </si>
  <si>
    <t>Gestión del Desarrollo del Talento Humano
Concertación de Compromisos Gerenciales</t>
  </si>
  <si>
    <t xml:space="preserve">Avance </t>
  </si>
  <si>
    <t>No.</t>
  </si>
  <si>
    <t>Objetivos institucionales</t>
  </si>
  <si>
    <t>Compromisos gerenciales</t>
  </si>
  <si>
    <t xml:space="preserve"> Indicador</t>
  </si>
  <si>
    <t>Fecha inicio-fin dd/mm/aaaa</t>
  </si>
  <si>
    <t>Peso ponderado</t>
  </si>
  <si>
    <t>% cumplimiento programado a 1er semestre</t>
  </si>
  <si>
    <t>% cumplimiento programado a 2° semestre</t>
  </si>
  <si>
    <t>Pilar 1. Productividad Social</t>
  </si>
  <si>
    <t>Cumplimiento 100% del Plan de Acción 
(del Área que lídera)</t>
  </si>
  <si>
    <t xml:space="preserve">Proyecto de Innovación Pública </t>
  </si>
  <si>
    <t>Pilar 2. Construcción de integridad</t>
  </si>
  <si>
    <t>Pilar 3. Gestión Cultural</t>
  </si>
  <si>
    <t>Pilar 4. Desarrollo de personas y equipos</t>
  </si>
  <si>
    <t xml:space="preserve">Total </t>
  </si>
  <si>
    <t xml:space="preserve">NOMBRE COMPLETO </t>
  </si>
  <si>
    <t xml:space="preserve">Firma del Superior Jerárquico </t>
  </si>
  <si>
    <t xml:space="preserve">FECHA </t>
  </si>
  <si>
    <t>VIGENCIA</t>
  </si>
  <si>
    <t xml:space="preserve">Firma del Gerente Público </t>
  </si>
  <si>
    <t>Gestión del Desarrollo del Talento Humano
Seguimiento y retroalimentación de Compromisos Gerenciales</t>
  </si>
  <si>
    <t xml:space="preserve">Fecha inicio-fin dd/mm/aa </t>
  </si>
  <si>
    <t>a</t>
  </si>
  <si>
    <t>% cumplimiento de Indicador 1er Semestre</t>
  </si>
  <si>
    <t xml:space="preserve">Descripción </t>
  </si>
  <si>
    <t xml:space="preserve">Ubicación </t>
  </si>
  <si>
    <t>Observaciones del avance y oportunidad de mejora</t>
  </si>
  <si>
    <t>Gestión del Desarrollo del Talento Humano
Evaluación de Compromisos Gerenciales</t>
  </si>
  <si>
    <t xml:space="preserve">% Cumplimiento año </t>
  </si>
  <si>
    <t xml:space="preserve">Resultado </t>
  </si>
  <si>
    <t>% cumplimiento programado a 2do semestre</t>
  </si>
  <si>
    <t>% Cumplimiento de indicador 2do Semestre</t>
  </si>
  <si>
    <t>Firma del Gerente Público</t>
  </si>
  <si>
    <t>Gestión del Desarrollo del Talento Humano
Valoración de competencias</t>
  </si>
  <si>
    <t>Criterios de valoracion</t>
  </si>
  <si>
    <t>Es consistente en su comportamiento, da ejemplo e influye en otros, es un referente en su organización y trasciende su entorno de gestión.</t>
  </si>
  <si>
    <t>Es consistente en su comportamiento y se destaca entre sus pares y en los entornos donde se desenvuelve. Puede afianzar.</t>
  </si>
  <si>
    <t>Su comportamiento se evidencia de manera regular en los entornos en los que se desenvuelve. Puede mejorar.</t>
  </si>
  <si>
    <t xml:space="preserve">No es consistente en su comportamiento, requiere de acompañamiento. Puede mejorar.   </t>
  </si>
  <si>
    <t xml:space="preserve">Su comportamiento no se manifiesta, requiere de retroalimentación directa y acompañamiento. Puede mejorar.
</t>
  </si>
  <si>
    <t>Competencias comunes / directivas</t>
  </si>
  <si>
    <t>Definición de la competencia</t>
  </si>
  <si>
    <t>Conductas asociadas</t>
  </si>
  <si>
    <t>Valoracion de los servidores publicos  [1-5]</t>
  </si>
  <si>
    <t>Valoracion actual</t>
  </si>
  <si>
    <t xml:space="preserve">Comentarios para la retroalimentación </t>
  </si>
  <si>
    <t xml:space="preserve">Superior
</t>
  </si>
  <si>
    <t xml:space="preserve">
Pares
</t>
  </si>
  <si>
    <t xml:space="preserve">Colaboradores </t>
  </si>
  <si>
    <t xml:space="preserve">Aprendizaje continuo </t>
  </si>
  <si>
    <t>Identificar, incorporar y aplicar nuevos conocimientos sobre regulaciones vigentes, tecnologías disponibles, métodos y programas de trabajo, para mantener actualizada la efectividad de sus prácticas laborales y su visión del contexto.</t>
  </si>
  <si>
    <t>Mantiene sus competencias actualizadas en función de los cambios que exige la administración pública en la prestación de un óptimo servicio.</t>
  </si>
  <si>
    <t>Gestiona sus propias fuentes de información confiable y/o participa de espacios informativos y de capacitación.</t>
  </si>
  <si>
    <t>Comparte sus saberes y habilidades con sus compañeros de trabajo, y aprende de sus colegas habilidades diferenciales, que le permiten nivelar sus conocimientos en flujos informales de inter-aprendizaje.</t>
  </si>
  <si>
    <t>Total Puntaje Evaluador</t>
  </si>
  <si>
    <t>Orientación a resultados</t>
  </si>
  <si>
    <t>Realizar las funciones y cumplir los compromisos organizacionales con eficacia, calidad y oportunidad.</t>
  </si>
  <si>
    <t>Asume la responsabilidad por sus resultados.</t>
  </si>
  <si>
    <t>Trabaja con base en objetivos claramente establecidos y realistas.</t>
  </si>
  <si>
    <t>Diseña y utiliza indicadores para medir y comprobar los resultados obtenidos.</t>
  </si>
  <si>
    <t>Adopta medidas para minimizar riesgos.</t>
  </si>
  <si>
    <t>Plantea estrategias para alcanzar o superar los resultados esperados.</t>
  </si>
  <si>
    <t>Se fija metas y obtiene los resultados institucionales esperados.</t>
  </si>
  <si>
    <t>Cumple con oportunidad las funciones de acuerdo con los estándares, objetivos y tiempos establecidos por la entidad.</t>
  </si>
  <si>
    <t>Gestiona recursos para mejorar la productividad y toma medidas necesarias para minimizar los riesgos.</t>
  </si>
  <si>
    <t>Aporta elementos para la consecución de resultados enmarcando sus productos y / o servicios dentro de las normas que rigen a la entidad.</t>
  </si>
  <si>
    <t>Evalúa de forma regular el grado de consecución de los objetivos.</t>
  </si>
  <si>
    <t>Orientación al usuario y al ciudadano</t>
  </si>
  <si>
    <t>Dirigir las decisiones y acciones a la satisfacción de las necesidades e intereses de los usuarios (internos y externos) y de los ciudadanos, de conformidad con las responsabilidades públicas asignadas a la entidad.</t>
  </si>
  <si>
    <t>Valora y atiende las necesidades y peticiones de los usuarios y de los ciudadanos de forma oportuna.</t>
  </si>
  <si>
    <t>Reconoce la interdependencia entre su trabajo y el de otros.</t>
  </si>
  <si>
    <t>Establece mecanismos para conocer las necesidades e inquietudes de los usuarios y ciudadanos.</t>
  </si>
  <si>
    <t>Incorpora las necesidades de usuarios y ciudadanos en los proyectos institucionales, teniendo en cuenta la visión de servicio a corto, mediano y largo plazo.</t>
  </si>
  <si>
    <t>Aplica los conceptos de no estigmatización y no discriminación y genera espacios y lenguaje incluyente.</t>
  </si>
  <si>
    <t>Escucha activamente e informa con veracidad al usuario o ciudadano.</t>
  </si>
  <si>
    <t>Compromiso con la organización</t>
  </si>
  <si>
    <t>Alinear el propio comportamiento a las necesidades, prioridades y metas organizacionales.</t>
  </si>
  <si>
    <t>Promueve el cumplimiento de las metas de la organización y respeta sus normas.</t>
  </si>
  <si>
    <t>Antepone las necesidades de la organización a sus propias necesidades.</t>
  </si>
  <si>
    <t>Apoya a la organización en situaciones difíciles.</t>
  </si>
  <si>
    <t>Demuestra sentido de pertenencia en todas sus actuaciones.</t>
  </si>
  <si>
    <t>Toma la iniciativa de colaborar con sus compañeros y con otras áreas cuando se requiere, sin descuidar sus tareas.</t>
  </si>
  <si>
    <t>Trabajo en equipo</t>
  </si>
  <si>
    <t>Trabajar con otros de forma integrada y armónica para la consecución de metas institucionales comunes.</t>
  </si>
  <si>
    <t>Cumple los compromisos que adquiere con el equipo.</t>
  </si>
  <si>
    <t>Respeta la diversidad de criterios y opiniones de los miembros del equipo.</t>
  </si>
  <si>
    <t>Asume su responsabilidad como miembro de un equipo de trabajo y se enfoca en contribuir con el compromiso y la motivación de sus miembros.</t>
  </si>
  <si>
    <t>Planifica las propias acciones teniendo en cuenta su repercusión en la consecución de los objetivos grupales.</t>
  </si>
  <si>
    <t>Establece una comunicación directa con los miembros del equipo que permite compartir información e ideas en condiciones de respeto y cordialidad.</t>
  </si>
  <si>
    <t>Integra a los nuevos miembros y facilita su proceso de reconocimiento y apropiación de las actividades a cargo del equipo.</t>
  </si>
  <si>
    <t>Adaptación al cambio</t>
  </si>
  <si>
    <t>Enfrentar con flexibilidad las situaciones nuevas asumiendo un manejo positivo y constructivo de los cambios.</t>
  </si>
  <si>
    <t>Acepta y se adapta fácilmente a las nuevas situaciones.</t>
  </si>
  <si>
    <t>Responde al cambio con flexibilidad.</t>
  </si>
  <si>
    <t>Apoya a la entidad en nuevas decisiones y coopera activamente en la implementación de nuevos objetivos. formas de trabajo y procedimientos.</t>
  </si>
  <si>
    <t>Promueve al grupo para que se adapten a las nuevas condiciones.</t>
  </si>
  <si>
    <t xml:space="preserve">Resolución de conflictos </t>
  </si>
  <si>
    <t>Capacidad para identificar situaciones que generen conflicto, prevenirlas o afrontarlas ofreciendo alternativas de solución y evitando las consecuencias negativas.</t>
  </si>
  <si>
    <t xml:space="preserve">Establece estrategias que permitan prevenir los conflictos o detectarlos a tiempo. </t>
  </si>
  <si>
    <t>Evalúa las causas del conflicto de manera objetiva para tomar decisiones.</t>
  </si>
  <si>
    <t>Aporta opiniones, ideas o sugerencias para solucionar los conflictos en el equipo.</t>
  </si>
  <si>
    <t xml:space="preserve">Asume como propia la solución acordada por el equipo. </t>
  </si>
  <si>
    <t xml:space="preserve">Aplica soluciones de conflictos anteriores para situaciones similares. </t>
  </si>
  <si>
    <t>Visión estratégica</t>
  </si>
  <si>
    <t>Anticipar oportunidades y riesgos en el mediano y largo plazo para el área a cargo, la organización y su entorno, de modo tal que la estrategia directiva identifique la alternativa más adecuada frente a cada situación presente o eventual, comunicando al equipo la lógica de las decisiones directivas que contribuyan al beneficio de la entidad y del país.</t>
  </si>
  <si>
    <t xml:space="preserve">Articula objetivos, recursos y metas de forma tal que los resultados generen valor. </t>
  </si>
  <si>
    <t>Adopta alternativas si el contexto presenta obstrucciones a la ejecución de la planeación anual, involucrando al equipo, aliados y superiores para el logro de los objetivos.</t>
  </si>
  <si>
    <t>Vincula a los actores con incidencia potencial en los resultados del área a su cargo, para articular acciones o anticipar negociaciones necesarias.</t>
  </si>
  <si>
    <t>Monitorea periódicamente los resultados alcanzados e introduce cambios en la planeación para alcanzarlos.</t>
  </si>
  <si>
    <t>Presenta nuevas estrategias ante aliados y superiores para contribuir al logro de los objetivos institucionales.</t>
  </si>
  <si>
    <t>Comunica de manera asertiva, clara y contundente el objetivo o la meta, logrando la motivación y compromiso de los equipos de trabajo.</t>
  </si>
  <si>
    <t>Planeación</t>
  </si>
  <si>
    <t>Determinar eficazmente las metas y prioridades institucionales, identificando las acciones, los responsables, los plazos y los recursos requeridos para alcanzarlas.</t>
  </si>
  <si>
    <t>Prevé situaciones y escenarios futuros.</t>
  </si>
  <si>
    <t>Establece los planes de acción necesarios para el desarrollo de los objetivos estratégicos, teniendo en cuenta actividades, responsables, plazos y recursos requeridos; promoviendo altos estándares de desempeño.</t>
  </si>
  <si>
    <t>Hace seguimiento a la planeación institucional, con base en los indicadores y metas planeadas, verificando que se realicen los ajustes y retroalimentando el proceso.</t>
  </si>
  <si>
    <t>Orienta la planeación institucional con una visión estratégica, que tiene en cuenta las necesidades y expectativas de los usuarios y ciudadanos.</t>
  </si>
  <si>
    <t>Optimiza el uso de los recursos.</t>
  </si>
  <si>
    <t xml:space="preserve">Concreta oportunidades que generan valor a corto, mediano y largo plazo. </t>
  </si>
  <si>
    <t>Toma de decisiones</t>
  </si>
  <si>
    <t>Elegir entre dos o más alternativas para solucionar un problema o atender una situación, comprometiéndose con acciones concretas y consecuentes con la decisión.</t>
  </si>
  <si>
    <t>Elige con oportunidad, entre las alternativas disponibles, los proyectos a realizar, estableciendo responsabilidades precisas con base en las prioridades de la entidad.</t>
  </si>
  <si>
    <t>Toma en cuenta la opinión técnica de los miembros de su equipo al analizar las alternativas existentes para tomar una decisión y desarrollarla.</t>
  </si>
  <si>
    <t>Decide en situaciones de alta complejidad e incertidumbre teniendo en consideración la consecución de logros y objetivos de la entidad.</t>
  </si>
  <si>
    <t>Efectúa los cambios que considera necesarios para solucionar los problemas detectados o atender situaciones particulares y se hace responsable de la decisión tomada.</t>
  </si>
  <si>
    <t xml:space="preserve">Detecta amenazas y oportunidades frente a posibles decisiones y elige de forma pertinente. </t>
  </si>
  <si>
    <t>Asume los riesgos de las decisiones tomadas.</t>
  </si>
  <si>
    <t>Gestión del desarrollo de las personas</t>
  </si>
  <si>
    <t>Forjar un clima laboral en el que los intereses de los equipos y de las personas se armonicen con los objetivos y resultados de la organización, generando oportunidades de aprendizaje y desarrollo, además de incentivos para reforzar el alto rendimiento.</t>
  </si>
  <si>
    <t>Identifica las competencias de los miembros del equipo, las evalúa y las impulsa activamente para su desarrollo y aplicación a las tareas asignadas.</t>
  </si>
  <si>
    <t>Promueve la formación de equipos con interáreas positivas y genera espacios de aprendizaje colaborativo, poniendo en común experiencias, hallazgos y problemas.</t>
  </si>
  <si>
    <t>Organiza los entornos de trabajo para fomentar la polivalencia profesional de los miembros del equipo, facilitando la rotación de puestos y de tareas.</t>
  </si>
  <si>
    <t>Asume una función orientadora para promover y afianzar las mejores prácticas y desempeños.</t>
  </si>
  <si>
    <t>Empodera a los miembros del equipo dándoles autonomía y poder de decisión, preservando la equidad interna y generando compromiso en su equipo de trabajo.</t>
  </si>
  <si>
    <t>Se capacita permanentemente y actualiza sus competencias y estrategias directivas.</t>
  </si>
  <si>
    <t>Pensamiento sistémico</t>
  </si>
  <si>
    <t>Comprender y afrontar la realidad y sus conexiones para abordar el funcionamiento integral y articulado de la organización e incidir en los resultados esperados.</t>
  </si>
  <si>
    <t>Integra varias áreas de conocimiento para interpretar las interacciones del entorno.</t>
  </si>
  <si>
    <t>Comprende y gestiona las interrelaciones entre las causas y los efectos dentro de los diferentes procesos en los que participa.</t>
  </si>
  <si>
    <t>Identifica la dinámica de los sistemas en los que se ve inmerso y sus conexiones para afrontar los retos del entorno.</t>
  </si>
  <si>
    <t>Participa activamente en el equipo considerando su complejidad e interárea para impactar en los resultados esperados.</t>
  </si>
  <si>
    <t>Influye positivamente al equipo desde una perspectiva sistémica, generando una dinámica propia que integre diversos enfoques para interpretar el entorno.</t>
  </si>
  <si>
    <t>Liderazgo efectivo</t>
  </si>
  <si>
    <t xml:space="preserve">Gerenciar equipos, optimizando la aplicación del talento disponible y creando un entorno positivo y de compromiso para el logro de los resultados. </t>
  </si>
  <si>
    <t>Traduce la visión y logra que cada miembro del equipo se comprometa y aporte, en un entorno participativo y de toma de decisiones.</t>
  </si>
  <si>
    <t>Forma equipos y les delega responsabilidades y tareas en función de las competencias, el potencial y los intereses de los miembros del equipo.</t>
  </si>
  <si>
    <t>Crea compromiso y moviliza a los miembros de su equipo a gestionar, aceptar retos, desafíos y directrices, superando intereses personales para alcanzar las metas.</t>
  </si>
  <si>
    <t>Brinda apoyo y motiva a su equipo en momentos de adversidad, a la vez que comparte las mejores prácticas y desempeños y celebra el éxito con su gente, incidiendo positivamente en la calidad de vida laboral.</t>
  </si>
  <si>
    <t>Propicia, favorece y acompaña las condiciones para generar y mantener un clima laboral positivo en un entorno de inclusión.</t>
  </si>
  <si>
    <t>Fomenta la comunicación clara y concreta en un entorno de respeto.</t>
  </si>
  <si>
    <t xml:space="preserve">Valoracion  final </t>
  </si>
  <si>
    <t>Gestión del Desarrollo del Talento Humano
Consolidado de evaluación del acuerdo de gestión y retroalimentación</t>
  </si>
  <si>
    <t xml:space="preserve">Evaluación Final </t>
  </si>
  <si>
    <t xml:space="preserve">Nombre del Gerente Público: </t>
  </si>
  <si>
    <t>Dependencia en la que se desempeña:</t>
  </si>
  <si>
    <t>Fecha:</t>
  </si>
  <si>
    <t>Evaluación compromisos gerenciales - Pilares (Formato 3)</t>
  </si>
  <si>
    <t>PONDERADO</t>
  </si>
  <si>
    <t>Valoración de competencias - Ejes (Formato 4)</t>
  </si>
  <si>
    <t xml:space="preserve">PONDERADO </t>
  </si>
  <si>
    <t xml:space="preserve">NOTA FINAL </t>
  </si>
  <si>
    <t>CUMPLIMIENTO FINAL</t>
  </si>
  <si>
    <t xml:space="preserve">Comentarios de retroalimentación </t>
  </si>
  <si>
    <t xml:space="preserve">Compromisos Gerenciales - Pilares </t>
  </si>
  <si>
    <t>Competencias - Ejes</t>
  </si>
  <si>
    <t>VIGENCIA:</t>
  </si>
  <si>
    <t>Formato acuerdos de gestion
Proceso: Gestion del talento humano</t>
  </si>
  <si>
    <t>CONTROL DE CAMBIOS</t>
  </si>
  <si>
    <t>Versión</t>
  </si>
  <si>
    <t>Fecha</t>
  </si>
  <si>
    <t xml:space="preserve">Cambios Realizados </t>
  </si>
  <si>
    <t xml:space="preserve">Adaptación del documento, tomado del anexo del nuevo modelo de gerencia pública y de acuerdos de gestión: hacia la gerencia pública 4.0 versión 2, expedido en enero de 2024 </t>
  </si>
  <si>
    <t xml:space="preserve">Código: GTH-F060
Versión: 01
Fecha: 13/06/2025
</t>
  </si>
  <si>
    <t>Código: GTH-F060
Versión: 01
Fecha: 13/06/2025</t>
  </si>
  <si>
    <t xml:space="preserve">Código: GTH-F060
Versión: 01
Fecha: 13/06/2025
anexo 1
</t>
  </si>
  <si>
    <t xml:space="preserve">Código: GTH-F060
Versión: 01
Fecha: 13/06/2025
anexo;2
</t>
  </si>
  <si>
    <t xml:space="preserve">Código: GTH-F060
Versión: 01
Fecha: 13/06/2025
anexo 3
</t>
  </si>
  <si>
    <t>Código: GTH-F060
Versión: 01
Fecha: 13/06/2025
anexo;4</t>
  </si>
  <si>
    <t xml:space="preserve">
Formato Acuerdos de gestion
Proceso: Gestion del desarrollo del talento humano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</si>
</sst>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b/>
      <sz val="14"/>
      <color theme="0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indexed="81"/>
      <name val="Calibri"/>
      <family val="2"/>
      <scheme val="minor"/>
    </font>
    <font>
      <sz val="9"/>
      <color indexed="81"/>
      <name val="Tahoma"/>
      <family val="2"/>
    </font>
    <font>
      <sz val="16"/>
      <color indexed="81"/>
      <name val="Tahom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8" tint="-0.499984740745262"/>
      <name val="Verdana"/>
      <family val="2"/>
    </font>
    <font>
      <sz val="11"/>
      <color theme="8" tint="-0.499984740745262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name val="Verdana"/>
      <family val="2"/>
    </font>
    <font>
      <b/>
      <u/>
      <sz val="11"/>
      <color theme="1"/>
      <name val="Verdana"/>
      <family val="2"/>
    </font>
    <font>
      <sz val="11"/>
      <color theme="2"/>
      <name val="Verdana"/>
      <family val="2"/>
    </font>
    <font>
      <sz val="11"/>
      <color theme="2" tint="-0.499984740745262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000000"/>
      </patternFill>
    </fill>
    <fill>
      <patternFill patternType="solid">
        <fgColor rgb="FF00C69B"/>
        <bgColor rgb="FF000000"/>
      </patternFill>
    </fill>
    <fill>
      <patternFill patternType="solid">
        <fgColor rgb="FF00C69B"/>
        <bgColor indexed="64"/>
      </patternFill>
    </fill>
  </fills>
  <borders count="54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theme="1" tint="4.9989318521683403E-2"/>
      </right>
      <top/>
      <bottom/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/>
      <diagonal/>
    </border>
    <border>
      <left/>
      <right/>
      <top/>
      <bottom style="hair">
        <color theme="1" tint="4.9989318521683403E-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 style="hair">
        <color theme="1" tint="4.9989318521683403E-2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theme="1" tint="4.9989318521683403E-2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theme="1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readingOrder="1"/>
    </xf>
    <xf numFmtId="0" fontId="3" fillId="7" borderId="2" xfId="0" applyFont="1" applyFill="1" applyBorder="1" applyAlignment="1">
      <alignment horizontal="center" vertical="center" wrapText="1" readingOrder="1"/>
    </xf>
    <xf numFmtId="9" fontId="2" fillId="3" borderId="3" xfId="0" applyNumberFormat="1" applyFont="1" applyFill="1" applyBorder="1" applyAlignment="1">
      <alignment horizontal="center" vertical="center" wrapText="1" readingOrder="1"/>
    </xf>
    <xf numFmtId="9" fontId="2" fillId="3" borderId="3" xfId="0" applyNumberFormat="1" applyFont="1" applyFill="1" applyBorder="1" applyAlignment="1">
      <alignment horizontal="center" vertical="center" readingOrder="1"/>
    </xf>
    <xf numFmtId="9" fontId="2" fillId="3" borderId="4" xfId="0" applyNumberFormat="1" applyFont="1" applyFill="1" applyBorder="1" applyAlignment="1">
      <alignment horizontal="center" vertical="center" readingOrder="1"/>
    </xf>
    <xf numFmtId="0" fontId="8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8" fillId="0" borderId="39" xfId="0" applyFont="1" applyBorder="1" applyAlignment="1" applyProtection="1">
      <alignment horizontal="left" vertical="center" wrapText="1"/>
      <protection locked="0"/>
    </xf>
    <xf numFmtId="0" fontId="8" fillId="0" borderId="39" xfId="0" applyFont="1" applyBorder="1" applyAlignment="1" applyProtection="1">
      <alignment horizontal="left" vertical="center"/>
      <protection locked="0"/>
    </xf>
    <xf numFmtId="9" fontId="9" fillId="0" borderId="39" xfId="0" applyNumberFormat="1" applyFont="1" applyBorder="1" applyAlignment="1">
      <alignment horizontal="center" vertical="center"/>
    </xf>
    <xf numFmtId="1" fontId="9" fillId="0" borderId="39" xfId="0" applyNumberFormat="1" applyFont="1" applyBorder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8" fillId="8" borderId="0" xfId="0" applyFont="1" applyFill="1" applyProtection="1"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8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9" fillId="8" borderId="17" xfId="0" applyFont="1" applyFill="1" applyBorder="1" applyAlignment="1" applyProtection="1">
      <alignment vertical="center"/>
      <protection locked="0"/>
    </xf>
    <xf numFmtId="0" fontId="9" fillId="8" borderId="0" xfId="0" applyFont="1" applyFill="1" applyAlignment="1" applyProtection="1">
      <alignment vertical="center"/>
      <protection locked="0"/>
    </xf>
    <xf numFmtId="0" fontId="9" fillId="8" borderId="14" xfId="0" applyFont="1" applyFill="1" applyBorder="1" applyAlignment="1" applyProtection="1">
      <alignment vertical="center" wrapText="1"/>
      <protection locked="0"/>
    </xf>
    <xf numFmtId="0" fontId="9" fillId="8" borderId="17" xfId="0" applyFont="1" applyFill="1" applyBorder="1" applyAlignment="1" applyProtection="1">
      <alignment horizontal="center" vertical="center"/>
      <protection locked="0"/>
    </xf>
    <xf numFmtId="0" fontId="9" fillId="8" borderId="0" xfId="0" applyFont="1" applyFill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/>
      <protection locked="0"/>
    </xf>
    <xf numFmtId="0" fontId="9" fillId="8" borderId="14" xfId="0" applyFont="1" applyFill="1" applyBorder="1" applyAlignment="1" applyProtection="1">
      <alignment horizontal="center" vertical="center"/>
      <protection locked="0"/>
    </xf>
    <xf numFmtId="0" fontId="9" fillId="8" borderId="21" xfId="0" applyFont="1" applyFill="1" applyBorder="1" applyAlignment="1" applyProtection="1">
      <alignment horizontal="center" vertical="center"/>
      <protection locked="0"/>
    </xf>
    <xf numFmtId="0" fontId="9" fillId="8" borderId="18" xfId="0" applyFont="1" applyFill="1" applyBorder="1" applyAlignment="1" applyProtection="1">
      <alignment horizontal="center" vertical="center"/>
      <protection locked="0"/>
    </xf>
    <xf numFmtId="0" fontId="8" fillId="8" borderId="18" xfId="0" applyFont="1" applyFill="1" applyBorder="1" applyProtection="1">
      <protection locked="0"/>
    </xf>
    <xf numFmtId="0" fontId="8" fillId="8" borderId="20" xfId="0" applyFont="1" applyFill="1" applyBorder="1" applyProtection="1">
      <protection locked="0"/>
    </xf>
    <xf numFmtId="0" fontId="12" fillId="8" borderId="0" xfId="0" applyFont="1" applyFill="1" applyProtection="1">
      <protection locked="0"/>
    </xf>
    <xf numFmtId="0" fontId="8" fillId="8" borderId="0" xfId="0" applyFont="1" applyFill="1"/>
    <xf numFmtId="0" fontId="12" fillId="0" borderId="0" xfId="0" applyFont="1" applyProtection="1">
      <protection locked="0"/>
    </xf>
    <xf numFmtId="0" fontId="15" fillId="9" borderId="41" xfId="0" applyFont="1" applyFill="1" applyBorder="1" applyAlignment="1">
      <alignment wrapText="1"/>
    </xf>
    <xf numFmtId="0" fontId="14" fillId="10" borderId="39" xfId="0" applyFont="1" applyFill="1" applyBorder="1"/>
    <xf numFmtId="0" fontId="14" fillId="10" borderId="41" xfId="0" applyFont="1" applyFill="1" applyBorder="1"/>
    <xf numFmtId="14" fontId="13" fillId="0" borderId="4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41" xfId="0" applyFont="1" applyBorder="1" applyAlignment="1">
      <alignment horizontal="center" vertical="center" wrapText="1"/>
    </xf>
    <xf numFmtId="0" fontId="8" fillId="0" borderId="0" xfId="0" applyFont="1"/>
    <xf numFmtId="0" fontId="8" fillId="0" borderId="39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Protection="1">
      <protection locked="0"/>
    </xf>
    <xf numFmtId="0" fontId="8" fillId="0" borderId="20" xfId="0" applyFont="1" applyBorder="1" applyProtection="1">
      <protection locked="0"/>
    </xf>
    <xf numFmtId="0" fontId="8" fillId="0" borderId="39" xfId="0" applyFont="1" applyBorder="1" applyAlignment="1">
      <alignment horizontal="center" vertical="center" wrapText="1"/>
    </xf>
    <xf numFmtId="9" fontId="16" fillId="0" borderId="39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vertical="center" wrapText="1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2" fontId="8" fillId="0" borderId="18" xfId="0" applyNumberFormat="1" applyFont="1" applyBorder="1" applyProtection="1"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24" xfId="0" applyFont="1" applyBorder="1"/>
    <xf numFmtId="0" fontId="8" fillId="0" borderId="24" xfId="0" applyFont="1" applyBorder="1" applyAlignment="1">
      <alignment horizontal="center"/>
    </xf>
    <xf numFmtId="0" fontId="8" fillId="0" borderId="19" xfId="0" applyFont="1" applyBorder="1"/>
    <xf numFmtId="0" fontId="8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39" xfId="0" applyFont="1" applyBorder="1" applyAlignment="1">
      <alignment horizontal="center" wrapText="1"/>
    </xf>
    <xf numFmtId="9" fontId="9" fillId="0" borderId="39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vertical="center" wrapText="1"/>
    </xf>
    <xf numFmtId="165" fontId="8" fillId="0" borderId="3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" fontId="8" fillId="0" borderId="39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9" fontId="9" fillId="0" borderId="30" xfId="1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9" fillId="0" borderId="31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34" xfId="0" applyFont="1" applyBorder="1" applyProtection="1"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vertical="center"/>
      <protection locked="0"/>
    </xf>
    <xf numFmtId="0" fontId="8" fillId="0" borderId="13" xfId="0" applyFont="1" applyBorder="1" applyProtection="1">
      <protection locked="0"/>
    </xf>
    <xf numFmtId="0" fontId="8" fillId="0" borderId="32" xfId="0" applyFont="1" applyBorder="1" applyProtection="1">
      <protection locked="0"/>
    </xf>
    <xf numFmtId="0" fontId="8" fillId="0" borderId="35" xfId="0" applyFont="1" applyBorder="1" applyProtection="1">
      <protection locked="0"/>
    </xf>
    <xf numFmtId="0" fontId="8" fillId="0" borderId="12" xfId="0" applyFont="1" applyBorder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9" fontId="8" fillId="0" borderId="0" xfId="0" applyNumberFormat="1" applyFont="1"/>
    <xf numFmtId="0" fontId="8" fillId="0" borderId="11" xfId="0" applyFont="1" applyBorder="1"/>
    <xf numFmtId="0" fontId="8" fillId="0" borderId="32" xfId="0" applyFont="1" applyBorder="1"/>
    <xf numFmtId="0" fontId="9" fillId="0" borderId="12" xfId="0" applyFont="1" applyBorder="1" applyAlignment="1" applyProtection="1">
      <alignment vertical="center"/>
      <protection locked="0"/>
    </xf>
    <xf numFmtId="0" fontId="8" fillId="0" borderId="13" xfId="0" applyFont="1" applyBorder="1"/>
    <xf numFmtId="0" fontId="9" fillId="0" borderId="0" xfId="0" applyFont="1" applyAlignment="1" applyProtection="1">
      <alignment horizontal="right" vertical="center"/>
      <protection locked="0"/>
    </xf>
    <xf numFmtId="0" fontId="8" fillId="0" borderId="31" xfId="0" applyFont="1" applyBorder="1"/>
    <xf numFmtId="0" fontId="9" fillId="0" borderId="39" xfId="0" applyFont="1" applyBorder="1" applyAlignment="1">
      <alignment vertical="center" wrapText="1"/>
    </xf>
    <xf numFmtId="9" fontId="8" fillId="0" borderId="39" xfId="1" applyFont="1" applyFill="1" applyBorder="1" applyAlignment="1">
      <alignment horizontal="center" vertical="center"/>
    </xf>
    <xf numFmtId="9" fontId="8" fillId="0" borderId="39" xfId="0" applyNumberFormat="1" applyFont="1" applyBorder="1"/>
    <xf numFmtId="9" fontId="8" fillId="0" borderId="39" xfId="0" applyNumberFormat="1" applyFont="1" applyBorder="1" applyAlignment="1">
      <alignment horizontal="center"/>
    </xf>
    <xf numFmtId="0" fontId="9" fillId="0" borderId="39" xfId="0" applyFont="1" applyBorder="1"/>
    <xf numFmtId="0" fontId="8" fillId="0" borderId="39" xfId="0" applyFont="1" applyBorder="1"/>
    <xf numFmtId="0" fontId="9" fillId="0" borderId="39" xfId="0" applyFont="1" applyBorder="1" applyAlignment="1" applyProtection="1">
      <alignment horizontal="center" vertical="center"/>
      <protection locked="0"/>
    </xf>
    <xf numFmtId="9" fontId="9" fillId="0" borderId="39" xfId="1" applyFont="1" applyFill="1" applyBorder="1" applyAlignment="1" applyProtection="1">
      <alignment horizontal="center" vertical="center"/>
      <protection locked="0"/>
    </xf>
    <xf numFmtId="0" fontId="9" fillId="0" borderId="44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44" xfId="0" applyFont="1" applyBorder="1" applyAlignment="1" applyProtection="1">
      <alignment horizontal="center" vertical="center" wrapText="1"/>
      <protection locked="0"/>
    </xf>
    <xf numFmtId="0" fontId="12" fillId="0" borderId="49" xfId="0" applyFont="1" applyBorder="1" applyProtection="1">
      <protection locked="0"/>
    </xf>
    <xf numFmtId="0" fontId="9" fillId="0" borderId="51" xfId="0" applyFont="1" applyBorder="1" applyAlignment="1" applyProtection="1">
      <alignment vertical="center" wrapText="1"/>
      <protection locked="0"/>
    </xf>
    <xf numFmtId="0" fontId="9" fillId="0" borderId="44" xfId="0" applyFont="1" applyBorder="1" applyAlignment="1" applyProtection="1">
      <alignment vertical="center" wrapText="1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9" fontId="9" fillId="0" borderId="51" xfId="1" applyFont="1" applyBorder="1" applyAlignment="1" applyProtection="1">
      <alignment horizontal="center" vertical="center" wrapText="1"/>
      <protection locked="0"/>
    </xf>
    <xf numFmtId="0" fontId="12" fillId="0" borderId="51" xfId="0" applyFont="1" applyBorder="1" applyProtection="1">
      <protection locked="0"/>
    </xf>
    <xf numFmtId="0" fontId="9" fillId="8" borderId="40" xfId="0" applyFont="1" applyFill="1" applyBorder="1" applyAlignment="1" applyProtection="1">
      <alignment horizontal="centerContinuous" vertical="center"/>
      <protection locked="0"/>
    </xf>
    <xf numFmtId="0" fontId="9" fillId="8" borderId="42" xfId="0" applyFont="1" applyFill="1" applyBorder="1" applyAlignment="1" applyProtection="1">
      <alignment horizontal="centerContinuous" vertical="center"/>
      <protection locked="0"/>
    </xf>
    <xf numFmtId="0" fontId="9" fillId="8" borderId="41" xfId="0" applyFont="1" applyFill="1" applyBorder="1" applyAlignment="1" applyProtection="1">
      <alignment horizontal="centerContinuous" vertical="center"/>
      <protection locked="0"/>
    </xf>
    <xf numFmtId="0" fontId="9" fillId="0" borderId="41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40" xfId="0" applyFont="1" applyBorder="1" applyAlignment="1">
      <alignment horizontal="centerContinuous" vertical="center" wrapText="1"/>
    </xf>
    <xf numFmtId="0" fontId="9" fillId="0" borderId="42" xfId="0" applyFont="1" applyBorder="1" applyAlignment="1">
      <alignment horizontal="centerContinuous" vertical="center" wrapText="1"/>
    </xf>
    <xf numFmtId="0" fontId="8" fillId="0" borderId="40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13" fillId="0" borderId="41" xfId="0" applyFont="1" applyBorder="1" applyAlignment="1">
      <alignment horizontal="centerContinuous" vertical="center" wrapText="1"/>
    </xf>
    <xf numFmtId="0" fontId="13" fillId="0" borderId="42" xfId="0" applyFont="1" applyBorder="1" applyAlignment="1">
      <alignment horizontal="centerContinuous" vertical="center" wrapText="1"/>
    </xf>
    <xf numFmtId="0" fontId="8" fillId="0" borderId="41" xfId="0" applyFont="1" applyBorder="1" applyAlignment="1" applyProtection="1">
      <alignment horizontal="centerContinuous"/>
      <protection locked="0"/>
    </xf>
    <xf numFmtId="0" fontId="13" fillId="9" borderId="40" xfId="0" applyFont="1" applyFill="1" applyBorder="1" applyAlignment="1">
      <alignment wrapText="1"/>
    </xf>
    <xf numFmtId="0" fontId="13" fillId="9" borderId="42" xfId="0" applyFont="1" applyFill="1" applyBorder="1" applyAlignment="1">
      <alignment wrapText="1"/>
    </xf>
    <xf numFmtId="0" fontId="16" fillId="11" borderId="47" xfId="0" applyFont="1" applyFill="1" applyBorder="1" applyAlignment="1">
      <alignment horizontal="centerContinuous"/>
    </xf>
    <xf numFmtId="0" fontId="16" fillId="11" borderId="48" xfId="0" applyFont="1" applyFill="1" applyBorder="1" applyAlignment="1">
      <alignment horizontal="centerContinuous"/>
    </xf>
    <xf numFmtId="0" fontId="16" fillId="11" borderId="46" xfId="0" applyFont="1" applyFill="1" applyBorder="1" applyAlignment="1">
      <alignment horizontal="centerContinuous"/>
    </xf>
    <xf numFmtId="0" fontId="14" fillId="10" borderId="42" xfId="0" applyFont="1" applyFill="1" applyBorder="1" applyAlignment="1">
      <alignment horizontal="centerContinuous"/>
    </xf>
    <xf numFmtId="0" fontId="14" fillId="10" borderId="41" xfId="0" applyFont="1" applyFill="1" applyBorder="1" applyAlignment="1">
      <alignment horizontal="centerContinuous"/>
    </xf>
    <xf numFmtId="0" fontId="13" fillId="0" borderId="0" xfId="0" applyFont="1"/>
    <xf numFmtId="0" fontId="14" fillId="0" borderId="39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Continuous" vertical="center" wrapText="1"/>
    </xf>
    <xf numFmtId="0" fontId="9" fillId="0" borderId="49" xfId="0" applyFont="1" applyBorder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50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4" xfId="0" applyFont="1" applyBorder="1" applyAlignment="1">
      <alignment horizontal="centerContinuous" vertical="center" wrapText="1"/>
    </xf>
    <xf numFmtId="0" fontId="9" fillId="12" borderId="50" xfId="0" applyFont="1" applyFill="1" applyBorder="1" applyAlignment="1">
      <alignment horizontal="centerContinuous" vertical="center" wrapText="1"/>
    </xf>
    <xf numFmtId="0" fontId="9" fillId="12" borderId="43" xfId="0" applyFont="1" applyFill="1" applyBorder="1" applyAlignment="1">
      <alignment horizontal="centerContinuous" vertical="center" wrapText="1"/>
    </xf>
    <xf numFmtId="0" fontId="9" fillId="12" borderId="45" xfId="0" applyFont="1" applyFill="1" applyBorder="1" applyAlignment="1">
      <alignment horizontal="centerContinuous" vertical="center" wrapText="1"/>
    </xf>
    <xf numFmtId="0" fontId="9" fillId="0" borderId="49" xfId="0" applyFont="1" applyBorder="1" applyAlignment="1">
      <alignment horizontal="center" vertical="center" wrapText="1"/>
    </xf>
    <xf numFmtId="0" fontId="15" fillId="9" borderId="41" xfId="0" applyFont="1" applyFill="1" applyBorder="1" applyAlignment="1">
      <alignment vertical="center" wrapText="1"/>
    </xf>
    <xf numFmtId="0" fontId="13" fillId="0" borderId="44" xfId="0" applyFont="1" applyBorder="1" applyAlignment="1">
      <alignment horizontal="center" vertical="center"/>
    </xf>
    <xf numFmtId="0" fontId="14" fillId="11" borderId="39" xfId="0" applyFont="1" applyFill="1" applyBorder="1" applyAlignment="1">
      <alignment horizontal="centerContinuous" vertical="center" wrapText="1"/>
    </xf>
    <xf numFmtId="0" fontId="13" fillId="9" borderId="48" xfId="0" applyFont="1" applyFill="1" applyBorder="1" applyAlignment="1">
      <alignment wrapText="1"/>
    </xf>
    <xf numFmtId="0" fontId="13" fillId="9" borderId="47" xfId="0" applyFont="1" applyFill="1" applyBorder="1" applyAlignment="1">
      <alignment wrapText="1"/>
    </xf>
    <xf numFmtId="0" fontId="0" fillId="0" borderId="41" xfId="0" applyBorder="1"/>
    <xf numFmtId="0" fontId="18" fillId="8" borderId="43" xfId="0" applyFont="1" applyFill="1" applyBorder="1" applyAlignment="1" applyProtection="1">
      <alignment horizontal="centerContinuous"/>
      <protection locked="0"/>
    </xf>
    <xf numFmtId="0" fontId="18" fillId="8" borderId="45" xfId="0" applyFont="1" applyFill="1" applyBorder="1" applyAlignment="1" applyProtection="1">
      <alignment horizontal="centerContinuous"/>
      <protection locked="0"/>
    </xf>
    <xf numFmtId="0" fontId="9" fillId="0" borderId="52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9" fillId="8" borderId="50" xfId="0" applyFont="1" applyFill="1" applyBorder="1" applyAlignment="1" applyProtection="1">
      <alignment horizontal="centerContinuous"/>
      <protection locked="0"/>
    </xf>
    <xf numFmtId="0" fontId="9" fillId="0" borderId="39" xfId="0" applyFont="1" applyBorder="1" applyAlignment="1">
      <alignment horizontal="centerContinuous" vertical="center" wrapText="1"/>
    </xf>
    <xf numFmtId="0" fontId="8" fillId="0" borderId="39" xfId="0" applyFont="1" applyBorder="1" applyAlignment="1" applyProtection="1">
      <alignment horizontal="centerContinuous"/>
      <protection locked="0"/>
    </xf>
    <xf numFmtId="0" fontId="9" fillId="0" borderId="43" xfId="0" applyFont="1" applyBorder="1" applyAlignment="1">
      <alignment horizontal="center" vertical="center" wrapText="1"/>
    </xf>
    <xf numFmtId="0" fontId="8" fillId="0" borderId="1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9" fillId="0" borderId="44" xfId="0" applyFont="1" applyBorder="1" applyAlignment="1" applyProtection="1">
      <alignment horizontal="left" vertical="center" wrapText="1"/>
      <protection locked="0"/>
    </xf>
    <xf numFmtId="0" fontId="9" fillId="0" borderId="39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9" fillId="0" borderId="46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9" xfId="0" applyFont="1" applyBorder="1" applyAlignment="1" applyProtection="1">
      <alignment horizontal="left" vertical="center" wrapText="1"/>
      <protection locked="0"/>
    </xf>
    <xf numFmtId="0" fontId="9" fillId="0" borderId="51" xfId="0" applyFont="1" applyBorder="1" applyAlignment="1" applyProtection="1">
      <alignment horizontal="left" vertical="center" wrapText="1"/>
      <protection locked="0"/>
    </xf>
    <xf numFmtId="14" fontId="8" fillId="0" borderId="18" xfId="0" applyNumberFormat="1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9" fontId="8" fillId="0" borderId="39" xfId="0" applyNumberFormat="1" applyFont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14" fontId="8" fillId="0" borderId="39" xfId="0" applyNumberFormat="1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/>
      <protection locked="0"/>
    </xf>
    <xf numFmtId="9" fontId="9" fillId="0" borderId="40" xfId="0" applyNumberFormat="1" applyFont="1" applyBorder="1" applyAlignment="1">
      <alignment horizontal="center" vertical="center"/>
    </xf>
    <xf numFmtId="9" fontId="9" fillId="0" borderId="41" xfId="0" applyNumberFormat="1" applyFont="1" applyBorder="1" applyAlignment="1">
      <alignment horizontal="center" vertical="center"/>
    </xf>
    <xf numFmtId="2" fontId="9" fillId="0" borderId="44" xfId="0" applyNumberFormat="1" applyFont="1" applyBorder="1" applyAlignment="1">
      <alignment horizontal="center" vertical="center" wrapText="1"/>
    </xf>
    <xf numFmtId="2" fontId="9" fillId="0" borderId="39" xfId="0" applyNumberFormat="1" applyFont="1" applyBorder="1" applyAlignment="1">
      <alignment horizontal="center" vertical="center" wrapText="1"/>
    </xf>
    <xf numFmtId="9" fontId="8" fillId="0" borderId="39" xfId="1" applyFont="1" applyFill="1" applyBorder="1" applyAlignment="1" applyProtection="1">
      <alignment horizontal="center" vertical="center" wrapText="1"/>
    </xf>
    <xf numFmtId="9" fontId="8" fillId="0" borderId="39" xfId="1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>
      <alignment horizontal="center" vertical="center" wrapText="1"/>
    </xf>
    <xf numFmtId="164" fontId="9" fillId="0" borderId="39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/>
    </xf>
    <xf numFmtId="0" fontId="8" fillId="0" borderId="19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/>
    </xf>
    <xf numFmtId="0" fontId="9" fillId="0" borderId="19" xfId="0" applyFont="1" applyBorder="1" applyAlignment="1">
      <alignment horizontal="left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28" xfId="0" applyFont="1" applyBorder="1" applyAlignment="1" applyProtection="1">
      <alignment horizontal="center"/>
      <protection locked="0"/>
    </xf>
    <xf numFmtId="0" fontId="8" fillId="0" borderId="29" xfId="0" applyFont="1" applyBorder="1" applyAlignment="1" applyProtection="1">
      <alignment horizontal="center"/>
      <protection locked="0"/>
    </xf>
    <xf numFmtId="0" fontId="8" fillId="0" borderId="30" xfId="0" applyFont="1" applyBorder="1" applyAlignment="1" applyProtection="1">
      <alignment horizont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19" fillId="0" borderId="32" xfId="0" applyFont="1" applyBorder="1" applyAlignment="1" applyProtection="1">
      <alignment horizontal="center"/>
      <protection locked="0"/>
    </xf>
    <xf numFmtId="0" fontId="19" fillId="0" borderId="32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39" xfId="0" applyFont="1" applyBorder="1" applyAlignment="1">
      <alignment horizontal="left"/>
    </xf>
    <xf numFmtId="0" fontId="9" fillId="0" borderId="39" xfId="0" applyFont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9" fontId="8" fillId="0" borderId="39" xfId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66FF"/>
      <color rgb="FFEAEFFA"/>
      <color rgb="FFDAE3F6"/>
      <color rgb="FFCDF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333376</xdr:colOff>
      <xdr:row>2</xdr:row>
      <xdr:rowOff>103617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EB1D71-3CE9-4243-9175-DC28A291CD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870" b="26916"/>
        <a:stretch/>
      </xdr:blipFill>
      <xdr:spPr>
        <a:xfrm>
          <a:off x="1" y="0"/>
          <a:ext cx="2609850" cy="484617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3</xdr:row>
      <xdr:rowOff>0</xdr:rowOff>
    </xdr:from>
    <xdr:to>
      <xdr:col>13</xdr:col>
      <xdr:colOff>259291</xdr:colOff>
      <xdr:row>4</xdr:row>
      <xdr:rowOff>1095375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D199E2-037A-5A7A-5D5F-2DC1D5CE1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81025"/>
          <a:ext cx="6764866" cy="129540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2</xdr:row>
      <xdr:rowOff>180976</xdr:rowOff>
    </xdr:from>
    <xdr:to>
      <xdr:col>14</xdr:col>
      <xdr:colOff>209549</xdr:colOff>
      <xdr:row>4</xdr:row>
      <xdr:rowOff>1057276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E833A2B-621C-4663-46AB-8345ED357F8F}"/>
            </a:ext>
          </a:extLst>
        </xdr:cNvPr>
        <xdr:cNvSpPr txBox="1"/>
      </xdr:nvSpPr>
      <xdr:spPr>
        <a:xfrm>
          <a:off x="10553700" y="561976"/>
          <a:ext cx="647699" cy="12668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1. Productividad</a:t>
          </a:r>
        </a:p>
      </xdr:txBody>
    </xdr:sp>
    <xdr:clientData/>
  </xdr:twoCellAnchor>
  <xdr:twoCellAnchor>
    <xdr:from>
      <xdr:col>13</xdr:col>
      <xdr:colOff>238126</xdr:colOff>
      <xdr:row>4</xdr:row>
      <xdr:rowOff>1085851</xdr:rowOff>
    </xdr:from>
    <xdr:to>
      <xdr:col>14</xdr:col>
      <xdr:colOff>209550</xdr:colOff>
      <xdr:row>5</xdr:row>
      <xdr:rowOff>1206500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B1C45395-A0FB-4A3D-9560-B2A9006C37A7}"/>
            </a:ext>
          </a:extLst>
        </xdr:cNvPr>
        <xdr:cNvSpPr txBox="1"/>
      </xdr:nvSpPr>
      <xdr:spPr>
        <a:xfrm>
          <a:off x="10556876" y="1863726"/>
          <a:ext cx="638174" cy="1327149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2. Construcción de Integridad</a:t>
          </a:r>
        </a:p>
      </xdr:txBody>
    </xdr:sp>
    <xdr:clientData/>
  </xdr:twoCellAnchor>
  <xdr:twoCellAnchor editAs="oneCell">
    <xdr:from>
      <xdr:col>4</xdr:col>
      <xdr:colOff>330200</xdr:colOff>
      <xdr:row>5</xdr:row>
      <xdr:rowOff>1212850</xdr:rowOff>
    </xdr:from>
    <xdr:to>
      <xdr:col>13</xdr:col>
      <xdr:colOff>254000</xdr:colOff>
      <xdr:row>6</xdr:row>
      <xdr:rowOff>1151624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33AD3B9-6462-F4BA-67A9-7B015C95D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3197225"/>
          <a:ext cx="6781800" cy="1542149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5</xdr:row>
      <xdr:rowOff>1187451</xdr:rowOff>
    </xdr:from>
    <xdr:to>
      <xdr:col>14</xdr:col>
      <xdr:colOff>209549</xdr:colOff>
      <xdr:row>6</xdr:row>
      <xdr:rowOff>1127125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135CD65-32C5-445E-A976-496982C8B6EA}"/>
            </a:ext>
          </a:extLst>
        </xdr:cNvPr>
        <xdr:cNvSpPr txBox="1"/>
      </xdr:nvSpPr>
      <xdr:spPr>
        <a:xfrm>
          <a:off x="10547350" y="3171826"/>
          <a:ext cx="647699" cy="1543049"/>
        </a:xfrm>
        <a:prstGeom prst="rect">
          <a:avLst/>
        </a:prstGeom>
        <a:solidFill>
          <a:srgbClr val="6666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3. Gestión cultural</a:t>
          </a:r>
        </a:p>
      </xdr:txBody>
    </xdr:sp>
    <xdr:clientData/>
  </xdr:twoCellAnchor>
  <xdr:twoCellAnchor editAs="oneCell">
    <xdr:from>
      <xdr:col>4</xdr:col>
      <xdr:colOff>321112</xdr:colOff>
      <xdr:row>6</xdr:row>
      <xdr:rowOff>1181101</xdr:rowOff>
    </xdr:from>
    <xdr:to>
      <xdr:col>13</xdr:col>
      <xdr:colOff>254000</xdr:colOff>
      <xdr:row>11</xdr:row>
      <xdr:rowOff>9999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1A26AC6-ADDB-D7A4-7442-DC8D9E319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862" y="4768851"/>
          <a:ext cx="6790888" cy="174989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260350</xdr:colOff>
      <xdr:row>6</xdr:row>
      <xdr:rowOff>1165226</xdr:rowOff>
    </xdr:from>
    <xdr:to>
      <xdr:col>14</xdr:col>
      <xdr:colOff>241299</xdr:colOff>
      <xdr:row>15</xdr:row>
      <xdr:rowOff>41275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E0B29FA-ED15-45B4-B72C-8A8FEC93D8AB}"/>
            </a:ext>
          </a:extLst>
        </xdr:cNvPr>
        <xdr:cNvSpPr txBox="1"/>
      </xdr:nvSpPr>
      <xdr:spPr>
        <a:xfrm>
          <a:off x="10579100" y="4752976"/>
          <a:ext cx="647699" cy="173354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rgbClr val="002060"/>
              </a:solidFill>
            </a:rPr>
            <a:t>Pilar 4. Desarrollo persona-equipo</a:t>
          </a:r>
        </a:p>
      </xdr:txBody>
    </xdr:sp>
    <xdr:clientData/>
  </xdr:twoCellAnchor>
  <xdr:twoCellAnchor editAs="oneCell">
    <xdr:from>
      <xdr:col>4</xdr:col>
      <xdr:colOff>349250</xdr:colOff>
      <xdr:row>4</xdr:row>
      <xdr:rowOff>1111250</xdr:rowOff>
    </xdr:from>
    <xdr:to>
      <xdr:col>13</xdr:col>
      <xdr:colOff>254000</xdr:colOff>
      <xdr:row>5</xdr:row>
      <xdr:rowOff>1199745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F4F6704-7BE0-45D0-07E5-AB215EEE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889125"/>
          <a:ext cx="6762750" cy="1294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680605</xdr:colOff>
      <xdr:row>0</xdr:row>
      <xdr:rowOff>154998</xdr:rowOff>
    </xdr:from>
    <xdr:to>
      <xdr:col>1</xdr:col>
      <xdr:colOff>1309255</xdr:colOff>
      <xdr:row>0</xdr:row>
      <xdr:rowOff>783648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3F9C9A-B6C8-46C8-AB92-E8E6CE2429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055" y="154998"/>
          <a:ext cx="6286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365124</xdr:colOff>
      <xdr:row>0</xdr:row>
      <xdr:rowOff>111124</xdr:rowOff>
    </xdr:from>
    <xdr:to>
      <xdr:col>1</xdr:col>
      <xdr:colOff>1555749</xdr:colOff>
      <xdr:row>0</xdr:row>
      <xdr:rowOff>1301749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6B7DB9-B8F9-EABC-AA21-55B740D5FD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874" y="111124"/>
          <a:ext cx="1190625" cy="1190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968375</xdr:colOff>
      <xdr:row>0</xdr:row>
      <xdr:rowOff>174625</xdr:rowOff>
    </xdr:from>
    <xdr:to>
      <xdr:col>1</xdr:col>
      <xdr:colOff>2238375</xdr:colOff>
      <xdr:row>0</xdr:row>
      <xdr:rowOff>1444625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9E2F12-B349-AEB9-0473-ACF5033B02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25" y="174625"/>
          <a:ext cx="1270000" cy="127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349249</xdr:colOff>
      <xdr:row>0</xdr:row>
      <xdr:rowOff>269874</xdr:rowOff>
    </xdr:from>
    <xdr:to>
      <xdr:col>1</xdr:col>
      <xdr:colOff>1603374</xdr:colOff>
      <xdr:row>0</xdr:row>
      <xdr:rowOff>1523999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B91E63-0D14-1F17-F4FE-40D6390470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99" y="269874"/>
          <a:ext cx="1254125" cy="1254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508000</xdr:colOff>
      <xdr:row>0</xdr:row>
      <xdr:rowOff>47625</xdr:rowOff>
    </xdr:from>
    <xdr:to>
      <xdr:col>1</xdr:col>
      <xdr:colOff>1136650</xdr:colOff>
      <xdr:row>0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0DEF05-7B4E-C11D-CA91-5EA5068795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7625"/>
          <a:ext cx="6286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650875</xdr:colOff>
      <xdr:row>0</xdr:row>
      <xdr:rowOff>0</xdr:rowOff>
    </xdr:from>
    <xdr:to>
      <xdr:col>1</xdr:col>
      <xdr:colOff>1279525</xdr:colOff>
      <xdr:row>0</xdr:row>
      <xdr:rowOff>628650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5AE00A-1B95-CA2F-FFD8-55447243B8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5" y="0"/>
          <a:ext cx="6286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185200</xdr:rowOff>
    </xdr:from>
    <xdr:to>
      <xdr:col>2</xdr:col>
      <xdr:colOff>628649</xdr:colOff>
      <xdr:row>1</xdr:row>
      <xdr:rowOff>781050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BC4AE7-11D7-6D8E-F689-60D0486277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75700"/>
          <a:ext cx="1038224" cy="59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9"/>
  <sheetViews>
    <sheetView showGridLines="0" topLeftCell="A6" zoomScale="60" zoomScaleNormal="60" workbookViewId="0">
      <selection activeCell="F8" sqref="F8"/>
    </sheetView>
  </sheetViews>
  <sheetFormatPr baseColWidth="10" defaultColWidth="11.42578125" defaultRowHeight="15" x14ac:dyDescent="0.25"/>
  <cols>
    <col min="1" max="1" width="22.7109375" customWidth="1"/>
    <col min="14" max="14" width="10" customWidth="1"/>
  </cols>
  <sheetData>
    <row r="4" spans="1:4" ht="15.75" customHeight="1" thickBot="1" x14ac:dyDescent="0.3"/>
    <row r="5" spans="1:4" ht="94.5" customHeight="1" thickBot="1" x14ac:dyDescent="0.3">
      <c r="A5" s="4" t="s">
        <v>0</v>
      </c>
      <c r="B5" s="7">
        <v>0.55000000000000004</v>
      </c>
      <c r="C5" s="176" t="s">
        <v>1</v>
      </c>
      <c r="D5" s="179" t="s">
        <v>2</v>
      </c>
    </row>
    <row r="6" spans="1:4" ht="126.75" customHeight="1" thickBot="1" x14ac:dyDescent="0.3">
      <c r="A6" s="3" t="s">
        <v>3</v>
      </c>
      <c r="B6" s="6">
        <v>0.15</v>
      </c>
      <c r="C6" s="177"/>
      <c r="D6" s="180"/>
    </row>
    <row r="7" spans="1:4" ht="94.5" customHeight="1" thickBot="1" x14ac:dyDescent="0.3">
      <c r="A7" s="2" t="s">
        <v>4</v>
      </c>
      <c r="B7" s="6">
        <v>0.15</v>
      </c>
      <c r="C7" s="177"/>
      <c r="D7" s="180"/>
    </row>
    <row r="8" spans="1:4" ht="60.75" customHeight="1" thickBot="1" x14ac:dyDescent="0.3">
      <c r="A8" s="1" t="s">
        <v>5</v>
      </c>
      <c r="B8" s="6">
        <v>0.15</v>
      </c>
      <c r="C8" s="177"/>
      <c r="D8" s="180"/>
    </row>
    <row r="9" spans="1:4" ht="44.25" customHeight="1" thickBot="1" x14ac:dyDescent="0.3">
      <c r="A9" s="5" t="s">
        <v>6</v>
      </c>
      <c r="B9" s="8">
        <f>SUM(B5:B8)</f>
        <v>1</v>
      </c>
      <c r="C9" s="178"/>
      <c r="D9" s="181"/>
    </row>
  </sheetData>
  <mergeCells count="2">
    <mergeCell ref="C5:C9"/>
    <mergeCell ref="D5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4952A-458F-4E25-9A75-839E32D980C0}">
  <sheetPr>
    <pageSetUpPr fitToPage="1"/>
  </sheetPr>
  <dimension ref="B1:N70"/>
  <sheetViews>
    <sheetView zoomScaleNormal="100" zoomScaleSheetLayoutView="86" zoomScalePageLayoutView="86" workbookViewId="0">
      <selection activeCell="C1" sqref="C1"/>
    </sheetView>
  </sheetViews>
  <sheetFormatPr baseColWidth="10" defaultColWidth="10.85546875" defaultRowHeight="14.25" x14ac:dyDescent="0.2"/>
  <cols>
    <col min="1" max="1" width="2.5703125" style="44" customWidth="1"/>
    <col min="2" max="2" width="38.28515625" style="44" customWidth="1"/>
    <col min="3" max="3" width="81.140625" style="44" customWidth="1"/>
    <col min="4" max="4" width="25.28515625" style="44" customWidth="1"/>
    <col min="5" max="5" width="38.42578125" style="44" customWidth="1"/>
    <col min="6" max="6" width="15.28515625" style="44" customWidth="1"/>
    <col min="7" max="9" width="10.85546875" style="44"/>
    <col min="10" max="10" width="11.42578125" style="44" customWidth="1"/>
    <col min="11" max="12" width="10.85546875" style="44"/>
    <col min="13" max="13" width="17.85546875" style="44" customWidth="1"/>
    <col min="14" max="14" width="3.28515625" style="44" customWidth="1"/>
    <col min="15" max="16384" width="10.85546875" style="44"/>
  </cols>
  <sheetData>
    <row r="1" spans="2:14" ht="73.5" customHeight="1" x14ac:dyDescent="0.2">
      <c r="B1" s="151"/>
      <c r="C1" s="159" t="s">
        <v>228</v>
      </c>
      <c r="D1" s="151" t="s">
        <v>222</v>
      </c>
      <c r="E1" s="147"/>
    </row>
    <row r="2" spans="2:14" ht="14.25" customHeight="1" x14ac:dyDescent="0.2">
      <c r="B2" s="153"/>
      <c r="C2" s="174"/>
      <c r="D2" s="154"/>
      <c r="E2" s="147"/>
    </row>
    <row r="3" spans="2:14" ht="23.25" customHeight="1" x14ac:dyDescent="0.2">
      <c r="B3" s="156" t="s">
        <v>7</v>
      </c>
      <c r="C3" s="157"/>
      <c r="D3" s="158"/>
      <c r="E3" s="147"/>
    </row>
    <row r="4" spans="2:14" ht="48" customHeight="1" x14ac:dyDescent="0.2">
      <c r="B4" s="131" t="s">
        <v>8</v>
      </c>
      <c r="C4" s="132"/>
      <c r="D4" s="150"/>
      <c r="E4" s="147"/>
    </row>
    <row r="5" spans="2:14" ht="66.75" customHeight="1" x14ac:dyDescent="0.2">
      <c r="B5" s="152" t="s">
        <v>9</v>
      </c>
      <c r="C5" s="155" t="s">
        <v>10</v>
      </c>
      <c r="D5" s="155"/>
    </row>
    <row r="6" spans="2:14" ht="37.5" customHeight="1" x14ac:dyDescent="0.2">
      <c r="B6" s="148" t="s">
        <v>11</v>
      </c>
      <c r="C6" s="155" t="s">
        <v>12</v>
      </c>
      <c r="D6" s="155"/>
    </row>
    <row r="7" spans="2:14" ht="55.5" customHeight="1" x14ac:dyDescent="0.2">
      <c r="B7" s="149" t="s">
        <v>13</v>
      </c>
      <c r="C7" s="155" t="s">
        <v>14</v>
      </c>
      <c r="D7" s="155"/>
      <c r="E7" s="147"/>
    </row>
    <row r="8" spans="2:14" ht="48.75" customHeight="1" x14ac:dyDescent="0.2">
      <c r="B8" s="148" t="s">
        <v>15</v>
      </c>
      <c r="C8" s="155" t="s">
        <v>16</v>
      </c>
      <c r="D8" s="155"/>
      <c r="E8" s="147"/>
    </row>
    <row r="9" spans="2:14" ht="64.5" customHeight="1" x14ac:dyDescent="0.2">
      <c r="B9" s="148" t="s">
        <v>17</v>
      </c>
      <c r="C9" s="155" t="s">
        <v>18</v>
      </c>
      <c r="D9" s="155"/>
      <c r="E9" s="147"/>
    </row>
    <row r="10" spans="2:14" ht="48" customHeight="1" x14ac:dyDescent="0.2">
      <c r="B10" s="148" t="s">
        <v>19</v>
      </c>
      <c r="C10" s="155" t="s">
        <v>20</v>
      </c>
      <c r="D10" s="155"/>
      <c r="E10" s="147"/>
    </row>
    <row r="11" spans="2:14" ht="57" customHeight="1" x14ac:dyDescent="0.2">
      <c r="B11" s="148" t="s">
        <v>21</v>
      </c>
      <c r="C11" s="155" t="s">
        <v>22</v>
      </c>
      <c r="D11" s="155"/>
      <c r="E11" s="147"/>
    </row>
    <row r="12" spans="2:14" ht="51" customHeight="1" x14ac:dyDescent="0.2">
      <c r="B12" s="148" t="s">
        <v>23</v>
      </c>
      <c r="C12" s="155" t="s">
        <v>24</v>
      </c>
      <c r="D12" s="155"/>
      <c r="E12" s="147"/>
    </row>
    <row r="13" spans="2:14" ht="49.5" customHeight="1" x14ac:dyDescent="0.2">
      <c r="B13" s="148" t="s">
        <v>25</v>
      </c>
      <c r="C13" s="155" t="s">
        <v>26</v>
      </c>
      <c r="D13" s="155"/>
      <c r="E13" s="147"/>
      <c r="F13" s="147"/>
      <c r="G13" s="147"/>
      <c r="H13" s="147"/>
      <c r="I13" s="147"/>
      <c r="J13" s="147"/>
      <c r="K13" s="147"/>
      <c r="L13" s="147"/>
      <c r="M13" s="147"/>
      <c r="N13" s="147"/>
    </row>
    <row r="14" spans="2:14" ht="52.5" customHeight="1" x14ac:dyDescent="0.2">
      <c r="B14" s="148" t="s">
        <v>27</v>
      </c>
      <c r="C14" s="155" t="s">
        <v>28</v>
      </c>
      <c r="D14" s="155"/>
      <c r="E14" s="147"/>
      <c r="F14" s="147"/>
      <c r="G14" s="147"/>
      <c r="H14" s="147"/>
      <c r="I14" s="147"/>
      <c r="J14" s="147"/>
      <c r="K14" s="147"/>
      <c r="L14" s="147"/>
      <c r="M14" s="147"/>
      <c r="N14" s="147"/>
    </row>
    <row r="15" spans="2:14" ht="68.25" customHeight="1" x14ac:dyDescent="0.2">
      <c r="B15" s="148" t="s">
        <v>29</v>
      </c>
      <c r="C15" s="155" t="s">
        <v>30</v>
      </c>
      <c r="D15" s="155"/>
      <c r="E15" s="147"/>
      <c r="F15" s="147"/>
      <c r="G15" s="147"/>
      <c r="H15" s="147"/>
      <c r="I15" s="147"/>
      <c r="J15" s="147"/>
      <c r="K15" s="147"/>
      <c r="L15" s="147"/>
      <c r="M15" s="147"/>
      <c r="N15" s="147"/>
    </row>
    <row r="16" spans="2:14" ht="41.25" customHeight="1" x14ac:dyDescent="0.2">
      <c r="B16" s="148" t="s">
        <v>31</v>
      </c>
      <c r="C16" s="155" t="s">
        <v>32</v>
      </c>
      <c r="D16" s="155"/>
      <c r="E16" s="147"/>
      <c r="F16" s="147"/>
      <c r="G16" s="147"/>
      <c r="H16" s="147"/>
      <c r="I16" s="147"/>
      <c r="J16" s="147"/>
      <c r="K16" s="147"/>
      <c r="L16" s="147"/>
      <c r="N16" s="147"/>
    </row>
    <row r="17" spans="2:14" ht="51.75" customHeight="1" x14ac:dyDescent="0.2">
      <c r="B17" s="149" t="s">
        <v>33</v>
      </c>
      <c r="C17" s="155" t="s">
        <v>34</v>
      </c>
      <c r="D17" s="155"/>
      <c r="E17" s="147"/>
      <c r="F17" s="147"/>
      <c r="G17" s="147"/>
      <c r="H17" s="147"/>
      <c r="I17" s="147"/>
      <c r="J17" s="147"/>
      <c r="K17" s="147"/>
      <c r="L17" s="147"/>
      <c r="M17" s="147"/>
      <c r="N17" s="147"/>
    </row>
    <row r="18" spans="2:14" ht="69" customHeight="1" x14ac:dyDescent="0.2">
      <c r="B18" s="148" t="s">
        <v>35</v>
      </c>
      <c r="C18" s="155" t="s">
        <v>36</v>
      </c>
      <c r="D18" s="155"/>
      <c r="E18" s="147"/>
      <c r="F18" s="147"/>
      <c r="G18" s="147"/>
      <c r="H18" s="147"/>
      <c r="I18" s="147"/>
      <c r="J18" s="147"/>
      <c r="K18" s="147"/>
      <c r="L18" s="147"/>
      <c r="M18" s="147"/>
      <c r="N18" s="147"/>
    </row>
    <row r="19" spans="2:14" ht="48.75" customHeight="1" x14ac:dyDescent="0.2">
      <c r="B19" s="148" t="s">
        <v>37</v>
      </c>
      <c r="C19" s="155" t="s">
        <v>38</v>
      </c>
      <c r="D19" s="155"/>
    </row>
    <row r="20" spans="2:14" ht="54.75" customHeight="1" x14ac:dyDescent="0.2">
      <c r="B20" s="148" t="s">
        <v>39</v>
      </c>
      <c r="C20" s="155" t="s">
        <v>40</v>
      </c>
      <c r="D20" s="155"/>
    </row>
    <row r="21" spans="2:14" ht="85.5" customHeight="1" x14ac:dyDescent="0.2">
      <c r="B21" s="148" t="s">
        <v>41</v>
      </c>
      <c r="C21" s="155" t="s">
        <v>42</v>
      </c>
      <c r="D21" s="155"/>
    </row>
    <row r="22" spans="2:14" ht="65.25" customHeight="1" x14ac:dyDescent="0.2">
      <c r="B22" s="148" t="s">
        <v>43</v>
      </c>
      <c r="C22" s="155" t="s">
        <v>44</v>
      </c>
      <c r="D22" s="155"/>
    </row>
    <row r="23" spans="2:14" ht="78" customHeight="1" x14ac:dyDescent="0.2">
      <c r="B23" s="148" t="s">
        <v>45</v>
      </c>
      <c r="C23" s="155" t="s">
        <v>46</v>
      </c>
      <c r="D23" s="155"/>
    </row>
    <row r="24" spans="2:14" ht="15" customHeight="1" x14ac:dyDescent="0.2">
      <c r="B24" s="156" t="s">
        <v>47</v>
      </c>
      <c r="C24" s="157"/>
      <c r="D24" s="158"/>
    </row>
    <row r="25" spans="2:14" ht="15" customHeight="1" x14ac:dyDescent="0.2"/>
    <row r="26" spans="2:14" ht="15" customHeight="1" x14ac:dyDescent="0.2"/>
    <row r="27" spans="2:14" ht="15" customHeight="1" x14ac:dyDescent="0.2"/>
    <row r="28" spans="2:14" ht="15" customHeight="1" x14ac:dyDescent="0.2"/>
    <row r="29" spans="2:14" ht="15" customHeight="1" x14ac:dyDescent="0.2"/>
    <row r="30" spans="2:14" ht="15" customHeight="1" x14ac:dyDescent="0.2"/>
    <row r="31" spans="2:14" ht="15" customHeight="1" x14ac:dyDescent="0.2"/>
    <row r="32" spans="2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</sheetData>
  <pageMargins left="0.7" right="0.7" top="0.75" bottom="0.75" header="0.3" footer="0.3"/>
  <pageSetup scale="9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4"/>
  <sheetViews>
    <sheetView showGridLines="0" topLeftCell="E1" zoomScale="60" zoomScaleNormal="60" zoomScaleSheetLayoutView="10" zoomScalePageLayoutView="50" workbookViewId="0">
      <selection activeCell="F1" sqref="F1"/>
    </sheetView>
  </sheetViews>
  <sheetFormatPr baseColWidth="10" defaultColWidth="10.85546875" defaultRowHeight="14.25" x14ac:dyDescent="0.2"/>
  <cols>
    <col min="1" max="1" width="4.28515625" style="19" customWidth="1"/>
    <col min="2" max="2" width="29" style="37" customWidth="1"/>
    <col min="3" max="3" width="71.140625" style="19" customWidth="1"/>
    <col min="4" max="4" width="84.28515625" style="19" customWidth="1"/>
    <col min="5" max="5" width="53.140625" style="19" customWidth="1"/>
    <col min="6" max="6" width="42.140625" style="19" customWidth="1"/>
    <col min="7" max="7" width="118.140625" style="19" customWidth="1"/>
    <col min="8" max="8" width="32" style="19" customWidth="1"/>
    <col min="9" max="9" width="39.42578125" style="19" customWidth="1"/>
    <col min="10" max="10" width="39.85546875" style="19" customWidth="1"/>
    <col min="11" max="11" width="3.7109375" style="19" customWidth="1"/>
    <col min="12" max="12" width="10.85546875" style="19"/>
    <col min="13" max="13" width="36.140625" style="19" customWidth="1"/>
    <col min="14" max="16384" width="10.85546875" style="19"/>
  </cols>
  <sheetData>
    <row r="1" spans="1:14" s="17" customFormat="1" ht="132" customHeight="1" x14ac:dyDescent="0.2">
      <c r="A1" s="16"/>
      <c r="B1" s="9"/>
      <c r="C1" s="131" t="s">
        <v>48</v>
      </c>
      <c r="D1" s="132"/>
      <c r="E1" s="132"/>
      <c r="F1" s="132"/>
      <c r="G1" s="132"/>
      <c r="H1" s="132"/>
      <c r="I1" s="150"/>
      <c r="J1" s="108" t="s">
        <v>223</v>
      </c>
      <c r="K1" s="130"/>
      <c r="L1" s="130"/>
      <c r="M1" s="130"/>
      <c r="N1" s="130"/>
    </row>
    <row r="2" spans="1:14" s="22" customFormat="1" ht="37.5" customHeight="1" x14ac:dyDescent="0.2">
      <c r="A2" s="20"/>
      <c r="B2" s="135"/>
      <c r="C2" s="168"/>
      <c r="D2" s="169"/>
      <c r="E2" s="169"/>
      <c r="F2" s="169"/>
      <c r="G2" s="169"/>
      <c r="H2" s="136"/>
      <c r="I2" s="185" t="s">
        <v>49</v>
      </c>
      <c r="J2" s="186"/>
      <c r="K2" s="21"/>
      <c r="L2" s="21"/>
      <c r="M2" s="21"/>
    </row>
    <row r="3" spans="1:14" s="23" customFormat="1" ht="81.75" customHeight="1" x14ac:dyDescent="0.2">
      <c r="B3" s="117" t="s">
        <v>50</v>
      </c>
      <c r="C3" s="170" t="s">
        <v>51</v>
      </c>
      <c r="D3" s="134" t="s">
        <v>52</v>
      </c>
      <c r="E3" s="134" t="s">
        <v>53</v>
      </c>
      <c r="F3" s="134" t="s">
        <v>54</v>
      </c>
      <c r="G3" s="134" t="s">
        <v>17</v>
      </c>
      <c r="H3" s="116" t="s">
        <v>55</v>
      </c>
      <c r="I3" s="43" t="s">
        <v>56</v>
      </c>
      <c r="J3" s="10" t="s">
        <v>57</v>
      </c>
      <c r="K3" s="21"/>
      <c r="L3" s="21"/>
      <c r="M3" s="21"/>
    </row>
    <row r="4" spans="1:14" s="23" customFormat="1" ht="91.5" customHeight="1" x14ac:dyDescent="0.2">
      <c r="A4" s="20"/>
      <c r="B4" s="187" t="s">
        <v>58</v>
      </c>
      <c r="C4" s="182"/>
      <c r="D4" s="182"/>
      <c r="E4" s="182"/>
      <c r="F4" s="182"/>
      <c r="G4" s="182"/>
      <c r="H4" s="182"/>
      <c r="I4" s="183"/>
      <c r="J4" s="183"/>
      <c r="K4" s="21"/>
      <c r="L4" s="21"/>
      <c r="M4" s="21"/>
    </row>
    <row r="5" spans="1:14" ht="46.5" customHeight="1" x14ac:dyDescent="0.2">
      <c r="A5" s="16"/>
      <c r="B5" s="123"/>
      <c r="C5" s="123"/>
      <c r="D5" s="123"/>
      <c r="E5" s="123"/>
      <c r="F5" s="123"/>
      <c r="G5" s="12"/>
      <c r="H5" s="123"/>
      <c r="I5" s="123"/>
      <c r="J5" s="123"/>
      <c r="K5" s="18"/>
      <c r="L5" s="18"/>
      <c r="M5" s="18"/>
    </row>
    <row r="6" spans="1:14" ht="48" customHeight="1" x14ac:dyDescent="0.2">
      <c r="A6" s="16"/>
      <c r="B6" s="118"/>
      <c r="C6" s="118"/>
      <c r="D6" s="118"/>
      <c r="E6" s="118"/>
      <c r="F6" s="118"/>
      <c r="G6" s="13"/>
      <c r="H6" s="118"/>
      <c r="I6" s="118"/>
      <c r="J6" s="118"/>
      <c r="K6" s="18"/>
      <c r="L6" s="18"/>
      <c r="M6" s="18"/>
    </row>
    <row r="7" spans="1:14" ht="48" customHeight="1" x14ac:dyDescent="0.2">
      <c r="A7" s="16"/>
      <c r="B7" s="118">
        <v>1</v>
      </c>
      <c r="C7" s="118"/>
      <c r="D7" s="118" t="s">
        <v>59</v>
      </c>
      <c r="E7" s="118"/>
      <c r="F7" s="118"/>
      <c r="G7" s="13"/>
      <c r="H7" s="124">
        <v>0.6</v>
      </c>
      <c r="I7" s="118"/>
      <c r="J7" s="118"/>
      <c r="K7" s="18"/>
      <c r="L7" s="18"/>
      <c r="M7" s="18"/>
    </row>
    <row r="8" spans="1:14" ht="48" customHeight="1" x14ac:dyDescent="0.2">
      <c r="A8" s="16"/>
      <c r="B8" s="118"/>
      <c r="C8" s="118"/>
      <c r="D8" s="118"/>
      <c r="E8" s="118"/>
      <c r="F8" s="118"/>
      <c r="G8" s="13"/>
      <c r="H8" s="118"/>
      <c r="I8" s="118"/>
      <c r="J8" s="118"/>
      <c r="K8" s="18"/>
      <c r="L8" s="18"/>
      <c r="M8" s="18"/>
    </row>
    <row r="9" spans="1:14" ht="48" customHeight="1" x14ac:dyDescent="0.2">
      <c r="A9" s="16"/>
      <c r="B9" s="118"/>
      <c r="C9" s="119"/>
      <c r="D9" s="119"/>
      <c r="E9" s="119"/>
      <c r="F9" s="119"/>
      <c r="G9" s="13"/>
      <c r="H9" s="119"/>
      <c r="I9" s="119"/>
      <c r="J9" s="119"/>
      <c r="K9" s="18"/>
      <c r="L9" s="18"/>
      <c r="M9" s="18"/>
    </row>
    <row r="10" spans="1:14" ht="47.25" customHeight="1" x14ac:dyDescent="0.2">
      <c r="A10" s="16"/>
      <c r="B10" s="120"/>
      <c r="C10" s="120"/>
      <c r="D10" s="120"/>
      <c r="E10" s="120"/>
      <c r="F10" s="120"/>
      <c r="G10" s="12"/>
      <c r="H10" s="123"/>
      <c r="I10" s="123"/>
      <c r="J10" s="123"/>
      <c r="K10" s="18"/>
      <c r="L10" s="18"/>
      <c r="M10" s="18"/>
    </row>
    <row r="11" spans="1:14" ht="47.25" customHeight="1" x14ac:dyDescent="0.2">
      <c r="A11" s="16"/>
      <c r="B11" s="121"/>
      <c r="C11" s="121"/>
      <c r="D11" s="121"/>
      <c r="E11" s="121"/>
      <c r="F11" s="121"/>
      <c r="G11" s="13"/>
      <c r="H11" s="118"/>
      <c r="I11" s="118"/>
      <c r="J11" s="118"/>
      <c r="K11" s="18"/>
      <c r="L11" s="18"/>
      <c r="M11" s="18"/>
    </row>
    <row r="12" spans="1:14" ht="47.25" customHeight="1" x14ac:dyDescent="0.2">
      <c r="A12" s="16"/>
      <c r="B12" s="121">
        <v>2</v>
      </c>
      <c r="C12" s="121"/>
      <c r="D12" s="118" t="s">
        <v>60</v>
      </c>
      <c r="E12" s="121"/>
      <c r="F12" s="121"/>
      <c r="G12" s="13"/>
      <c r="H12" s="124">
        <v>0.1</v>
      </c>
      <c r="I12" s="118"/>
      <c r="J12" s="118"/>
      <c r="K12" s="18"/>
      <c r="L12" s="18"/>
      <c r="M12" s="18"/>
    </row>
    <row r="13" spans="1:14" ht="55.5" customHeight="1" x14ac:dyDescent="0.2">
      <c r="A13" s="16"/>
      <c r="B13" s="121"/>
      <c r="C13" s="121"/>
      <c r="D13" s="121"/>
      <c r="E13" s="121"/>
      <c r="F13" s="121"/>
      <c r="G13" s="13"/>
      <c r="H13" s="118"/>
      <c r="I13" s="118"/>
      <c r="J13" s="118"/>
      <c r="K13" s="18"/>
      <c r="L13" s="18"/>
      <c r="M13" s="18"/>
    </row>
    <row r="14" spans="1:14" ht="39.75" customHeight="1" x14ac:dyDescent="0.2">
      <c r="A14" s="16"/>
      <c r="B14" s="122"/>
      <c r="C14" s="122"/>
      <c r="D14" s="122"/>
      <c r="E14" s="122"/>
      <c r="F14" s="122"/>
      <c r="G14" s="13"/>
      <c r="H14" s="119"/>
      <c r="I14" s="119"/>
      <c r="J14" s="119"/>
      <c r="K14" s="18"/>
      <c r="L14" s="18"/>
      <c r="M14" s="18"/>
    </row>
    <row r="15" spans="1:14" s="23" customFormat="1" ht="91.5" customHeight="1" x14ac:dyDescent="0.2">
      <c r="A15" s="20"/>
      <c r="B15" s="188" t="s">
        <v>61</v>
      </c>
      <c r="C15" s="183"/>
      <c r="D15" s="183"/>
      <c r="E15" s="183"/>
      <c r="F15" s="183"/>
      <c r="G15" s="183"/>
      <c r="H15" s="183"/>
      <c r="I15" s="183"/>
      <c r="J15" s="183"/>
      <c r="K15" s="21"/>
      <c r="L15" s="21"/>
      <c r="M15" s="21"/>
    </row>
    <row r="16" spans="1:14" ht="39.75" customHeight="1" x14ac:dyDescent="0.2">
      <c r="A16" s="16"/>
      <c r="B16" s="120"/>
      <c r="C16" s="120"/>
      <c r="D16" s="120"/>
      <c r="E16" s="120"/>
      <c r="F16" s="120"/>
      <c r="G16" s="12"/>
      <c r="H16" s="123"/>
      <c r="I16" s="123"/>
      <c r="J16" s="123"/>
      <c r="K16" s="18"/>
      <c r="L16" s="18"/>
      <c r="M16" s="18"/>
    </row>
    <row r="17" spans="1:13" ht="39.75" customHeight="1" x14ac:dyDescent="0.2">
      <c r="A17" s="16"/>
      <c r="B17" s="121"/>
      <c r="C17" s="121"/>
      <c r="D17" s="121"/>
      <c r="E17" s="121"/>
      <c r="F17" s="121"/>
      <c r="G17" s="13"/>
      <c r="H17" s="118"/>
      <c r="I17" s="118"/>
      <c r="J17" s="118"/>
      <c r="K17" s="18"/>
      <c r="L17" s="18"/>
      <c r="M17" s="18"/>
    </row>
    <row r="18" spans="1:13" ht="39.75" customHeight="1" x14ac:dyDescent="0.2">
      <c r="A18" s="16"/>
      <c r="B18" s="125">
        <v>3</v>
      </c>
      <c r="C18" s="121"/>
      <c r="D18" s="121"/>
      <c r="E18" s="121"/>
      <c r="F18" s="121"/>
      <c r="G18" s="13"/>
      <c r="H18" s="124">
        <v>0.1</v>
      </c>
      <c r="I18" s="118"/>
      <c r="J18" s="118"/>
      <c r="K18" s="18"/>
      <c r="L18" s="18"/>
      <c r="M18" s="18"/>
    </row>
    <row r="19" spans="1:13" ht="39" customHeight="1" x14ac:dyDescent="0.2">
      <c r="A19" s="16"/>
      <c r="B19" s="121"/>
      <c r="C19" s="121"/>
      <c r="D19" s="121"/>
      <c r="E19" s="121"/>
      <c r="F19" s="121"/>
      <c r="G19" s="13"/>
      <c r="H19" s="118"/>
      <c r="I19" s="118"/>
      <c r="J19" s="118"/>
      <c r="K19" s="18"/>
      <c r="L19" s="18"/>
      <c r="M19" s="18"/>
    </row>
    <row r="20" spans="1:13" ht="39" customHeight="1" x14ac:dyDescent="0.2">
      <c r="A20" s="16"/>
      <c r="B20" s="122"/>
      <c r="C20" s="122"/>
      <c r="D20" s="122"/>
      <c r="E20" s="122"/>
      <c r="F20" s="122"/>
      <c r="G20" s="13"/>
      <c r="H20" s="119"/>
      <c r="I20" s="119"/>
      <c r="J20" s="119"/>
      <c r="K20" s="18"/>
      <c r="L20" s="18"/>
      <c r="M20" s="18"/>
    </row>
    <row r="21" spans="1:13" s="23" customFormat="1" ht="91.5" customHeight="1" x14ac:dyDescent="0.2">
      <c r="A21" s="20"/>
      <c r="B21" s="182" t="s">
        <v>62</v>
      </c>
      <c r="C21" s="183"/>
      <c r="D21" s="183"/>
      <c r="E21" s="183"/>
      <c r="F21" s="183"/>
      <c r="G21" s="183"/>
      <c r="H21" s="183"/>
      <c r="I21" s="183"/>
      <c r="J21" s="183"/>
      <c r="K21" s="21"/>
      <c r="L21" s="21"/>
      <c r="M21" s="21"/>
    </row>
    <row r="22" spans="1:13" ht="39" customHeight="1" x14ac:dyDescent="0.2">
      <c r="A22" s="16"/>
      <c r="B22" s="120"/>
      <c r="C22" s="120"/>
      <c r="D22" s="120"/>
      <c r="E22" s="120"/>
      <c r="F22" s="120"/>
      <c r="G22" s="12"/>
      <c r="H22" s="123"/>
      <c r="I22" s="123"/>
      <c r="J22" s="123"/>
      <c r="K22" s="18"/>
      <c r="L22" s="18"/>
      <c r="M22" s="18"/>
    </row>
    <row r="23" spans="1:13" ht="39" customHeight="1" x14ac:dyDescent="0.2">
      <c r="A23" s="16"/>
      <c r="B23" s="121"/>
      <c r="C23" s="121"/>
      <c r="D23" s="121"/>
      <c r="E23" s="121"/>
      <c r="F23" s="121"/>
      <c r="G23" s="13"/>
      <c r="H23" s="118"/>
      <c r="I23" s="118"/>
      <c r="J23" s="118"/>
      <c r="K23" s="18"/>
      <c r="L23" s="18"/>
      <c r="M23" s="18"/>
    </row>
    <row r="24" spans="1:13" ht="39" customHeight="1" x14ac:dyDescent="0.2">
      <c r="A24" s="16"/>
      <c r="B24" s="125">
        <v>4</v>
      </c>
      <c r="C24" s="121"/>
      <c r="D24" s="121"/>
      <c r="E24" s="121"/>
      <c r="F24" s="121"/>
      <c r="G24" s="13"/>
      <c r="H24" s="124">
        <v>0.1</v>
      </c>
      <c r="I24" s="118"/>
      <c r="J24" s="118"/>
      <c r="K24" s="18"/>
      <c r="L24" s="18"/>
      <c r="M24" s="18"/>
    </row>
    <row r="25" spans="1:13" ht="39" customHeight="1" x14ac:dyDescent="0.2">
      <c r="A25" s="16"/>
      <c r="B25" s="121"/>
      <c r="C25" s="121"/>
      <c r="D25" s="121"/>
      <c r="E25" s="121"/>
      <c r="F25" s="121"/>
      <c r="G25" s="13"/>
      <c r="H25" s="118"/>
      <c r="I25" s="118"/>
      <c r="J25" s="118"/>
      <c r="K25" s="18"/>
      <c r="L25" s="18"/>
      <c r="M25" s="18"/>
    </row>
    <row r="26" spans="1:13" ht="48" customHeight="1" x14ac:dyDescent="0.2">
      <c r="A26" s="16"/>
      <c r="B26" s="122"/>
      <c r="C26" s="122"/>
      <c r="D26" s="122"/>
      <c r="E26" s="122"/>
      <c r="F26" s="122"/>
      <c r="G26" s="13"/>
      <c r="H26" s="119"/>
      <c r="I26" s="119"/>
      <c r="J26" s="119"/>
      <c r="K26" s="18"/>
      <c r="L26" s="18"/>
      <c r="M26" s="18"/>
    </row>
    <row r="27" spans="1:13" s="23" customFormat="1" ht="91.5" customHeight="1" x14ac:dyDescent="0.2">
      <c r="A27" s="20"/>
      <c r="B27" s="183" t="s">
        <v>63</v>
      </c>
      <c r="C27" s="183"/>
      <c r="D27" s="183"/>
      <c r="E27" s="183"/>
      <c r="F27" s="183"/>
      <c r="G27" s="183"/>
      <c r="H27" s="183"/>
      <c r="I27" s="183"/>
      <c r="J27" s="183"/>
      <c r="K27" s="21"/>
      <c r="L27" s="21"/>
      <c r="M27" s="21"/>
    </row>
    <row r="28" spans="1:13" ht="39" customHeight="1" x14ac:dyDescent="0.2">
      <c r="A28" s="16"/>
      <c r="B28" s="120"/>
      <c r="C28" s="120"/>
      <c r="D28" s="120"/>
      <c r="E28" s="120"/>
      <c r="F28" s="120"/>
      <c r="G28" s="12"/>
      <c r="H28" s="123"/>
      <c r="I28" s="123"/>
      <c r="J28" s="123"/>
      <c r="K28" s="18"/>
      <c r="L28" s="18"/>
      <c r="M28" s="18"/>
    </row>
    <row r="29" spans="1:13" ht="39" customHeight="1" x14ac:dyDescent="0.2">
      <c r="A29" s="16"/>
      <c r="B29" s="121"/>
      <c r="C29" s="121"/>
      <c r="D29" s="121"/>
      <c r="E29" s="121"/>
      <c r="F29" s="121"/>
      <c r="G29" s="13"/>
      <c r="H29" s="118"/>
      <c r="I29" s="118"/>
      <c r="J29" s="118"/>
      <c r="K29" s="18"/>
      <c r="L29" s="18"/>
      <c r="M29" s="18"/>
    </row>
    <row r="30" spans="1:13" ht="48" customHeight="1" x14ac:dyDescent="0.2">
      <c r="A30" s="16"/>
      <c r="B30" s="125">
        <v>5</v>
      </c>
      <c r="C30" s="121"/>
      <c r="D30" s="121"/>
      <c r="E30" s="121"/>
      <c r="F30" s="121"/>
      <c r="G30" s="13"/>
      <c r="H30" s="124">
        <v>0.1</v>
      </c>
      <c r="I30" s="118"/>
      <c r="J30" s="118"/>
      <c r="K30" s="18"/>
      <c r="L30" s="18"/>
      <c r="M30" s="18"/>
    </row>
    <row r="31" spans="1:13" ht="48" customHeight="1" x14ac:dyDescent="0.2">
      <c r="A31" s="16"/>
      <c r="B31" s="121"/>
      <c r="C31" s="121"/>
      <c r="D31" s="121"/>
      <c r="E31" s="121"/>
      <c r="F31" s="121"/>
      <c r="G31" s="13"/>
      <c r="H31" s="118"/>
      <c r="I31" s="118"/>
      <c r="J31" s="118"/>
      <c r="K31" s="18"/>
      <c r="L31" s="18"/>
      <c r="M31" s="18"/>
    </row>
    <row r="32" spans="1:13" ht="48" customHeight="1" x14ac:dyDescent="0.2">
      <c r="A32" s="16"/>
      <c r="B32" s="122"/>
      <c r="C32" s="122"/>
      <c r="D32" s="122"/>
      <c r="E32" s="122"/>
      <c r="F32" s="122"/>
      <c r="G32" s="13"/>
      <c r="H32" s="119"/>
      <c r="I32" s="119"/>
      <c r="J32" s="119"/>
      <c r="K32" s="18"/>
      <c r="L32" s="18"/>
      <c r="M32" s="18"/>
    </row>
    <row r="33" spans="1:13" ht="27" customHeight="1" x14ac:dyDescent="0.2">
      <c r="A33" s="16"/>
      <c r="B33" s="183" t="s">
        <v>64</v>
      </c>
      <c r="C33" s="183"/>
      <c r="D33" s="183"/>
      <c r="E33" s="183"/>
      <c r="F33" s="183"/>
      <c r="G33" s="183"/>
      <c r="H33" s="14">
        <f>IF(SUM(H28)&gt;100%,"supera el 100%",SUM(H5:H32))</f>
        <v>0.99999999999999989</v>
      </c>
      <c r="I33" s="15"/>
      <c r="J33" s="14"/>
      <c r="K33" s="18"/>
      <c r="L33" s="18"/>
      <c r="M33" s="18"/>
    </row>
    <row r="34" spans="1:13" ht="27" customHeight="1" x14ac:dyDescent="0.2">
      <c r="A34" s="18"/>
      <c r="B34" s="24"/>
      <c r="C34" s="25"/>
      <c r="D34" s="25"/>
      <c r="E34" s="25"/>
      <c r="F34" s="25"/>
      <c r="G34" s="25"/>
      <c r="H34" s="25"/>
      <c r="I34" s="25"/>
      <c r="J34" s="26"/>
      <c r="K34" s="18"/>
      <c r="L34" s="18"/>
      <c r="M34" s="18"/>
    </row>
    <row r="35" spans="1:13" ht="49.5" customHeight="1" x14ac:dyDescent="0.2">
      <c r="A35" s="18"/>
      <c r="B35" s="24"/>
      <c r="C35" s="25"/>
      <c r="D35" s="25"/>
      <c r="E35" s="25"/>
      <c r="F35" s="25"/>
      <c r="G35" s="171" t="s">
        <v>65</v>
      </c>
      <c r="H35" s="166"/>
      <c r="I35" s="167"/>
      <c r="J35" s="26"/>
      <c r="K35" s="18"/>
      <c r="L35" s="18"/>
      <c r="M35" s="18"/>
    </row>
    <row r="36" spans="1:13" ht="49.5" customHeight="1" x14ac:dyDescent="0.2">
      <c r="A36" s="18"/>
      <c r="B36" s="24"/>
      <c r="C36" s="25"/>
      <c r="D36" s="25"/>
      <c r="E36" s="25"/>
      <c r="F36" s="25"/>
      <c r="G36" s="126" t="s">
        <v>66</v>
      </c>
      <c r="H36" s="127"/>
      <c r="I36" s="128"/>
      <c r="J36" s="26"/>
      <c r="K36" s="18"/>
      <c r="L36" s="18"/>
      <c r="M36" s="18"/>
    </row>
    <row r="37" spans="1:13" ht="27" customHeight="1" x14ac:dyDescent="0.2">
      <c r="A37" s="18"/>
      <c r="B37" s="24"/>
      <c r="C37" s="25"/>
      <c r="D37" s="25"/>
      <c r="E37" s="25"/>
      <c r="F37" s="25"/>
      <c r="G37" s="25"/>
      <c r="H37" s="25"/>
      <c r="I37" s="25"/>
      <c r="J37" s="26"/>
      <c r="K37" s="18"/>
      <c r="L37" s="18"/>
      <c r="M37" s="18"/>
    </row>
    <row r="38" spans="1:13" ht="27" customHeight="1" x14ac:dyDescent="0.2">
      <c r="A38" s="18"/>
      <c r="B38" s="24"/>
      <c r="C38" s="25"/>
      <c r="D38" s="25"/>
      <c r="E38" s="25"/>
      <c r="F38" s="25"/>
      <c r="G38" s="25"/>
      <c r="H38" s="25"/>
      <c r="I38" s="25"/>
      <c r="J38" s="26"/>
      <c r="K38" s="18"/>
      <c r="L38" s="18"/>
      <c r="M38" s="18"/>
    </row>
    <row r="39" spans="1:13" ht="48.75" customHeight="1" x14ac:dyDescent="0.2">
      <c r="A39" s="18"/>
      <c r="B39" s="27"/>
      <c r="C39" s="28" t="s">
        <v>67</v>
      </c>
      <c r="D39" s="189"/>
      <c r="E39" s="190"/>
      <c r="F39" s="17"/>
      <c r="G39" s="171" t="s">
        <v>65</v>
      </c>
      <c r="H39" s="166"/>
      <c r="I39" s="167"/>
      <c r="J39" s="29"/>
      <c r="K39" s="18"/>
      <c r="L39" s="18"/>
      <c r="M39" s="18"/>
    </row>
    <row r="40" spans="1:13" ht="48" customHeight="1" x14ac:dyDescent="0.2">
      <c r="A40" s="18"/>
      <c r="B40" s="27"/>
      <c r="C40" s="28" t="s">
        <v>68</v>
      </c>
      <c r="D40" s="184"/>
      <c r="E40" s="184"/>
      <c r="F40" s="17"/>
      <c r="G40" s="126" t="s">
        <v>69</v>
      </c>
      <c r="H40" s="127"/>
      <c r="I40" s="128"/>
      <c r="J40" s="30"/>
      <c r="K40" s="18"/>
      <c r="L40" s="18"/>
      <c r="M40" s="18"/>
    </row>
    <row r="41" spans="1:13" x14ac:dyDescent="0.2">
      <c r="A41" s="18"/>
      <c r="B41" s="31"/>
      <c r="C41" s="32"/>
      <c r="D41" s="33"/>
      <c r="E41" s="33"/>
      <c r="F41" s="33"/>
      <c r="G41" s="33"/>
      <c r="H41" s="33"/>
      <c r="I41" s="33"/>
      <c r="J41" s="34"/>
      <c r="K41" s="18"/>
      <c r="L41" s="18"/>
      <c r="M41" s="18"/>
    </row>
    <row r="42" spans="1:13" s="17" customFormat="1" x14ac:dyDescent="0.2">
      <c r="A42" s="18"/>
      <c r="B42" s="21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</row>
    <row r="43" spans="1:13" s="17" customFormat="1" x14ac:dyDescent="0.2">
      <c r="A43" s="18"/>
      <c r="B43" s="21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3" s="17" customFormat="1" x14ac:dyDescent="0.2">
      <c r="B44" s="35"/>
      <c r="C44" s="36"/>
      <c r="D44" s="36"/>
      <c r="E44" s="36"/>
    </row>
    <row r="45" spans="1:13" s="17" customFormat="1" x14ac:dyDescent="0.2">
      <c r="B45" s="35"/>
    </row>
    <row r="46" spans="1:13" s="17" customFormat="1" x14ac:dyDescent="0.2">
      <c r="B46" s="35"/>
    </row>
    <row r="47" spans="1:13" s="17" customFormat="1" x14ac:dyDescent="0.2">
      <c r="B47" s="35"/>
    </row>
    <row r="48" spans="1:13" s="17" customFormat="1" x14ac:dyDescent="0.2">
      <c r="B48" s="35"/>
    </row>
    <row r="49" spans="2:2" s="17" customFormat="1" x14ac:dyDescent="0.2">
      <c r="B49" s="35"/>
    </row>
    <row r="50" spans="2:2" s="17" customFormat="1" x14ac:dyDescent="0.2">
      <c r="B50" s="35"/>
    </row>
    <row r="51" spans="2:2" s="17" customFormat="1" x14ac:dyDescent="0.2">
      <c r="B51" s="35"/>
    </row>
    <row r="52" spans="2:2" s="17" customFormat="1" x14ac:dyDescent="0.2">
      <c r="B52" s="35"/>
    </row>
    <row r="53" spans="2:2" s="17" customFormat="1" x14ac:dyDescent="0.2">
      <c r="B53" s="35"/>
    </row>
    <row r="54" spans="2:2" s="17" customFormat="1" x14ac:dyDescent="0.2">
      <c r="B54" s="35"/>
    </row>
    <row r="55" spans="2:2" s="17" customFormat="1" x14ac:dyDescent="0.2">
      <c r="B55" s="35"/>
    </row>
    <row r="56" spans="2:2" s="17" customFormat="1" x14ac:dyDescent="0.2">
      <c r="B56" s="35"/>
    </row>
    <row r="57" spans="2:2" s="17" customFormat="1" x14ac:dyDescent="0.2">
      <c r="B57" s="35"/>
    </row>
    <row r="58" spans="2:2" s="17" customFormat="1" x14ac:dyDescent="0.2">
      <c r="B58" s="35"/>
    </row>
    <row r="59" spans="2:2" s="17" customFormat="1" x14ac:dyDescent="0.2">
      <c r="B59" s="35"/>
    </row>
    <row r="60" spans="2:2" s="17" customFormat="1" x14ac:dyDescent="0.2">
      <c r="B60" s="35"/>
    </row>
    <row r="61" spans="2:2" s="17" customFormat="1" x14ac:dyDescent="0.2">
      <c r="B61" s="35"/>
    </row>
    <row r="62" spans="2:2" s="17" customFormat="1" x14ac:dyDescent="0.2">
      <c r="B62" s="35"/>
    </row>
    <row r="63" spans="2:2" s="17" customFormat="1" x14ac:dyDescent="0.2">
      <c r="B63" s="35"/>
    </row>
    <row r="64" spans="2:2" s="17" customFormat="1" x14ac:dyDescent="0.2">
      <c r="B64" s="35"/>
    </row>
    <row r="65" spans="2:2" s="17" customFormat="1" x14ac:dyDescent="0.2">
      <c r="B65" s="35"/>
    </row>
    <row r="66" spans="2:2" s="17" customFormat="1" x14ac:dyDescent="0.2">
      <c r="B66" s="35"/>
    </row>
    <row r="67" spans="2:2" s="17" customFormat="1" x14ac:dyDescent="0.2">
      <c r="B67" s="35"/>
    </row>
    <row r="68" spans="2:2" s="17" customFormat="1" x14ac:dyDescent="0.2">
      <c r="B68" s="35"/>
    </row>
    <row r="69" spans="2:2" s="17" customFormat="1" x14ac:dyDescent="0.2">
      <c r="B69" s="35"/>
    </row>
    <row r="70" spans="2:2" s="17" customFormat="1" x14ac:dyDescent="0.2">
      <c r="B70" s="35"/>
    </row>
    <row r="71" spans="2:2" s="17" customFormat="1" x14ac:dyDescent="0.2">
      <c r="B71" s="35"/>
    </row>
    <row r="72" spans="2:2" s="17" customFormat="1" x14ac:dyDescent="0.2">
      <c r="B72" s="35"/>
    </row>
    <row r="73" spans="2:2" s="17" customFormat="1" x14ac:dyDescent="0.2">
      <c r="B73" s="35"/>
    </row>
    <row r="74" spans="2:2" s="17" customFormat="1" x14ac:dyDescent="0.2">
      <c r="B74" s="35"/>
    </row>
    <row r="75" spans="2:2" s="17" customFormat="1" x14ac:dyDescent="0.2">
      <c r="B75" s="35"/>
    </row>
    <row r="76" spans="2:2" s="17" customFormat="1" x14ac:dyDescent="0.2">
      <c r="B76" s="35"/>
    </row>
    <row r="77" spans="2:2" s="17" customFormat="1" x14ac:dyDescent="0.2">
      <c r="B77" s="35"/>
    </row>
    <row r="78" spans="2:2" s="17" customFormat="1" x14ac:dyDescent="0.2">
      <c r="B78" s="35"/>
    </row>
    <row r="79" spans="2:2" s="17" customFormat="1" x14ac:dyDescent="0.2">
      <c r="B79" s="35"/>
    </row>
    <row r="80" spans="2:2" s="17" customFormat="1" x14ac:dyDescent="0.2">
      <c r="B80" s="35"/>
    </row>
    <row r="81" spans="2:2" s="17" customFormat="1" x14ac:dyDescent="0.2">
      <c r="B81" s="35"/>
    </row>
    <row r="82" spans="2:2" s="17" customFormat="1" x14ac:dyDescent="0.2">
      <c r="B82" s="35"/>
    </row>
    <row r="83" spans="2:2" s="17" customFormat="1" x14ac:dyDescent="0.2">
      <c r="B83" s="35"/>
    </row>
    <row r="84" spans="2:2" s="17" customFormat="1" x14ac:dyDescent="0.2">
      <c r="B84" s="35"/>
    </row>
  </sheetData>
  <mergeCells count="8">
    <mergeCell ref="B21:J21"/>
    <mergeCell ref="D40:E40"/>
    <mergeCell ref="I2:J2"/>
    <mergeCell ref="B4:J4"/>
    <mergeCell ref="B15:J15"/>
    <mergeCell ref="B27:J27"/>
    <mergeCell ref="D39:E39"/>
    <mergeCell ref="B33:G33"/>
  </mergeCells>
  <dataValidations disablePrompts="1" count="1">
    <dataValidation allowBlank="1" showInputMessage="1" showErrorMessage="1" errorTitle="error" error="solo datos númericos" sqref="H16:H20 H5:H14 H22:H26 H28:H32" xr:uid="{00000000-0002-0000-0200-000000000000}"/>
  </dataValidations>
  <printOptions horizontalCentered="1" verticalCentered="1"/>
  <pageMargins left="0.35433070866141736" right="0.31496062992125984" top="0.35433070866141736" bottom="0.39370078740157483" header="0.31496062992125984" footer="0.31496062992125984"/>
  <pageSetup paperSize="175" scale="20" orientation="landscape" r:id="rId1"/>
  <rowBreaks count="2" manualBreakCount="2">
    <brk id="14" max="16383" man="1"/>
    <brk id="41" max="16383" man="1"/>
  </rowBreaks>
  <colBreaks count="1" manualBreakCount="1">
    <brk id="10" max="4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3"/>
  <sheetViews>
    <sheetView showGridLines="0" topLeftCell="E1" zoomScale="60" zoomScaleNormal="60" workbookViewId="0">
      <selection activeCell="N1" sqref="N1"/>
    </sheetView>
  </sheetViews>
  <sheetFormatPr baseColWidth="10" defaultColWidth="10.85546875" defaultRowHeight="14.25" x14ac:dyDescent="0.2"/>
  <cols>
    <col min="1" max="1" width="4.28515625" style="19" customWidth="1"/>
    <col min="2" max="2" width="46.28515625" style="37" customWidth="1"/>
    <col min="3" max="3" width="58.5703125" style="19" customWidth="1"/>
    <col min="4" max="4" width="62.85546875" style="19" customWidth="1"/>
    <col min="5" max="5" width="52.42578125" style="19" customWidth="1"/>
    <col min="6" max="6" width="29.7109375" style="19" customWidth="1"/>
    <col min="7" max="7" width="33.42578125" style="19" customWidth="1"/>
    <col min="8" max="8" width="32" style="19" customWidth="1"/>
    <col min="9" max="11" width="41.140625" style="19" customWidth="1"/>
    <col min="12" max="12" width="36.42578125" style="19" customWidth="1"/>
    <col min="13" max="13" width="67" style="19" customWidth="1"/>
    <col min="14" max="14" width="36.140625" style="19" customWidth="1"/>
    <col min="15" max="15" width="3.7109375" style="19" customWidth="1"/>
    <col min="16" max="16384" width="10.85546875" style="19"/>
  </cols>
  <sheetData>
    <row r="1" spans="1:17" ht="132" customHeight="1" x14ac:dyDescent="0.2">
      <c r="A1" s="16"/>
      <c r="B1" s="133"/>
      <c r="C1" s="131" t="s">
        <v>70</v>
      </c>
      <c r="D1" s="132"/>
      <c r="E1" s="132"/>
      <c r="F1" s="132"/>
      <c r="G1" s="132"/>
      <c r="H1" s="132"/>
      <c r="I1" s="132"/>
      <c r="J1" s="132"/>
      <c r="K1" s="132"/>
      <c r="L1" s="132"/>
      <c r="M1" s="139"/>
      <c r="N1" s="129" t="s">
        <v>224</v>
      </c>
      <c r="O1" s="16"/>
      <c r="P1" s="16"/>
      <c r="Q1" s="16"/>
    </row>
    <row r="2" spans="1:17" s="22" customFormat="1" ht="56.25" customHeight="1" x14ac:dyDescent="0.2">
      <c r="A2" s="20"/>
      <c r="B2" s="196" t="s">
        <v>50</v>
      </c>
      <c r="C2" s="186" t="s">
        <v>51</v>
      </c>
      <c r="D2" s="186" t="s">
        <v>52</v>
      </c>
      <c r="E2" s="186" t="s">
        <v>53</v>
      </c>
      <c r="F2" s="186" t="s">
        <v>71</v>
      </c>
      <c r="G2" s="186" t="s">
        <v>17</v>
      </c>
      <c r="H2" s="186" t="s">
        <v>55</v>
      </c>
      <c r="I2" s="186" t="s">
        <v>49</v>
      </c>
      <c r="J2" s="186"/>
      <c r="K2" s="186" t="s">
        <v>35</v>
      </c>
      <c r="L2" s="186"/>
      <c r="M2" s="186" t="s">
        <v>72</v>
      </c>
      <c r="N2" s="195"/>
      <c r="O2" s="20"/>
      <c r="P2" s="20"/>
      <c r="Q2" s="20"/>
    </row>
    <row r="3" spans="1:17" s="23" customFormat="1" ht="129" customHeight="1" x14ac:dyDescent="0.2">
      <c r="A3" s="20"/>
      <c r="B3" s="196"/>
      <c r="C3" s="195"/>
      <c r="D3" s="195"/>
      <c r="E3" s="195"/>
      <c r="F3" s="195"/>
      <c r="G3" s="195"/>
      <c r="H3" s="195"/>
      <c r="I3" s="10" t="s">
        <v>56</v>
      </c>
      <c r="J3" s="10" t="s">
        <v>73</v>
      </c>
      <c r="K3" s="11" t="s">
        <v>74</v>
      </c>
      <c r="L3" s="11" t="s">
        <v>75</v>
      </c>
      <c r="M3" s="195" t="s">
        <v>76</v>
      </c>
      <c r="N3" s="195"/>
      <c r="O3" s="20"/>
      <c r="P3" s="20"/>
      <c r="Q3" s="20"/>
    </row>
    <row r="4" spans="1:17" s="23" customFormat="1" ht="91.5" customHeight="1" x14ac:dyDescent="0.2">
      <c r="A4" s="20"/>
      <c r="B4" s="183" t="s">
        <v>58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20"/>
      <c r="P4" s="20"/>
      <c r="Q4" s="20"/>
    </row>
    <row r="5" spans="1:17" ht="46.5" customHeight="1" x14ac:dyDescent="0.2">
      <c r="A5" s="16"/>
      <c r="B5" s="193">
        <v>1</v>
      </c>
      <c r="C5" s="192">
        <f>Concertación!C5:C9</f>
        <v>0</v>
      </c>
      <c r="D5" s="192" t="e">
        <f>Concertación!D6:D9</f>
        <v>#VALUE!</v>
      </c>
      <c r="E5" s="192">
        <f>Concertación!E5:E9</f>
        <v>0</v>
      </c>
      <c r="F5" s="194">
        <f>Concertación!F5:F9</f>
        <v>0</v>
      </c>
      <c r="G5" s="45">
        <f>Concertación!G5</f>
        <v>0</v>
      </c>
      <c r="H5" s="191">
        <v>0.6</v>
      </c>
      <c r="I5" s="191">
        <f>Concertación!I5:I9</f>
        <v>0</v>
      </c>
      <c r="J5" s="191"/>
      <c r="K5" s="192"/>
      <c r="L5" s="192"/>
      <c r="M5" s="192"/>
      <c r="N5" s="192"/>
      <c r="O5" s="16"/>
      <c r="P5" s="16"/>
      <c r="Q5" s="16"/>
    </row>
    <row r="6" spans="1:17" ht="48" customHeight="1" x14ac:dyDescent="0.2">
      <c r="A6" s="16"/>
      <c r="B6" s="193"/>
      <c r="C6" s="192"/>
      <c r="D6" s="192"/>
      <c r="E6" s="192"/>
      <c r="F6" s="192"/>
      <c r="G6" s="45">
        <f>Concertación!G6</f>
        <v>0</v>
      </c>
      <c r="H6" s="192"/>
      <c r="I6" s="192"/>
      <c r="J6" s="192"/>
      <c r="K6" s="192"/>
      <c r="L6" s="192"/>
      <c r="M6" s="192"/>
      <c r="N6" s="192"/>
      <c r="O6" s="16"/>
      <c r="P6" s="16"/>
      <c r="Q6" s="16"/>
    </row>
    <row r="7" spans="1:17" ht="48" customHeight="1" x14ac:dyDescent="0.2">
      <c r="A7" s="16"/>
      <c r="B7" s="193"/>
      <c r="C7" s="192"/>
      <c r="D7" s="192"/>
      <c r="E7" s="192"/>
      <c r="F7" s="192"/>
      <c r="G7" s="45">
        <f>Concertación!G7</f>
        <v>0</v>
      </c>
      <c r="H7" s="192"/>
      <c r="I7" s="192"/>
      <c r="J7" s="192"/>
      <c r="K7" s="192"/>
      <c r="L7" s="192"/>
      <c r="M7" s="192"/>
      <c r="N7" s="192"/>
      <c r="O7" s="16"/>
      <c r="P7" s="16"/>
      <c r="Q7" s="16"/>
    </row>
    <row r="8" spans="1:17" ht="48" customHeight="1" x14ac:dyDescent="0.2">
      <c r="A8" s="16"/>
      <c r="B8" s="193"/>
      <c r="C8" s="192"/>
      <c r="D8" s="192"/>
      <c r="E8" s="192"/>
      <c r="F8" s="192"/>
      <c r="G8" s="45">
        <f>Concertación!G8</f>
        <v>0</v>
      </c>
      <c r="H8" s="192"/>
      <c r="I8" s="192"/>
      <c r="J8" s="192"/>
      <c r="K8" s="192"/>
      <c r="L8" s="192"/>
      <c r="M8" s="192"/>
      <c r="N8" s="192"/>
      <c r="O8" s="16"/>
      <c r="P8" s="16"/>
      <c r="Q8" s="16"/>
    </row>
    <row r="9" spans="1:17" ht="48" customHeight="1" x14ac:dyDescent="0.2">
      <c r="A9" s="16"/>
      <c r="B9" s="193"/>
      <c r="C9" s="192"/>
      <c r="D9" s="192"/>
      <c r="E9" s="192"/>
      <c r="F9" s="192"/>
      <c r="G9" s="45">
        <f>Concertación!G9</f>
        <v>0</v>
      </c>
      <c r="H9" s="192"/>
      <c r="I9" s="192"/>
      <c r="J9" s="192"/>
      <c r="K9" s="192"/>
      <c r="L9" s="192"/>
      <c r="M9" s="192"/>
      <c r="N9" s="192"/>
      <c r="O9" s="16"/>
      <c r="P9" s="16"/>
      <c r="Q9" s="16"/>
    </row>
    <row r="10" spans="1:17" ht="47.25" customHeight="1" x14ac:dyDescent="0.2">
      <c r="A10" s="16"/>
      <c r="B10" s="193">
        <v>2</v>
      </c>
      <c r="C10" s="192" t="e">
        <f>Concertación!C11:C14</f>
        <v>#VALUE!</v>
      </c>
      <c r="D10" s="192" t="e">
        <f>Concertación!D11:D14</f>
        <v>#VALUE!</v>
      </c>
      <c r="E10" s="192">
        <f>Concertación!E10:E14</f>
        <v>0</v>
      </c>
      <c r="F10" s="194">
        <f>Concertación!F10:F14</f>
        <v>0</v>
      </c>
      <c r="G10" s="45">
        <f>Concertación!G10</f>
        <v>0</v>
      </c>
      <c r="H10" s="191">
        <v>0.1</v>
      </c>
      <c r="I10" s="191">
        <f>Concertación!I10:I14</f>
        <v>0</v>
      </c>
      <c r="J10" s="191"/>
      <c r="K10" s="192"/>
      <c r="L10" s="192"/>
      <c r="M10" s="192"/>
      <c r="N10" s="192"/>
      <c r="O10" s="16"/>
      <c r="P10" s="16"/>
      <c r="Q10" s="16"/>
    </row>
    <row r="11" spans="1:17" ht="47.25" customHeight="1" x14ac:dyDescent="0.2">
      <c r="A11" s="16"/>
      <c r="B11" s="193"/>
      <c r="C11" s="192"/>
      <c r="D11" s="192"/>
      <c r="E11" s="192"/>
      <c r="F11" s="192"/>
      <c r="G11" s="45">
        <f>Concertación!G11</f>
        <v>0</v>
      </c>
      <c r="H11" s="192"/>
      <c r="I11" s="192"/>
      <c r="J11" s="192"/>
      <c r="K11" s="192"/>
      <c r="L11" s="192"/>
      <c r="M11" s="192"/>
      <c r="N11" s="192"/>
      <c r="O11" s="16"/>
      <c r="P11" s="16"/>
      <c r="Q11" s="16"/>
    </row>
    <row r="12" spans="1:17" ht="47.25" customHeight="1" x14ac:dyDescent="0.2">
      <c r="A12" s="16"/>
      <c r="B12" s="193"/>
      <c r="C12" s="192"/>
      <c r="D12" s="192"/>
      <c r="E12" s="192"/>
      <c r="F12" s="192"/>
      <c r="G12" s="45">
        <f>Concertación!G12</f>
        <v>0</v>
      </c>
      <c r="H12" s="192"/>
      <c r="I12" s="192"/>
      <c r="J12" s="192"/>
      <c r="K12" s="192"/>
      <c r="L12" s="192"/>
      <c r="M12" s="192"/>
      <c r="N12" s="192"/>
      <c r="O12" s="16"/>
      <c r="P12" s="16"/>
      <c r="Q12" s="16"/>
    </row>
    <row r="13" spans="1:17" ht="55.5" customHeight="1" x14ac:dyDescent="0.2">
      <c r="A13" s="16"/>
      <c r="B13" s="193"/>
      <c r="C13" s="192"/>
      <c r="D13" s="192"/>
      <c r="E13" s="192"/>
      <c r="F13" s="192"/>
      <c r="G13" s="45">
        <f>Concertación!G13</f>
        <v>0</v>
      </c>
      <c r="H13" s="192"/>
      <c r="I13" s="192"/>
      <c r="J13" s="192"/>
      <c r="K13" s="192"/>
      <c r="L13" s="192"/>
      <c r="M13" s="192"/>
      <c r="N13" s="192"/>
      <c r="O13" s="16"/>
      <c r="P13" s="16"/>
      <c r="Q13" s="16"/>
    </row>
    <row r="14" spans="1:17" ht="39.75" customHeight="1" x14ac:dyDescent="0.2">
      <c r="A14" s="16"/>
      <c r="B14" s="193"/>
      <c r="C14" s="192"/>
      <c r="D14" s="192"/>
      <c r="E14" s="192"/>
      <c r="F14" s="192"/>
      <c r="G14" s="45">
        <f>Concertación!G14</f>
        <v>0</v>
      </c>
      <c r="H14" s="192"/>
      <c r="I14" s="192"/>
      <c r="J14" s="192"/>
      <c r="K14" s="192"/>
      <c r="L14" s="192"/>
      <c r="M14" s="192"/>
      <c r="N14" s="192"/>
      <c r="O14" s="16"/>
      <c r="P14" s="16"/>
      <c r="Q14" s="16"/>
    </row>
    <row r="15" spans="1:17" s="23" customFormat="1" ht="91.5" customHeight="1" x14ac:dyDescent="0.2">
      <c r="A15" s="20"/>
      <c r="B15" s="183" t="s">
        <v>61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20"/>
      <c r="P15" s="20"/>
      <c r="Q15" s="20"/>
    </row>
    <row r="16" spans="1:17" ht="39.75" customHeight="1" x14ac:dyDescent="0.2">
      <c r="A16" s="16"/>
      <c r="B16" s="193">
        <v>3</v>
      </c>
      <c r="C16" s="192">
        <f>Concertación!C16:C20</f>
        <v>0</v>
      </c>
      <c r="D16" s="192">
        <f>Concertación!D16:D20</f>
        <v>0</v>
      </c>
      <c r="E16" s="192">
        <f>Concertación!E16:E20</f>
        <v>0</v>
      </c>
      <c r="F16" s="194">
        <f>Concertación!F16:F20</f>
        <v>0</v>
      </c>
      <c r="G16" s="45">
        <f>Concertación!G16</f>
        <v>0</v>
      </c>
      <c r="H16" s="191">
        <v>0.1</v>
      </c>
      <c r="I16" s="191">
        <f>Concertación!I16:I20</f>
        <v>0</v>
      </c>
      <c r="J16" s="191"/>
      <c r="K16" s="192"/>
      <c r="L16" s="192"/>
      <c r="M16" s="192"/>
      <c r="N16" s="192"/>
      <c r="O16" s="16"/>
      <c r="P16" s="16"/>
      <c r="Q16" s="16"/>
    </row>
    <row r="17" spans="1:17" ht="39.75" customHeight="1" x14ac:dyDescent="0.2">
      <c r="A17" s="16"/>
      <c r="B17" s="193"/>
      <c r="C17" s="192"/>
      <c r="D17" s="192"/>
      <c r="E17" s="192"/>
      <c r="F17" s="192"/>
      <c r="G17" s="45">
        <f>Concertación!G23</f>
        <v>0</v>
      </c>
      <c r="H17" s="192"/>
      <c r="I17" s="192"/>
      <c r="J17" s="192"/>
      <c r="K17" s="192"/>
      <c r="L17" s="192"/>
      <c r="M17" s="192"/>
      <c r="N17" s="192"/>
      <c r="O17" s="16"/>
      <c r="P17" s="16"/>
      <c r="Q17" s="16"/>
    </row>
    <row r="18" spans="1:17" ht="39.75" customHeight="1" x14ac:dyDescent="0.2">
      <c r="A18" s="16"/>
      <c r="B18" s="193"/>
      <c r="C18" s="192"/>
      <c r="D18" s="192"/>
      <c r="E18" s="192"/>
      <c r="F18" s="192"/>
      <c r="G18" s="45">
        <f>Concertación!G18</f>
        <v>0</v>
      </c>
      <c r="H18" s="192"/>
      <c r="I18" s="192"/>
      <c r="J18" s="192"/>
      <c r="K18" s="192"/>
      <c r="L18" s="192"/>
      <c r="M18" s="192"/>
      <c r="N18" s="192"/>
      <c r="O18" s="16"/>
      <c r="P18" s="16"/>
      <c r="Q18" s="16"/>
    </row>
    <row r="19" spans="1:17" ht="39" customHeight="1" x14ac:dyDescent="0.2">
      <c r="A19" s="16"/>
      <c r="B19" s="193"/>
      <c r="C19" s="192"/>
      <c r="D19" s="192"/>
      <c r="E19" s="192"/>
      <c r="F19" s="192"/>
      <c r="G19" s="45">
        <f>Concertación!G19</f>
        <v>0</v>
      </c>
      <c r="H19" s="192"/>
      <c r="I19" s="192"/>
      <c r="J19" s="192"/>
      <c r="K19" s="192"/>
      <c r="L19" s="192"/>
      <c r="M19" s="192"/>
      <c r="N19" s="192"/>
      <c r="O19" s="16"/>
      <c r="P19" s="16"/>
      <c r="Q19" s="16"/>
    </row>
    <row r="20" spans="1:17" ht="39" customHeight="1" x14ac:dyDescent="0.2">
      <c r="A20" s="16"/>
      <c r="B20" s="193"/>
      <c r="C20" s="192"/>
      <c r="D20" s="192"/>
      <c r="E20" s="192"/>
      <c r="F20" s="192"/>
      <c r="G20" s="45">
        <f>Concertación!G20</f>
        <v>0</v>
      </c>
      <c r="H20" s="192"/>
      <c r="I20" s="192"/>
      <c r="J20" s="192"/>
      <c r="K20" s="192"/>
      <c r="L20" s="192"/>
      <c r="M20" s="192"/>
      <c r="N20" s="192"/>
      <c r="O20" s="16"/>
      <c r="P20" s="16"/>
      <c r="Q20" s="16"/>
    </row>
    <row r="21" spans="1:17" s="23" customFormat="1" ht="91.5" customHeight="1" x14ac:dyDescent="0.2">
      <c r="A21" s="20"/>
      <c r="B21" s="183" t="s">
        <v>62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20"/>
      <c r="P21" s="20"/>
      <c r="Q21" s="20"/>
    </row>
    <row r="22" spans="1:17" ht="39" customHeight="1" x14ac:dyDescent="0.2">
      <c r="A22" s="16"/>
      <c r="B22" s="193">
        <v>4</v>
      </c>
      <c r="C22" s="192">
        <f>Concertación!C22:C26</f>
        <v>0</v>
      </c>
      <c r="D22" s="192">
        <f>Concertación!D22:D26</f>
        <v>0</v>
      </c>
      <c r="E22" s="192">
        <f>Concertación!E22:E26</f>
        <v>0</v>
      </c>
      <c r="F22" s="194">
        <f>Concertación!F22:F26</f>
        <v>0</v>
      </c>
      <c r="G22" s="45">
        <f>Concertación!G22</f>
        <v>0</v>
      </c>
      <c r="H22" s="191">
        <v>0.1</v>
      </c>
      <c r="I22" s="191">
        <f>Concertación!I22:I26</f>
        <v>0</v>
      </c>
      <c r="J22" s="191"/>
      <c r="K22" s="192"/>
      <c r="L22" s="192"/>
      <c r="M22" s="192"/>
      <c r="N22" s="192"/>
      <c r="O22" s="16"/>
      <c r="P22" s="16"/>
      <c r="Q22" s="16"/>
    </row>
    <row r="23" spans="1:17" ht="39" customHeight="1" x14ac:dyDescent="0.2">
      <c r="A23" s="16"/>
      <c r="B23" s="193"/>
      <c r="C23" s="192"/>
      <c r="D23" s="192"/>
      <c r="E23" s="192"/>
      <c r="F23" s="192"/>
      <c r="G23" s="45">
        <f>Concertación!G23</f>
        <v>0</v>
      </c>
      <c r="H23" s="192"/>
      <c r="I23" s="192"/>
      <c r="J23" s="192"/>
      <c r="K23" s="192"/>
      <c r="L23" s="192"/>
      <c r="M23" s="192"/>
      <c r="N23" s="192"/>
      <c r="O23" s="16"/>
      <c r="P23" s="16"/>
      <c r="Q23" s="16"/>
    </row>
    <row r="24" spans="1:17" ht="39" customHeight="1" x14ac:dyDescent="0.2">
      <c r="A24" s="16"/>
      <c r="B24" s="193"/>
      <c r="C24" s="192"/>
      <c r="D24" s="192"/>
      <c r="E24" s="192"/>
      <c r="F24" s="192"/>
      <c r="G24" s="45">
        <f>Concertación!G24</f>
        <v>0</v>
      </c>
      <c r="H24" s="192"/>
      <c r="I24" s="192"/>
      <c r="J24" s="192"/>
      <c r="K24" s="192"/>
      <c r="L24" s="192"/>
      <c r="M24" s="192"/>
      <c r="N24" s="192"/>
      <c r="O24" s="16"/>
      <c r="P24" s="16"/>
      <c r="Q24" s="16"/>
    </row>
    <row r="25" spans="1:17" ht="39" customHeight="1" x14ac:dyDescent="0.2">
      <c r="A25" s="16"/>
      <c r="B25" s="193"/>
      <c r="C25" s="192"/>
      <c r="D25" s="192"/>
      <c r="E25" s="192"/>
      <c r="F25" s="192"/>
      <c r="G25" s="45">
        <f>Concertación!G25</f>
        <v>0</v>
      </c>
      <c r="H25" s="192"/>
      <c r="I25" s="192"/>
      <c r="J25" s="192"/>
      <c r="K25" s="192"/>
      <c r="L25" s="192"/>
      <c r="M25" s="192"/>
      <c r="N25" s="192"/>
      <c r="O25" s="16"/>
      <c r="P25" s="16"/>
      <c r="Q25" s="16"/>
    </row>
    <row r="26" spans="1:17" ht="48" customHeight="1" x14ac:dyDescent="0.2">
      <c r="A26" s="16"/>
      <c r="B26" s="193"/>
      <c r="C26" s="192"/>
      <c r="D26" s="192"/>
      <c r="E26" s="192"/>
      <c r="F26" s="192"/>
      <c r="G26" s="45">
        <f>Concertación!G26</f>
        <v>0</v>
      </c>
      <c r="H26" s="192"/>
      <c r="I26" s="192"/>
      <c r="J26" s="192"/>
      <c r="K26" s="192"/>
      <c r="L26" s="192"/>
      <c r="M26" s="192"/>
      <c r="N26" s="192"/>
      <c r="O26" s="16"/>
      <c r="P26" s="16"/>
      <c r="Q26" s="16"/>
    </row>
    <row r="27" spans="1:17" s="23" customFormat="1" ht="91.5" customHeight="1" x14ac:dyDescent="0.2">
      <c r="A27" s="20"/>
      <c r="B27" s="183" t="s">
        <v>63</v>
      </c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20"/>
      <c r="P27" s="20"/>
      <c r="Q27" s="20"/>
    </row>
    <row r="28" spans="1:17" ht="39" customHeight="1" x14ac:dyDescent="0.2">
      <c r="A28" s="16"/>
      <c r="B28" s="193">
        <v>5</v>
      </c>
      <c r="C28" s="192">
        <f>Concertación!C28:C32</f>
        <v>0</v>
      </c>
      <c r="D28" s="192">
        <f>Concertación!D28:D32</f>
        <v>0</v>
      </c>
      <c r="E28" s="192">
        <f>Concertación!E28:E32</f>
        <v>0</v>
      </c>
      <c r="F28" s="194">
        <f>Concertación!F28:F32</f>
        <v>0</v>
      </c>
      <c r="G28" s="45">
        <f>Concertación!G28</f>
        <v>0</v>
      </c>
      <c r="H28" s="191">
        <v>0.1</v>
      </c>
      <c r="I28" s="191">
        <f>Concertación!I28:I32</f>
        <v>0</v>
      </c>
      <c r="J28" s="191"/>
      <c r="K28" s="192"/>
      <c r="L28" s="192"/>
      <c r="M28" s="192"/>
      <c r="N28" s="192"/>
      <c r="O28" s="16"/>
      <c r="P28" s="16"/>
      <c r="Q28" s="16"/>
    </row>
    <row r="29" spans="1:17" ht="39" customHeight="1" x14ac:dyDescent="0.2">
      <c r="A29" s="16"/>
      <c r="B29" s="193"/>
      <c r="C29" s="192"/>
      <c r="D29" s="192"/>
      <c r="E29" s="192"/>
      <c r="F29" s="192"/>
      <c r="G29" s="45">
        <f>Concertación!G29</f>
        <v>0</v>
      </c>
      <c r="H29" s="192"/>
      <c r="I29" s="192"/>
      <c r="J29" s="192"/>
      <c r="K29" s="192"/>
      <c r="L29" s="192"/>
      <c r="M29" s="192"/>
      <c r="N29" s="192"/>
      <c r="O29" s="16"/>
      <c r="P29" s="16"/>
      <c r="Q29" s="16"/>
    </row>
    <row r="30" spans="1:17" ht="48" customHeight="1" x14ac:dyDescent="0.2">
      <c r="A30" s="16"/>
      <c r="B30" s="193"/>
      <c r="C30" s="192"/>
      <c r="D30" s="192"/>
      <c r="E30" s="192"/>
      <c r="F30" s="192"/>
      <c r="G30" s="45">
        <f>Concertación!G30</f>
        <v>0</v>
      </c>
      <c r="H30" s="192"/>
      <c r="I30" s="192"/>
      <c r="J30" s="192"/>
      <c r="K30" s="192"/>
      <c r="L30" s="192"/>
      <c r="M30" s="192"/>
      <c r="N30" s="192"/>
      <c r="O30" s="16"/>
      <c r="P30" s="16"/>
      <c r="Q30" s="16"/>
    </row>
    <row r="31" spans="1:17" ht="48" customHeight="1" x14ac:dyDescent="0.2">
      <c r="A31" s="16"/>
      <c r="B31" s="193"/>
      <c r="C31" s="192"/>
      <c r="D31" s="192"/>
      <c r="E31" s="192"/>
      <c r="F31" s="192"/>
      <c r="G31" s="45">
        <f>Concertación!G31</f>
        <v>0</v>
      </c>
      <c r="H31" s="192"/>
      <c r="I31" s="192"/>
      <c r="J31" s="192"/>
      <c r="K31" s="192"/>
      <c r="L31" s="192"/>
      <c r="M31" s="192"/>
      <c r="N31" s="192"/>
      <c r="O31" s="16"/>
      <c r="P31" s="16"/>
      <c r="Q31" s="16"/>
    </row>
    <row r="32" spans="1:17" ht="48" customHeight="1" x14ac:dyDescent="0.2">
      <c r="A32" s="16"/>
      <c r="B32" s="193"/>
      <c r="C32" s="192"/>
      <c r="D32" s="192"/>
      <c r="E32" s="192"/>
      <c r="F32" s="192"/>
      <c r="G32" s="45">
        <f>Concertación!G32</f>
        <v>0</v>
      </c>
      <c r="H32" s="192"/>
      <c r="I32" s="192"/>
      <c r="J32" s="192"/>
      <c r="K32" s="192"/>
      <c r="L32" s="192"/>
      <c r="M32" s="192"/>
      <c r="N32" s="192"/>
      <c r="O32" s="16"/>
      <c r="P32" s="16"/>
      <c r="Q32" s="16"/>
    </row>
    <row r="33" spans="1:17" ht="50.25" customHeight="1" x14ac:dyDescent="0.2">
      <c r="A33" s="16"/>
      <c r="B33" s="183" t="s">
        <v>64</v>
      </c>
      <c r="C33" s="183"/>
      <c r="D33" s="183"/>
      <c r="E33" s="183"/>
      <c r="F33" s="183"/>
      <c r="G33" s="183"/>
      <c r="H33" s="14">
        <f>IF(SUM(H28)&gt;100%,"supera el 100%",SUM(H5:H32))</f>
        <v>0.99999999999999989</v>
      </c>
      <c r="I33" s="15"/>
      <c r="J33" s="15"/>
      <c r="K33" s="14"/>
      <c r="L33" s="14"/>
      <c r="M33" s="199"/>
      <c r="N33" s="200"/>
      <c r="O33" s="16"/>
      <c r="P33" s="16"/>
      <c r="Q33" s="16"/>
    </row>
    <row r="34" spans="1:17" ht="27" customHeight="1" x14ac:dyDescent="0.2">
      <c r="A34" s="16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8"/>
      <c r="M34" s="48"/>
      <c r="N34" s="49"/>
      <c r="O34" s="16"/>
      <c r="P34" s="16"/>
      <c r="Q34" s="16"/>
    </row>
    <row r="35" spans="1:17" ht="27" customHeight="1" x14ac:dyDescent="0.2">
      <c r="A35" s="16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8"/>
      <c r="M35" s="48"/>
      <c r="N35" s="49"/>
      <c r="O35" s="16"/>
      <c r="P35" s="16"/>
      <c r="Q35" s="16"/>
    </row>
    <row r="36" spans="1:17" ht="27" customHeight="1" x14ac:dyDescent="0.2">
      <c r="A36" s="16"/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8"/>
      <c r="M36" s="48"/>
      <c r="N36" s="49"/>
      <c r="O36" s="16"/>
      <c r="P36" s="16"/>
      <c r="Q36" s="16"/>
    </row>
    <row r="37" spans="1:17" ht="27" customHeight="1" x14ac:dyDescent="0.2">
      <c r="A37" s="16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8"/>
      <c r="M37" s="48"/>
      <c r="N37" s="49"/>
      <c r="O37" s="16"/>
      <c r="P37" s="16"/>
      <c r="Q37" s="16"/>
    </row>
    <row r="38" spans="1:17" ht="27" customHeight="1" x14ac:dyDescent="0.2">
      <c r="A38" s="16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8"/>
      <c r="M38" s="48"/>
      <c r="N38" s="49"/>
      <c r="O38" s="16"/>
      <c r="P38" s="16"/>
      <c r="Q38" s="16"/>
    </row>
    <row r="39" spans="1:17" ht="48.75" customHeight="1" x14ac:dyDescent="0.2">
      <c r="A39" s="16"/>
      <c r="B39" s="50"/>
      <c r="C39" s="51" t="s">
        <v>67</v>
      </c>
      <c r="D39" s="190"/>
      <c r="E39" s="190"/>
      <c r="G39" s="198" t="s">
        <v>65</v>
      </c>
      <c r="H39" s="198"/>
      <c r="I39" s="198"/>
      <c r="K39" s="198" t="s">
        <v>65</v>
      </c>
      <c r="L39" s="198"/>
      <c r="M39" s="198"/>
      <c r="N39" s="49"/>
      <c r="O39" s="16"/>
      <c r="P39" s="16"/>
      <c r="Q39" s="16"/>
    </row>
    <row r="40" spans="1:17" ht="48" customHeight="1" x14ac:dyDescent="0.2">
      <c r="A40" s="16"/>
      <c r="B40" s="50"/>
      <c r="C40" s="51" t="s">
        <v>68</v>
      </c>
      <c r="D40" s="184">
        <f>Concertación!D40:E40</f>
        <v>0</v>
      </c>
      <c r="E40" s="184"/>
      <c r="G40" s="197" t="s">
        <v>66</v>
      </c>
      <c r="H40" s="197"/>
      <c r="I40" s="197"/>
      <c r="K40" s="197" t="s">
        <v>69</v>
      </c>
      <c r="L40" s="197"/>
      <c r="M40" s="197"/>
      <c r="N40" s="52"/>
      <c r="O40" s="16"/>
      <c r="P40" s="16"/>
      <c r="Q40" s="16"/>
    </row>
    <row r="41" spans="1:17" x14ac:dyDescent="0.2">
      <c r="A41" s="16"/>
      <c r="B41" s="53"/>
      <c r="C41" s="5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16"/>
      <c r="P41" s="16"/>
      <c r="Q41" s="16"/>
    </row>
    <row r="42" spans="1:17" x14ac:dyDescent="0.2">
      <c r="A42" s="16"/>
      <c r="B42" s="20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x14ac:dyDescent="0.2">
      <c r="C43" s="44"/>
      <c r="D43" s="44"/>
      <c r="E43" s="44"/>
    </row>
  </sheetData>
  <mergeCells count="78">
    <mergeCell ref="D39:E39"/>
    <mergeCell ref="G39:I39"/>
    <mergeCell ref="K22:K26"/>
    <mergeCell ref="L22:L26"/>
    <mergeCell ref="B21:N21"/>
    <mergeCell ref="B22:B26"/>
    <mergeCell ref="C22:C26"/>
    <mergeCell ref="D22:D26"/>
    <mergeCell ref="J28:J32"/>
    <mergeCell ref="B33:G33"/>
    <mergeCell ref="B28:B32"/>
    <mergeCell ref="C28:C32"/>
    <mergeCell ref="M33:N33"/>
    <mergeCell ref="M10:N14"/>
    <mergeCell ref="M16:N20"/>
    <mergeCell ref="M22:N26"/>
    <mergeCell ref="B27:N27"/>
    <mergeCell ref="E22:E26"/>
    <mergeCell ref="F22:F26"/>
    <mergeCell ref="H22:H26"/>
    <mergeCell ref="I22:I26"/>
    <mergeCell ref="J22:J26"/>
    <mergeCell ref="K16:K20"/>
    <mergeCell ref="L16:L20"/>
    <mergeCell ref="B15:N15"/>
    <mergeCell ref="B16:B20"/>
    <mergeCell ref="C16:C20"/>
    <mergeCell ref="D16:D20"/>
    <mergeCell ref="E16:E20"/>
    <mergeCell ref="D40:E40"/>
    <mergeCell ref="G40:I40"/>
    <mergeCell ref="K40:M40"/>
    <mergeCell ref="F16:F20"/>
    <mergeCell ref="H16:H20"/>
    <mergeCell ref="I16:I20"/>
    <mergeCell ref="J16:J20"/>
    <mergeCell ref="M28:N32"/>
    <mergeCell ref="K39:M39"/>
    <mergeCell ref="K28:K32"/>
    <mergeCell ref="L28:L32"/>
    <mergeCell ref="D28:D32"/>
    <mergeCell ref="E28:E32"/>
    <mergeCell ref="F28:F32"/>
    <mergeCell ref="H28:H32"/>
    <mergeCell ref="I28:I32"/>
    <mergeCell ref="M2:N2"/>
    <mergeCell ref="M3:N3"/>
    <mergeCell ref="B2:B3"/>
    <mergeCell ref="C2:C3"/>
    <mergeCell ref="D2:D3"/>
    <mergeCell ref="E2:E3"/>
    <mergeCell ref="F2:F3"/>
    <mergeCell ref="G2:G3"/>
    <mergeCell ref="H2:H3"/>
    <mergeCell ref="I2:J2"/>
    <mergeCell ref="K2:L2"/>
    <mergeCell ref="B10:B14"/>
    <mergeCell ref="C10:C14"/>
    <mergeCell ref="B4:N4"/>
    <mergeCell ref="H5:H9"/>
    <mergeCell ref="M5:N9"/>
    <mergeCell ref="L5:L9"/>
    <mergeCell ref="E5:E9"/>
    <mergeCell ref="F5:F9"/>
    <mergeCell ref="B5:B9"/>
    <mergeCell ref="C5:C9"/>
    <mergeCell ref="D5:D9"/>
    <mergeCell ref="I5:I9"/>
    <mergeCell ref="K10:K14"/>
    <mergeCell ref="E10:E14"/>
    <mergeCell ref="F10:F14"/>
    <mergeCell ref="H10:H14"/>
    <mergeCell ref="J5:J9"/>
    <mergeCell ref="K5:K9"/>
    <mergeCell ref="D10:D14"/>
    <mergeCell ref="L10:L14"/>
    <mergeCell ref="I10:I14"/>
    <mergeCell ref="J10:J14"/>
  </mergeCells>
  <dataValidations count="1">
    <dataValidation allowBlank="1" showInputMessage="1" showErrorMessage="1" errorTitle="error" error="solo datos númericos" sqref="H22:H26 H16:H20 H28:H32 H5:H14" xr:uid="{00000000-0002-0000-0300-000000000000}"/>
  </dataValidations>
  <pageMargins left="0.7" right="0.7" top="0.75" bottom="0.75" header="0.3" footer="0.3"/>
  <pageSetup paperSize="9" scale="1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4"/>
  <sheetViews>
    <sheetView showGridLines="0" topLeftCell="F1" zoomScale="60" zoomScaleNormal="60" workbookViewId="0">
      <selection activeCell="P1" sqref="P1"/>
    </sheetView>
  </sheetViews>
  <sheetFormatPr baseColWidth="10" defaultColWidth="10.85546875" defaultRowHeight="14.25" x14ac:dyDescent="0.2"/>
  <cols>
    <col min="1" max="1" width="4.28515625" style="19" customWidth="1"/>
    <col min="2" max="2" width="30.140625" style="37" customWidth="1"/>
    <col min="3" max="3" width="79.7109375" style="19" customWidth="1"/>
    <col min="4" max="4" width="91.5703125" style="19" customWidth="1"/>
    <col min="5" max="5" width="75.7109375" style="19" customWidth="1"/>
    <col min="6" max="6" width="29.7109375" style="19" customWidth="1"/>
    <col min="7" max="7" width="33.42578125" style="19" customWidth="1"/>
    <col min="8" max="8" width="32" style="19" customWidth="1"/>
    <col min="9" max="12" width="41.140625" style="19" customWidth="1"/>
    <col min="13" max="13" width="38.85546875" style="19" customWidth="1"/>
    <col min="14" max="14" width="33.140625" style="64" customWidth="1"/>
    <col min="15" max="16" width="36.42578125" style="19" customWidth="1"/>
    <col min="17" max="17" width="3.7109375" style="19" customWidth="1"/>
    <col min="18" max="16384" width="10.85546875" style="19"/>
  </cols>
  <sheetData>
    <row r="1" spans="1:19" ht="132" customHeight="1" x14ac:dyDescent="0.2">
      <c r="A1" s="16"/>
      <c r="B1" s="133"/>
      <c r="C1" s="172" t="s">
        <v>77</v>
      </c>
      <c r="D1" s="172"/>
      <c r="E1" s="172"/>
      <c r="F1" s="172"/>
      <c r="G1" s="172"/>
      <c r="H1" s="172"/>
      <c r="I1" s="172"/>
      <c r="J1" s="172"/>
      <c r="K1" s="172"/>
      <c r="L1" s="172"/>
      <c r="M1" s="173"/>
      <c r="N1" s="172"/>
      <c r="O1" s="172"/>
      <c r="P1" s="108" t="s">
        <v>225</v>
      </c>
      <c r="Q1" s="16"/>
      <c r="R1" s="16"/>
      <c r="S1" s="16"/>
    </row>
    <row r="2" spans="1:19" s="22" customFormat="1" ht="56.25" customHeight="1" x14ac:dyDescent="0.2">
      <c r="A2" s="20"/>
      <c r="B2" s="196" t="s">
        <v>50</v>
      </c>
      <c r="C2" s="186" t="s">
        <v>51</v>
      </c>
      <c r="D2" s="186" t="s">
        <v>52</v>
      </c>
      <c r="E2" s="186" t="s">
        <v>53</v>
      </c>
      <c r="F2" s="186" t="s">
        <v>71</v>
      </c>
      <c r="G2" s="186" t="s">
        <v>17</v>
      </c>
      <c r="H2" s="186" t="s">
        <v>55</v>
      </c>
      <c r="I2" s="186" t="s">
        <v>49</v>
      </c>
      <c r="J2" s="186"/>
      <c r="K2" s="186"/>
      <c r="L2" s="186"/>
      <c r="M2" s="186" t="s">
        <v>78</v>
      </c>
      <c r="N2" s="201" t="s">
        <v>79</v>
      </c>
      <c r="O2" s="186" t="s">
        <v>35</v>
      </c>
      <c r="P2" s="195"/>
      <c r="Q2" s="20"/>
      <c r="R2" s="20"/>
      <c r="S2" s="20"/>
    </row>
    <row r="3" spans="1:19" s="23" customFormat="1" ht="129" customHeight="1" x14ac:dyDescent="0.2">
      <c r="A3" s="20"/>
      <c r="B3" s="196"/>
      <c r="C3" s="195"/>
      <c r="D3" s="195"/>
      <c r="E3" s="195"/>
      <c r="F3" s="195"/>
      <c r="G3" s="195"/>
      <c r="H3" s="195"/>
      <c r="I3" s="10" t="s">
        <v>56</v>
      </c>
      <c r="J3" s="10" t="s">
        <v>73</v>
      </c>
      <c r="K3" s="10" t="s">
        <v>80</v>
      </c>
      <c r="L3" s="10" t="s">
        <v>81</v>
      </c>
      <c r="M3" s="195"/>
      <c r="N3" s="202"/>
      <c r="O3" s="11" t="s">
        <v>74</v>
      </c>
      <c r="P3" s="11" t="s">
        <v>75</v>
      </c>
      <c r="Q3" s="20"/>
      <c r="R3" s="20"/>
      <c r="S3" s="20"/>
    </row>
    <row r="4" spans="1:19" s="23" customFormat="1" ht="91.5" customHeight="1" x14ac:dyDescent="0.2">
      <c r="A4" s="20"/>
      <c r="B4" s="183" t="s">
        <v>58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20"/>
      <c r="R4" s="20"/>
      <c r="S4" s="20"/>
    </row>
    <row r="5" spans="1:19" ht="46.5" customHeight="1" x14ac:dyDescent="0.2">
      <c r="A5" s="16"/>
      <c r="B5" s="193">
        <v>1</v>
      </c>
      <c r="C5" s="192">
        <f>Concertación!C5:C9</f>
        <v>0</v>
      </c>
      <c r="D5" s="192" t="e">
        <f>Concertación!D6:D9</f>
        <v>#VALUE!</v>
      </c>
      <c r="E5" s="192">
        <f>Concertación!E5:E9</f>
        <v>0</v>
      </c>
      <c r="F5" s="194">
        <f>Concertación!F5:F9</f>
        <v>0</v>
      </c>
      <c r="G5" s="45">
        <f>Concertación!G5</f>
        <v>0</v>
      </c>
      <c r="H5" s="191">
        <v>0.6</v>
      </c>
      <c r="I5" s="191">
        <f>Concertación!I5:I9</f>
        <v>0</v>
      </c>
      <c r="J5" s="191">
        <f>'1.Seguimiento-Retroalimentación'!J5:J9</f>
        <v>0</v>
      </c>
      <c r="K5" s="204">
        <f>Concertación!J5:J9</f>
        <v>0</v>
      </c>
      <c r="L5" s="204"/>
      <c r="M5" s="203">
        <f>IF(SUM(J5,L5)&gt;100%,"NO PERMITIDO",SUM(J5,L5))</f>
        <v>0</v>
      </c>
      <c r="N5" s="203">
        <f>H5*M5/100%</f>
        <v>0</v>
      </c>
      <c r="O5" s="192"/>
      <c r="P5" s="192"/>
      <c r="Q5" s="16"/>
      <c r="R5" s="16"/>
      <c r="S5" s="16"/>
    </row>
    <row r="6" spans="1:19" ht="48" customHeight="1" x14ac:dyDescent="0.2">
      <c r="A6" s="16"/>
      <c r="B6" s="193"/>
      <c r="C6" s="192"/>
      <c r="D6" s="192"/>
      <c r="E6" s="192"/>
      <c r="F6" s="192"/>
      <c r="G6" s="45">
        <f>Concertación!G6</f>
        <v>0</v>
      </c>
      <c r="H6" s="192"/>
      <c r="I6" s="192"/>
      <c r="J6" s="191"/>
      <c r="K6" s="204"/>
      <c r="L6" s="204"/>
      <c r="M6" s="203"/>
      <c r="N6" s="203"/>
      <c r="O6" s="192"/>
      <c r="P6" s="192"/>
      <c r="Q6" s="16"/>
      <c r="R6" s="16"/>
      <c r="S6" s="16"/>
    </row>
    <row r="7" spans="1:19" ht="48" customHeight="1" x14ac:dyDescent="0.2">
      <c r="A7" s="16"/>
      <c r="B7" s="193"/>
      <c r="C7" s="192"/>
      <c r="D7" s="192"/>
      <c r="E7" s="192"/>
      <c r="F7" s="192"/>
      <c r="G7" s="45">
        <f>Concertación!G7</f>
        <v>0</v>
      </c>
      <c r="H7" s="192"/>
      <c r="I7" s="192"/>
      <c r="J7" s="191"/>
      <c r="K7" s="204"/>
      <c r="L7" s="204"/>
      <c r="M7" s="203"/>
      <c r="N7" s="203"/>
      <c r="O7" s="192"/>
      <c r="P7" s="192"/>
      <c r="Q7" s="16"/>
      <c r="R7" s="16"/>
      <c r="S7" s="16"/>
    </row>
    <row r="8" spans="1:19" ht="48" customHeight="1" x14ac:dyDescent="0.2">
      <c r="A8" s="16"/>
      <c r="B8" s="193"/>
      <c r="C8" s="192"/>
      <c r="D8" s="192"/>
      <c r="E8" s="192"/>
      <c r="F8" s="192"/>
      <c r="G8" s="45">
        <f>Concertación!G8</f>
        <v>0</v>
      </c>
      <c r="H8" s="192"/>
      <c r="I8" s="192"/>
      <c r="J8" s="191"/>
      <c r="K8" s="204"/>
      <c r="L8" s="204"/>
      <c r="M8" s="203"/>
      <c r="N8" s="203"/>
      <c r="O8" s="192"/>
      <c r="P8" s="192"/>
      <c r="Q8" s="16"/>
      <c r="R8" s="16"/>
      <c r="S8" s="16"/>
    </row>
    <row r="9" spans="1:19" ht="48" customHeight="1" x14ac:dyDescent="0.2">
      <c r="A9" s="16"/>
      <c r="B9" s="193"/>
      <c r="C9" s="192"/>
      <c r="D9" s="192"/>
      <c r="E9" s="192"/>
      <c r="F9" s="192"/>
      <c r="G9" s="45">
        <f>Concertación!G9</f>
        <v>0</v>
      </c>
      <c r="H9" s="192"/>
      <c r="I9" s="192"/>
      <c r="J9" s="191"/>
      <c r="K9" s="204"/>
      <c r="L9" s="204"/>
      <c r="M9" s="203"/>
      <c r="N9" s="203"/>
      <c r="O9" s="192"/>
      <c r="P9" s="192"/>
      <c r="Q9" s="16"/>
      <c r="R9" s="16"/>
      <c r="S9" s="16"/>
    </row>
    <row r="10" spans="1:19" ht="47.25" customHeight="1" x14ac:dyDescent="0.2">
      <c r="A10" s="16"/>
      <c r="B10" s="193">
        <v>2</v>
      </c>
      <c r="C10" s="192" t="e">
        <f>Concertación!C11:C14</f>
        <v>#VALUE!</v>
      </c>
      <c r="D10" s="192" t="e">
        <f>Concertación!D11:D14</f>
        <v>#VALUE!</v>
      </c>
      <c r="E10" s="192">
        <f>Concertación!E10:E14</f>
        <v>0</v>
      </c>
      <c r="F10" s="194">
        <f>Concertación!F10:F14</f>
        <v>0</v>
      </c>
      <c r="G10" s="45">
        <f>Concertación!G10</f>
        <v>0</v>
      </c>
      <c r="H10" s="191">
        <v>0.1</v>
      </c>
      <c r="I10" s="191">
        <f>Concertación!I10:I14</f>
        <v>0</v>
      </c>
      <c r="J10" s="191">
        <f>'1.Seguimiento-Retroalimentación'!J10:J14</f>
        <v>0</v>
      </c>
      <c r="K10" s="204">
        <f>Concertación!J10:J14</f>
        <v>0</v>
      </c>
      <c r="L10" s="204"/>
      <c r="M10" s="203">
        <f>IF(SUM(J10,L10)&gt;100%,"NO PERMITIDO",SUM(J10,L10))</f>
        <v>0</v>
      </c>
      <c r="N10" s="203">
        <f>H10*M10/100%</f>
        <v>0</v>
      </c>
      <c r="O10" s="192"/>
      <c r="P10" s="192"/>
      <c r="Q10" s="16"/>
      <c r="R10" s="16"/>
      <c r="S10" s="16"/>
    </row>
    <row r="11" spans="1:19" ht="47.25" customHeight="1" x14ac:dyDescent="0.2">
      <c r="A11" s="16"/>
      <c r="B11" s="193"/>
      <c r="C11" s="192"/>
      <c r="D11" s="192"/>
      <c r="E11" s="192"/>
      <c r="F11" s="192"/>
      <c r="G11" s="45">
        <f>Concertación!G11</f>
        <v>0</v>
      </c>
      <c r="H11" s="192"/>
      <c r="I11" s="192"/>
      <c r="J11" s="191"/>
      <c r="K11" s="204"/>
      <c r="L11" s="204"/>
      <c r="M11" s="203"/>
      <c r="N11" s="203"/>
      <c r="O11" s="192"/>
      <c r="P11" s="192"/>
      <c r="Q11" s="16"/>
      <c r="R11" s="16"/>
      <c r="S11" s="16"/>
    </row>
    <row r="12" spans="1:19" ht="47.25" customHeight="1" x14ac:dyDescent="0.2">
      <c r="A12" s="16"/>
      <c r="B12" s="193"/>
      <c r="C12" s="192"/>
      <c r="D12" s="192"/>
      <c r="E12" s="192"/>
      <c r="F12" s="192"/>
      <c r="G12" s="45">
        <f>Concertación!G12</f>
        <v>0</v>
      </c>
      <c r="H12" s="192"/>
      <c r="I12" s="192"/>
      <c r="J12" s="191"/>
      <c r="K12" s="204"/>
      <c r="L12" s="204"/>
      <c r="M12" s="203"/>
      <c r="N12" s="203"/>
      <c r="O12" s="192"/>
      <c r="P12" s="192"/>
      <c r="Q12" s="16"/>
      <c r="R12" s="16"/>
      <c r="S12" s="16"/>
    </row>
    <row r="13" spans="1:19" ht="55.5" customHeight="1" x14ac:dyDescent="0.2">
      <c r="A13" s="16"/>
      <c r="B13" s="193"/>
      <c r="C13" s="192"/>
      <c r="D13" s="192"/>
      <c r="E13" s="192"/>
      <c r="F13" s="192"/>
      <c r="G13" s="45">
        <f>Concertación!G13</f>
        <v>0</v>
      </c>
      <c r="H13" s="192"/>
      <c r="I13" s="192"/>
      <c r="J13" s="191"/>
      <c r="K13" s="204"/>
      <c r="L13" s="204"/>
      <c r="M13" s="203"/>
      <c r="N13" s="203"/>
      <c r="O13" s="192"/>
      <c r="P13" s="192"/>
      <c r="Q13" s="16"/>
      <c r="R13" s="16"/>
      <c r="S13" s="16"/>
    </row>
    <row r="14" spans="1:19" ht="39.75" customHeight="1" x14ac:dyDescent="0.2">
      <c r="A14" s="16"/>
      <c r="B14" s="193"/>
      <c r="C14" s="192"/>
      <c r="D14" s="192"/>
      <c r="E14" s="192"/>
      <c r="F14" s="192"/>
      <c r="G14" s="45">
        <f>Concertación!G14</f>
        <v>0</v>
      </c>
      <c r="H14" s="192"/>
      <c r="I14" s="192"/>
      <c r="J14" s="191"/>
      <c r="K14" s="204"/>
      <c r="L14" s="204"/>
      <c r="M14" s="203"/>
      <c r="N14" s="203"/>
      <c r="O14" s="192"/>
      <c r="P14" s="192"/>
      <c r="Q14" s="16"/>
      <c r="R14" s="16"/>
      <c r="S14" s="16"/>
    </row>
    <row r="15" spans="1:19" s="23" customFormat="1" ht="91.5" customHeight="1" x14ac:dyDescent="0.2">
      <c r="A15" s="20"/>
      <c r="B15" s="183" t="s">
        <v>61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20"/>
      <c r="R15" s="20"/>
      <c r="S15" s="20"/>
    </row>
    <row r="16" spans="1:19" ht="39.75" customHeight="1" x14ac:dyDescent="0.2">
      <c r="A16" s="16"/>
      <c r="B16" s="193">
        <v>3</v>
      </c>
      <c r="C16" s="192">
        <f>Concertación!C16:C20</f>
        <v>0</v>
      </c>
      <c r="D16" s="192">
        <f>Concertación!D16:D20</f>
        <v>0</v>
      </c>
      <c r="E16" s="192">
        <f>Concertación!E16:E20</f>
        <v>0</v>
      </c>
      <c r="F16" s="194">
        <f>Concertación!F16:F20</f>
        <v>0</v>
      </c>
      <c r="G16" s="45">
        <f>Concertación!G16</f>
        <v>0</v>
      </c>
      <c r="H16" s="191">
        <v>0.1</v>
      </c>
      <c r="I16" s="191">
        <f>Concertación!I16:I20</f>
        <v>0</v>
      </c>
      <c r="J16" s="191">
        <f>'1.Seguimiento-Retroalimentación'!J16:J20</f>
        <v>0</v>
      </c>
      <c r="K16" s="204">
        <f>Concertación!J16:J20</f>
        <v>0</v>
      </c>
      <c r="L16" s="204"/>
      <c r="M16" s="203">
        <f>IF(SUM(J16,L16)&gt;100%,"NO PERMITIDO",SUM(J16,L16))</f>
        <v>0</v>
      </c>
      <c r="N16" s="203">
        <f>H16*M16/100%</f>
        <v>0</v>
      </c>
      <c r="O16" s="192"/>
      <c r="P16" s="192"/>
      <c r="Q16" s="16"/>
      <c r="R16" s="16"/>
      <c r="S16" s="16"/>
    </row>
    <row r="17" spans="1:19" ht="39.75" customHeight="1" x14ac:dyDescent="0.2">
      <c r="A17" s="16"/>
      <c r="B17" s="193"/>
      <c r="C17" s="192"/>
      <c r="D17" s="192"/>
      <c r="E17" s="192"/>
      <c r="F17" s="192"/>
      <c r="G17" s="45">
        <f>Concertación!G17</f>
        <v>0</v>
      </c>
      <c r="H17" s="192"/>
      <c r="I17" s="192"/>
      <c r="J17" s="191"/>
      <c r="K17" s="204"/>
      <c r="L17" s="204"/>
      <c r="M17" s="203"/>
      <c r="N17" s="203"/>
      <c r="O17" s="192"/>
      <c r="P17" s="192"/>
      <c r="Q17" s="16"/>
      <c r="R17" s="16"/>
      <c r="S17" s="16"/>
    </row>
    <row r="18" spans="1:19" ht="39.75" customHeight="1" x14ac:dyDescent="0.2">
      <c r="A18" s="16"/>
      <c r="B18" s="193"/>
      <c r="C18" s="192"/>
      <c r="D18" s="192"/>
      <c r="E18" s="192"/>
      <c r="F18" s="192"/>
      <c r="G18" s="45">
        <f>Concertación!G18</f>
        <v>0</v>
      </c>
      <c r="H18" s="192"/>
      <c r="I18" s="192"/>
      <c r="J18" s="191"/>
      <c r="K18" s="204"/>
      <c r="L18" s="204"/>
      <c r="M18" s="203"/>
      <c r="N18" s="203"/>
      <c r="O18" s="192"/>
      <c r="P18" s="192"/>
      <c r="Q18" s="16"/>
      <c r="R18" s="16"/>
      <c r="S18" s="16"/>
    </row>
    <row r="19" spans="1:19" ht="39" customHeight="1" x14ac:dyDescent="0.2">
      <c r="A19" s="16"/>
      <c r="B19" s="193"/>
      <c r="C19" s="192"/>
      <c r="D19" s="192"/>
      <c r="E19" s="192"/>
      <c r="F19" s="192"/>
      <c r="G19" s="45">
        <f>Concertación!G19</f>
        <v>0</v>
      </c>
      <c r="H19" s="192"/>
      <c r="I19" s="192"/>
      <c r="J19" s="191"/>
      <c r="K19" s="204"/>
      <c r="L19" s="204"/>
      <c r="M19" s="203"/>
      <c r="N19" s="203"/>
      <c r="O19" s="192"/>
      <c r="P19" s="192"/>
      <c r="Q19" s="16"/>
      <c r="R19" s="16"/>
      <c r="S19" s="16"/>
    </row>
    <row r="20" spans="1:19" ht="39" customHeight="1" x14ac:dyDescent="0.2">
      <c r="A20" s="16"/>
      <c r="B20" s="193"/>
      <c r="C20" s="192"/>
      <c r="D20" s="192"/>
      <c r="E20" s="192"/>
      <c r="F20" s="192"/>
      <c r="G20" s="45">
        <f>Concertación!G20</f>
        <v>0</v>
      </c>
      <c r="H20" s="192"/>
      <c r="I20" s="192"/>
      <c r="J20" s="191"/>
      <c r="K20" s="204"/>
      <c r="L20" s="204"/>
      <c r="M20" s="203"/>
      <c r="N20" s="203"/>
      <c r="O20" s="192"/>
      <c r="P20" s="192"/>
      <c r="Q20" s="16"/>
      <c r="R20" s="16"/>
      <c r="S20" s="16"/>
    </row>
    <row r="21" spans="1:19" s="23" customFormat="1" ht="91.5" customHeight="1" x14ac:dyDescent="0.2">
      <c r="A21" s="20"/>
      <c r="B21" s="183" t="s">
        <v>62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20"/>
      <c r="R21" s="20"/>
      <c r="S21" s="20"/>
    </row>
    <row r="22" spans="1:19" ht="39" customHeight="1" x14ac:dyDescent="0.2">
      <c r="A22" s="16"/>
      <c r="B22" s="193">
        <v>4</v>
      </c>
      <c r="C22" s="192">
        <f>Concertación!C22:C26</f>
        <v>0</v>
      </c>
      <c r="D22" s="192">
        <f>Concertación!D22:D26</f>
        <v>0</v>
      </c>
      <c r="E22" s="192">
        <f>Concertación!E22:E26</f>
        <v>0</v>
      </c>
      <c r="F22" s="194">
        <f>Concertación!F22:F26</f>
        <v>0</v>
      </c>
      <c r="G22" s="45">
        <f>Concertación!G22</f>
        <v>0</v>
      </c>
      <c r="H22" s="191">
        <v>0.1</v>
      </c>
      <c r="I22" s="191">
        <f>Concertación!I22:I26</f>
        <v>0</v>
      </c>
      <c r="J22" s="191">
        <f>'1.Seguimiento-Retroalimentación'!J22:J26</f>
        <v>0</v>
      </c>
      <c r="K22" s="204">
        <f>Concertación!J22:J26</f>
        <v>0</v>
      </c>
      <c r="L22" s="204"/>
      <c r="M22" s="203">
        <f>IF(SUM(J22,L22)&gt;100%,"NO PERMITIDO",SUM(J22,L22))</f>
        <v>0</v>
      </c>
      <c r="N22" s="203">
        <f>H22*M22/100%</f>
        <v>0</v>
      </c>
      <c r="O22" s="192"/>
      <c r="P22" s="192"/>
      <c r="Q22" s="16"/>
      <c r="R22" s="16"/>
      <c r="S22" s="16"/>
    </row>
    <row r="23" spans="1:19" ht="39" customHeight="1" x14ac:dyDescent="0.2">
      <c r="A23" s="16"/>
      <c r="B23" s="193"/>
      <c r="C23" s="192"/>
      <c r="D23" s="192"/>
      <c r="E23" s="192"/>
      <c r="F23" s="192"/>
      <c r="G23" s="45">
        <f>Concertación!G23</f>
        <v>0</v>
      </c>
      <c r="H23" s="192"/>
      <c r="I23" s="192"/>
      <c r="J23" s="191"/>
      <c r="K23" s="204"/>
      <c r="L23" s="204"/>
      <c r="M23" s="203"/>
      <c r="N23" s="203"/>
      <c r="O23" s="192"/>
      <c r="P23" s="192"/>
      <c r="Q23" s="16"/>
      <c r="R23" s="16"/>
      <c r="S23" s="16"/>
    </row>
    <row r="24" spans="1:19" ht="39" customHeight="1" x14ac:dyDescent="0.2">
      <c r="A24" s="16"/>
      <c r="B24" s="193"/>
      <c r="C24" s="192"/>
      <c r="D24" s="192"/>
      <c r="E24" s="192"/>
      <c r="F24" s="192"/>
      <c r="G24" s="45">
        <f>Concertación!G24</f>
        <v>0</v>
      </c>
      <c r="H24" s="192"/>
      <c r="I24" s="192"/>
      <c r="J24" s="191"/>
      <c r="K24" s="204"/>
      <c r="L24" s="204"/>
      <c r="M24" s="203"/>
      <c r="N24" s="203"/>
      <c r="O24" s="192"/>
      <c r="P24" s="192"/>
      <c r="Q24" s="16"/>
      <c r="R24" s="16"/>
      <c r="S24" s="16"/>
    </row>
    <row r="25" spans="1:19" ht="39" customHeight="1" x14ac:dyDescent="0.2">
      <c r="A25" s="16"/>
      <c r="B25" s="193"/>
      <c r="C25" s="192"/>
      <c r="D25" s="192"/>
      <c r="E25" s="192"/>
      <c r="F25" s="192"/>
      <c r="G25" s="45">
        <f>Concertación!G25</f>
        <v>0</v>
      </c>
      <c r="H25" s="192"/>
      <c r="I25" s="192"/>
      <c r="J25" s="191"/>
      <c r="K25" s="204"/>
      <c r="L25" s="204"/>
      <c r="M25" s="203"/>
      <c r="N25" s="203"/>
      <c r="O25" s="192"/>
      <c r="P25" s="192"/>
      <c r="Q25" s="16"/>
      <c r="R25" s="16"/>
      <c r="S25" s="16"/>
    </row>
    <row r="26" spans="1:19" ht="48" customHeight="1" x14ac:dyDescent="0.2">
      <c r="A26" s="16"/>
      <c r="B26" s="193"/>
      <c r="C26" s="192"/>
      <c r="D26" s="192"/>
      <c r="E26" s="192"/>
      <c r="F26" s="192"/>
      <c r="G26" s="45">
        <f>Concertación!G26</f>
        <v>0</v>
      </c>
      <c r="H26" s="192"/>
      <c r="I26" s="192"/>
      <c r="J26" s="191"/>
      <c r="K26" s="204"/>
      <c r="L26" s="204"/>
      <c r="M26" s="203"/>
      <c r="N26" s="203"/>
      <c r="O26" s="192"/>
      <c r="P26" s="192"/>
      <c r="Q26" s="16"/>
      <c r="R26" s="16"/>
      <c r="S26" s="16"/>
    </row>
    <row r="27" spans="1:19" s="23" customFormat="1" ht="91.5" customHeight="1" x14ac:dyDescent="0.2">
      <c r="A27" s="20"/>
      <c r="B27" s="183" t="s">
        <v>63</v>
      </c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20"/>
      <c r="R27" s="20"/>
      <c r="S27" s="20"/>
    </row>
    <row r="28" spans="1:19" ht="39" customHeight="1" x14ac:dyDescent="0.2">
      <c r="A28" s="16"/>
      <c r="B28" s="193">
        <v>5</v>
      </c>
      <c r="C28" s="192">
        <f>Concertación!C28:C32</f>
        <v>0</v>
      </c>
      <c r="D28" s="192">
        <f>Concertación!D28:D32</f>
        <v>0</v>
      </c>
      <c r="E28" s="192">
        <f>Concertación!E28:E32</f>
        <v>0</v>
      </c>
      <c r="F28" s="194">
        <f>Concertación!F28:F32</f>
        <v>0</v>
      </c>
      <c r="G28" s="45">
        <f>Concertación!G28</f>
        <v>0</v>
      </c>
      <c r="H28" s="191">
        <v>0.1</v>
      </c>
      <c r="I28" s="191">
        <f>Concertación!I28:I32</f>
        <v>0</v>
      </c>
      <c r="J28" s="191">
        <f>'1.Seguimiento-Retroalimentación'!J28:J32</f>
        <v>0</v>
      </c>
      <c r="K28" s="204">
        <f>Concertación!J28:J32</f>
        <v>0</v>
      </c>
      <c r="L28" s="204"/>
      <c r="M28" s="203">
        <f>IF(SUM(J28,L28)&gt;100%,"NO PERMITIDO",SUM(J28,L28))</f>
        <v>0</v>
      </c>
      <c r="N28" s="203">
        <f>H28*M28/100%</f>
        <v>0</v>
      </c>
      <c r="O28" s="192"/>
      <c r="P28" s="192"/>
      <c r="Q28" s="16"/>
      <c r="R28" s="16"/>
      <c r="S28" s="16"/>
    </row>
    <row r="29" spans="1:19" ht="39" customHeight="1" x14ac:dyDescent="0.2">
      <c r="A29" s="16"/>
      <c r="B29" s="193"/>
      <c r="C29" s="192"/>
      <c r="D29" s="192"/>
      <c r="E29" s="192"/>
      <c r="F29" s="192"/>
      <c r="G29" s="45">
        <f>Concertación!G29</f>
        <v>0</v>
      </c>
      <c r="H29" s="192"/>
      <c r="I29" s="192"/>
      <c r="J29" s="191"/>
      <c r="K29" s="204"/>
      <c r="L29" s="204"/>
      <c r="M29" s="203"/>
      <c r="N29" s="203"/>
      <c r="O29" s="192"/>
      <c r="P29" s="192"/>
      <c r="Q29" s="16"/>
      <c r="R29" s="16"/>
      <c r="S29" s="16"/>
    </row>
    <row r="30" spans="1:19" ht="48" customHeight="1" x14ac:dyDescent="0.2">
      <c r="A30" s="16"/>
      <c r="B30" s="193"/>
      <c r="C30" s="192"/>
      <c r="D30" s="192"/>
      <c r="E30" s="192"/>
      <c r="F30" s="192"/>
      <c r="G30" s="45">
        <f>Concertación!G30</f>
        <v>0</v>
      </c>
      <c r="H30" s="192"/>
      <c r="I30" s="192"/>
      <c r="J30" s="191"/>
      <c r="K30" s="204"/>
      <c r="L30" s="204"/>
      <c r="M30" s="203"/>
      <c r="N30" s="203"/>
      <c r="O30" s="192"/>
      <c r="P30" s="192"/>
      <c r="Q30" s="16"/>
      <c r="R30" s="16"/>
      <c r="S30" s="16"/>
    </row>
    <row r="31" spans="1:19" ht="48" customHeight="1" x14ac:dyDescent="0.2">
      <c r="A31" s="16"/>
      <c r="B31" s="193"/>
      <c r="C31" s="192"/>
      <c r="D31" s="192"/>
      <c r="E31" s="192"/>
      <c r="F31" s="192"/>
      <c r="G31" s="45">
        <f>Concertación!G31</f>
        <v>0</v>
      </c>
      <c r="H31" s="192"/>
      <c r="I31" s="192"/>
      <c r="J31" s="191"/>
      <c r="K31" s="204"/>
      <c r="L31" s="204"/>
      <c r="M31" s="203"/>
      <c r="N31" s="203"/>
      <c r="O31" s="192"/>
      <c r="P31" s="192"/>
      <c r="Q31" s="16"/>
      <c r="R31" s="16"/>
      <c r="S31" s="16"/>
    </row>
    <row r="32" spans="1:19" ht="48" customHeight="1" x14ac:dyDescent="0.2">
      <c r="A32" s="16"/>
      <c r="B32" s="193"/>
      <c r="C32" s="192"/>
      <c r="D32" s="192"/>
      <c r="E32" s="192"/>
      <c r="F32" s="192"/>
      <c r="G32" s="45">
        <f>Concertación!G32</f>
        <v>0</v>
      </c>
      <c r="H32" s="192"/>
      <c r="I32" s="192"/>
      <c r="J32" s="191"/>
      <c r="K32" s="204"/>
      <c r="L32" s="204"/>
      <c r="M32" s="203"/>
      <c r="N32" s="203"/>
      <c r="O32" s="192"/>
      <c r="P32" s="192"/>
      <c r="Q32" s="16"/>
      <c r="R32" s="16"/>
      <c r="S32" s="16"/>
    </row>
    <row r="33" spans="1:19" ht="27" customHeight="1" x14ac:dyDescent="0.2">
      <c r="A33" s="16"/>
      <c r="B33" s="183" t="s">
        <v>64</v>
      </c>
      <c r="C33" s="183"/>
      <c r="D33" s="183"/>
      <c r="E33" s="183"/>
      <c r="F33" s="183"/>
      <c r="G33" s="183"/>
      <c r="H33" s="14">
        <f>IF(SUM(H28)&gt;100%,"supera el 100%",SUM(H5:H32))</f>
        <v>0.99999999999999989</v>
      </c>
      <c r="I33" s="15"/>
      <c r="J33" s="15"/>
      <c r="K33" s="14"/>
      <c r="L33" s="15"/>
      <c r="M33" s="58">
        <f>IF(SUM(M28)&gt;100%,"supera el 100%",SUM(M5:M32))</f>
        <v>0</v>
      </c>
      <c r="N33" s="58">
        <f>IF(SUM(N28)&gt;100%,"supera el 100%",SUM(N5:N32))</f>
        <v>0</v>
      </c>
      <c r="O33" s="14"/>
      <c r="P33" s="14"/>
      <c r="Q33" s="16"/>
      <c r="R33" s="16"/>
      <c r="S33" s="16"/>
    </row>
    <row r="34" spans="1:19" ht="27" customHeight="1" x14ac:dyDescent="0.2">
      <c r="A34" s="16"/>
      <c r="B34" s="46"/>
      <c r="C34" s="47"/>
      <c r="D34" s="47"/>
      <c r="E34" s="47"/>
      <c r="F34" s="47"/>
      <c r="G34" s="47"/>
      <c r="H34" s="47"/>
      <c r="I34" s="47"/>
      <c r="J34" s="47"/>
      <c r="K34" s="59"/>
      <c r="L34" s="59"/>
      <c r="M34" s="59"/>
      <c r="N34" s="48"/>
      <c r="O34" s="48"/>
      <c r="P34" s="49"/>
      <c r="Q34" s="16"/>
      <c r="R34" s="16"/>
      <c r="S34" s="16"/>
    </row>
    <row r="35" spans="1:19" ht="27" customHeight="1" x14ac:dyDescent="0.2">
      <c r="A35" s="16"/>
      <c r="B35" s="46"/>
      <c r="C35" s="47"/>
      <c r="D35" s="47"/>
      <c r="E35" s="47"/>
      <c r="F35" s="47"/>
      <c r="G35" s="47"/>
      <c r="H35" s="47"/>
      <c r="I35" s="47"/>
      <c r="J35" s="47"/>
      <c r="K35" s="59"/>
      <c r="L35" s="59"/>
      <c r="M35" s="59"/>
      <c r="N35" s="48"/>
      <c r="O35" s="48"/>
      <c r="P35" s="49"/>
      <c r="Q35" s="16"/>
      <c r="R35" s="16"/>
      <c r="S35" s="16"/>
    </row>
    <row r="36" spans="1:19" ht="27" customHeight="1" x14ac:dyDescent="0.2">
      <c r="A36" s="16"/>
      <c r="B36" s="46"/>
      <c r="C36" s="47"/>
      <c r="D36" s="47"/>
      <c r="E36" s="47"/>
      <c r="F36" s="47"/>
      <c r="G36" s="47"/>
      <c r="H36" s="47"/>
      <c r="I36" s="47"/>
      <c r="J36" s="47"/>
      <c r="K36" s="59"/>
      <c r="L36" s="59"/>
      <c r="M36" s="59"/>
      <c r="N36" s="48"/>
      <c r="O36" s="48"/>
      <c r="P36" s="49"/>
      <c r="Q36" s="16"/>
      <c r="R36" s="16"/>
      <c r="S36" s="16"/>
    </row>
    <row r="37" spans="1:19" ht="27" customHeight="1" x14ac:dyDescent="0.2">
      <c r="A37" s="16"/>
      <c r="B37" s="46"/>
      <c r="C37" s="47"/>
      <c r="D37" s="47"/>
      <c r="E37" s="47"/>
      <c r="F37" s="47"/>
      <c r="G37" s="47"/>
      <c r="H37" s="47"/>
      <c r="I37" s="47"/>
      <c r="J37" s="47"/>
      <c r="K37" s="59"/>
      <c r="L37" s="59"/>
      <c r="M37" s="59"/>
      <c r="N37" s="48"/>
      <c r="O37" s="48"/>
      <c r="P37" s="49"/>
      <c r="Q37" s="16"/>
      <c r="R37" s="16"/>
      <c r="S37" s="16"/>
    </row>
    <row r="38" spans="1:19" ht="27" customHeight="1" x14ac:dyDescent="0.2">
      <c r="A38" s="16"/>
      <c r="B38" s="46"/>
      <c r="C38" s="47"/>
      <c r="D38" s="47"/>
      <c r="E38" s="47"/>
      <c r="F38" s="47"/>
      <c r="G38" s="47"/>
      <c r="H38" s="47"/>
      <c r="I38" s="47"/>
      <c r="J38" s="47"/>
      <c r="K38" s="59"/>
      <c r="L38" s="59"/>
      <c r="M38" s="59"/>
      <c r="N38" s="48"/>
      <c r="O38" s="48"/>
      <c r="P38" s="49"/>
      <c r="Q38" s="16"/>
      <c r="R38" s="16"/>
      <c r="S38" s="16"/>
    </row>
    <row r="39" spans="1:19" ht="48.75" customHeight="1" x14ac:dyDescent="0.2">
      <c r="A39" s="16"/>
      <c r="B39" s="50"/>
      <c r="C39" s="51" t="s">
        <v>67</v>
      </c>
      <c r="D39" s="190"/>
      <c r="E39" s="190"/>
      <c r="G39" s="198" t="s">
        <v>65</v>
      </c>
      <c r="H39" s="198"/>
      <c r="I39" s="198"/>
      <c r="K39" s="198" t="s">
        <v>65</v>
      </c>
      <c r="L39" s="198"/>
      <c r="M39" s="198"/>
      <c r="N39" s="60"/>
      <c r="O39" s="48"/>
      <c r="P39" s="49"/>
      <c r="Q39" s="16"/>
      <c r="R39" s="16"/>
      <c r="S39" s="16"/>
    </row>
    <row r="40" spans="1:19" ht="48" customHeight="1" x14ac:dyDescent="0.2">
      <c r="A40" s="16"/>
      <c r="B40" s="50"/>
      <c r="C40" s="51" t="s">
        <v>68</v>
      </c>
      <c r="D40" s="184">
        <f>Concertación!D40:E40</f>
        <v>0</v>
      </c>
      <c r="E40" s="184"/>
      <c r="G40" s="197" t="s">
        <v>66</v>
      </c>
      <c r="H40" s="197"/>
      <c r="I40" s="197"/>
      <c r="K40" s="197" t="s">
        <v>82</v>
      </c>
      <c r="L40" s="197"/>
      <c r="M40" s="197"/>
      <c r="N40" s="61"/>
      <c r="O40" s="62"/>
      <c r="P40" s="52"/>
      <c r="Q40" s="16"/>
      <c r="R40" s="16"/>
      <c r="S40" s="16"/>
    </row>
    <row r="41" spans="1:19" x14ac:dyDescent="0.2">
      <c r="A41" s="16"/>
      <c r="B41" s="53"/>
      <c r="C41" s="5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63"/>
      <c r="O41" s="55"/>
      <c r="P41" s="56"/>
      <c r="Q41" s="16"/>
      <c r="R41" s="16"/>
      <c r="S41" s="16"/>
    </row>
    <row r="42" spans="1:19" x14ac:dyDescent="0.2">
      <c r="A42" s="16"/>
      <c r="B42" s="20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2">
      <c r="A43" s="16"/>
      <c r="B43" s="20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2">
      <c r="C44" s="44"/>
      <c r="D44" s="44"/>
      <c r="E44" s="44"/>
    </row>
  </sheetData>
  <mergeCells count="92">
    <mergeCell ref="B33:G33"/>
    <mergeCell ref="D39:E39"/>
    <mergeCell ref="G39:I39"/>
    <mergeCell ref="K39:M39"/>
    <mergeCell ref="D40:E40"/>
    <mergeCell ref="G40:I40"/>
    <mergeCell ref="K40:M40"/>
    <mergeCell ref="B27:P27"/>
    <mergeCell ref="B28:B32"/>
    <mergeCell ref="C28:C32"/>
    <mergeCell ref="D28:D32"/>
    <mergeCell ref="E28:E32"/>
    <mergeCell ref="F28:F32"/>
    <mergeCell ref="H28:H32"/>
    <mergeCell ref="I28:I32"/>
    <mergeCell ref="J28:J32"/>
    <mergeCell ref="P28:P32"/>
    <mergeCell ref="N28:N32"/>
    <mergeCell ref="O28:O32"/>
    <mergeCell ref="K28:K32"/>
    <mergeCell ref="L28:L32"/>
    <mergeCell ref="M28:M32"/>
    <mergeCell ref="B21:P21"/>
    <mergeCell ref="B22:B26"/>
    <mergeCell ref="C22:C26"/>
    <mergeCell ref="D22:D26"/>
    <mergeCell ref="E22:E26"/>
    <mergeCell ref="F22:F26"/>
    <mergeCell ref="H22:H26"/>
    <mergeCell ref="I22:I26"/>
    <mergeCell ref="J22:J26"/>
    <mergeCell ref="P22:P26"/>
    <mergeCell ref="K22:K26"/>
    <mergeCell ref="L22:L26"/>
    <mergeCell ref="M22:M26"/>
    <mergeCell ref="N22:N26"/>
    <mergeCell ref="O22:O26"/>
    <mergeCell ref="O10:O14"/>
    <mergeCell ref="P16:P20"/>
    <mergeCell ref="K16:K20"/>
    <mergeCell ref="L16:L20"/>
    <mergeCell ref="M16:M20"/>
    <mergeCell ref="N16:N20"/>
    <mergeCell ref="O16:O20"/>
    <mergeCell ref="I10:I14"/>
    <mergeCell ref="J10:J14"/>
    <mergeCell ref="P10:P14"/>
    <mergeCell ref="B15:P15"/>
    <mergeCell ref="B16:B20"/>
    <mergeCell ref="C16:C20"/>
    <mergeCell ref="D16:D20"/>
    <mergeCell ref="E16:E20"/>
    <mergeCell ref="F16:F20"/>
    <mergeCell ref="H16:H20"/>
    <mergeCell ref="I16:I20"/>
    <mergeCell ref="J16:J20"/>
    <mergeCell ref="K10:K14"/>
    <mergeCell ref="L10:L14"/>
    <mergeCell ref="M10:M14"/>
    <mergeCell ref="N10:N14"/>
    <mergeCell ref="H5:H9"/>
    <mergeCell ref="B10:B14"/>
    <mergeCell ref="C10:C14"/>
    <mergeCell ref="D10:D14"/>
    <mergeCell ref="E10:E14"/>
    <mergeCell ref="F10:F14"/>
    <mergeCell ref="H10:H14"/>
    <mergeCell ref="B5:B9"/>
    <mergeCell ref="C5:C9"/>
    <mergeCell ref="D5:D9"/>
    <mergeCell ref="E5:E9"/>
    <mergeCell ref="F5:F9"/>
    <mergeCell ref="N5:N9"/>
    <mergeCell ref="O5:O9"/>
    <mergeCell ref="P5:P9"/>
    <mergeCell ref="I5:I9"/>
    <mergeCell ref="J5:J9"/>
    <mergeCell ref="K5:K9"/>
    <mergeCell ref="L5:L9"/>
    <mergeCell ref="M5:M9"/>
    <mergeCell ref="B4:P4"/>
    <mergeCell ref="B2:B3"/>
    <mergeCell ref="C2:C3"/>
    <mergeCell ref="D2:D3"/>
    <mergeCell ref="E2:E3"/>
    <mergeCell ref="F2:F3"/>
    <mergeCell ref="G2:G3"/>
    <mergeCell ref="H2:H3"/>
    <mergeCell ref="I2:L2"/>
    <mergeCell ref="M2:M3"/>
    <mergeCell ref="N2:N3"/>
    <mergeCell ref="O2:P2"/>
  </mergeCells>
  <conditionalFormatting sqref="M5">
    <cfRule type="cellIs" dxfId="1" priority="2" operator="greaterThan">
      <formula>100</formula>
    </cfRule>
  </conditionalFormatting>
  <conditionalFormatting sqref="M10 M16 M22">
    <cfRule type="cellIs" dxfId="0" priority="1" operator="greaterThan">
      <formula>100</formula>
    </cfRule>
  </conditionalFormatting>
  <dataValidations disablePrompts="1" count="1">
    <dataValidation allowBlank="1" showInputMessage="1" showErrorMessage="1" errorTitle="error" error="solo datos númericos" sqref="H22:H26 H16:H20 H28:H32 H5:H14" xr:uid="{00000000-0002-0000-0400-000000000000}"/>
  </dataValidations>
  <pageMargins left="0.7" right="0.7" top="0.75" bottom="0.75" header="0.3" footer="0.3"/>
  <pageSetup paperSize="9" scale="13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11"/>
  <sheetViews>
    <sheetView showGridLines="0" zoomScale="60" zoomScaleNormal="60" workbookViewId="0">
      <selection activeCell="J1" sqref="J1"/>
    </sheetView>
  </sheetViews>
  <sheetFormatPr baseColWidth="10" defaultColWidth="11.42578125" defaultRowHeight="14.25" x14ac:dyDescent="0.25"/>
  <cols>
    <col min="1" max="1" width="6.5703125" style="65" customWidth="1"/>
    <col min="2" max="2" width="32.7109375" style="86" bestFit="1" customWidth="1"/>
    <col min="3" max="3" width="48.85546875" style="65" customWidth="1"/>
    <col min="4" max="4" width="59.28515625" style="65" customWidth="1"/>
    <col min="5" max="5" width="36.140625" style="80" customWidth="1"/>
    <col min="6" max="6" width="25" style="80" customWidth="1"/>
    <col min="7" max="7" width="22.28515625" style="80" customWidth="1"/>
    <col min="8" max="8" width="24.42578125" style="65" customWidth="1"/>
    <col min="9" max="9" width="17" style="65" customWidth="1"/>
    <col min="10" max="10" width="27.7109375" style="65" customWidth="1"/>
    <col min="11" max="12" width="11.42578125" style="65"/>
    <col min="13" max="13" width="33.85546875" style="65" customWidth="1"/>
    <col min="14" max="16384" width="11.42578125" style="65"/>
  </cols>
  <sheetData>
    <row r="1" spans="2:14" ht="80.25" customHeight="1" x14ac:dyDescent="0.25">
      <c r="B1" s="9"/>
      <c r="C1" s="131" t="s">
        <v>83</v>
      </c>
      <c r="D1" s="132"/>
      <c r="E1" s="132"/>
      <c r="F1" s="132"/>
      <c r="G1" s="132"/>
      <c r="H1" s="132"/>
      <c r="I1" s="132"/>
      <c r="J1" s="108" t="s">
        <v>226</v>
      </c>
      <c r="K1" s="130"/>
      <c r="L1" s="130"/>
      <c r="M1" s="130"/>
      <c r="N1" s="130"/>
    </row>
    <row r="2" spans="2:14" s="44" customFormat="1" ht="21.95" customHeight="1" x14ac:dyDescent="0.2">
      <c r="B2" s="195" t="s">
        <v>84</v>
      </c>
      <c r="C2" s="195"/>
      <c r="D2" s="195"/>
      <c r="E2" s="195"/>
      <c r="F2" s="195"/>
      <c r="G2" s="195"/>
      <c r="H2" s="195"/>
      <c r="I2" s="195"/>
      <c r="J2" s="195"/>
    </row>
    <row r="3" spans="2:14" s="44" customFormat="1" x14ac:dyDescent="0.2">
      <c r="B3" s="66"/>
      <c r="C3" s="207" t="s">
        <v>85</v>
      </c>
      <c r="D3" s="207"/>
      <c r="E3" s="207"/>
      <c r="F3" s="207"/>
      <c r="G3" s="207"/>
      <c r="H3" s="207"/>
      <c r="I3" s="207"/>
      <c r="J3" s="67">
        <v>5</v>
      </c>
    </row>
    <row r="4" spans="2:14" s="44" customFormat="1" x14ac:dyDescent="0.2">
      <c r="B4" s="68"/>
      <c r="C4" s="208" t="s">
        <v>86</v>
      </c>
      <c r="D4" s="208"/>
      <c r="E4" s="208"/>
      <c r="F4" s="208"/>
      <c r="G4" s="208"/>
      <c r="H4" s="208"/>
      <c r="I4" s="208"/>
      <c r="J4" s="69">
        <v>4</v>
      </c>
    </row>
    <row r="5" spans="2:14" s="44" customFormat="1" x14ac:dyDescent="0.2">
      <c r="B5" s="68"/>
      <c r="C5" s="208" t="s">
        <v>87</v>
      </c>
      <c r="D5" s="208"/>
      <c r="E5" s="208"/>
      <c r="F5" s="208"/>
      <c r="G5" s="208"/>
      <c r="H5" s="208"/>
      <c r="I5" s="208"/>
      <c r="J5" s="69">
        <v>3</v>
      </c>
    </row>
    <row r="6" spans="2:14" s="44" customFormat="1" x14ac:dyDescent="0.2">
      <c r="B6" s="68"/>
      <c r="C6" s="208" t="s">
        <v>88</v>
      </c>
      <c r="D6" s="208"/>
      <c r="E6" s="208"/>
      <c r="F6" s="208"/>
      <c r="G6" s="208"/>
      <c r="H6" s="208"/>
      <c r="I6" s="208"/>
      <c r="J6" s="69">
        <v>2</v>
      </c>
    </row>
    <row r="7" spans="2:14" s="44" customFormat="1" x14ac:dyDescent="0.2">
      <c r="B7" s="68"/>
      <c r="C7" s="209" t="s">
        <v>89</v>
      </c>
      <c r="D7" s="210"/>
      <c r="E7" s="210"/>
      <c r="F7" s="210"/>
      <c r="G7" s="210"/>
      <c r="H7" s="210"/>
      <c r="I7" s="210"/>
      <c r="J7" s="70">
        <v>1</v>
      </c>
    </row>
    <row r="8" spans="2:14" s="44" customFormat="1" x14ac:dyDescent="0.2">
      <c r="B8" s="212"/>
      <c r="C8" s="213"/>
      <c r="D8" s="213"/>
      <c r="E8" s="213"/>
      <c r="F8" s="213"/>
      <c r="G8" s="213"/>
      <c r="H8" s="213"/>
      <c r="I8" s="213"/>
      <c r="J8" s="214"/>
    </row>
    <row r="9" spans="2:14" s="44" customFormat="1" x14ac:dyDescent="0.2">
      <c r="B9" s="211"/>
      <c r="C9" s="208"/>
      <c r="D9" s="208"/>
      <c r="E9" s="208"/>
      <c r="F9" s="208"/>
      <c r="G9" s="208"/>
      <c r="H9" s="208"/>
      <c r="I9" s="208"/>
      <c r="J9" s="208"/>
      <c r="K9" s="71"/>
      <c r="L9" s="72"/>
    </row>
    <row r="10" spans="2:14" x14ac:dyDescent="0.25">
      <c r="B10" s="215"/>
      <c r="C10" s="216"/>
      <c r="D10" s="216"/>
      <c r="E10" s="216"/>
      <c r="F10" s="216"/>
      <c r="G10" s="216"/>
      <c r="H10" s="216"/>
      <c r="I10" s="216"/>
      <c r="J10" s="217"/>
    </row>
    <row r="11" spans="2:14" ht="38.25" customHeight="1" x14ac:dyDescent="0.25">
      <c r="B11" s="195" t="s">
        <v>90</v>
      </c>
      <c r="C11" s="195" t="s">
        <v>91</v>
      </c>
      <c r="D11" s="195" t="s">
        <v>92</v>
      </c>
      <c r="E11" s="195" t="s">
        <v>93</v>
      </c>
      <c r="F11" s="195"/>
      <c r="G11" s="195"/>
      <c r="H11" s="195" t="s">
        <v>39</v>
      </c>
      <c r="I11" s="195" t="s">
        <v>94</v>
      </c>
      <c r="J11" s="195" t="s">
        <v>95</v>
      </c>
    </row>
    <row r="12" spans="2:14" ht="42.75" x14ac:dyDescent="0.2">
      <c r="B12" s="195"/>
      <c r="C12" s="195"/>
      <c r="D12" s="195"/>
      <c r="E12" s="73" t="s">
        <v>96</v>
      </c>
      <c r="F12" s="73" t="s">
        <v>97</v>
      </c>
      <c r="G12" s="10" t="s">
        <v>98</v>
      </c>
      <c r="H12" s="195"/>
      <c r="I12" s="195"/>
      <c r="J12" s="195"/>
    </row>
    <row r="13" spans="2:14" x14ac:dyDescent="0.25">
      <c r="B13" s="195"/>
      <c r="C13" s="195"/>
      <c r="D13" s="195"/>
      <c r="E13" s="74">
        <v>0.6</v>
      </c>
      <c r="F13" s="74">
        <v>0.2</v>
      </c>
      <c r="G13" s="74">
        <v>0.2</v>
      </c>
      <c r="H13" s="195"/>
      <c r="I13" s="195"/>
      <c r="J13" s="195"/>
    </row>
    <row r="14" spans="2:14" ht="45" customHeight="1" x14ac:dyDescent="0.25">
      <c r="B14" s="195" t="s">
        <v>99</v>
      </c>
      <c r="C14" s="227" t="s">
        <v>100</v>
      </c>
      <c r="D14" s="75" t="s">
        <v>101</v>
      </c>
      <c r="E14" s="57"/>
      <c r="F14" s="57"/>
      <c r="G14" s="57"/>
      <c r="H14" s="205"/>
      <c r="I14" s="206">
        <f>SUM(E17:G17)</f>
        <v>0</v>
      </c>
      <c r="J14" s="218"/>
    </row>
    <row r="15" spans="2:14" ht="42.75" x14ac:dyDescent="0.25">
      <c r="B15" s="195"/>
      <c r="C15" s="227"/>
      <c r="D15" s="75" t="s">
        <v>102</v>
      </c>
      <c r="E15" s="57"/>
      <c r="F15" s="57"/>
      <c r="G15" s="57"/>
      <c r="H15" s="205"/>
      <c r="I15" s="206"/>
      <c r="J15" s="218"/>
    </row>
    <row r="16" spans="2:14" ht="71.25" x14ac:dyDescent="0.25">
      <c r="B16" s="195"/>
      <c r="C16" s="227"/>
      <c r="D16" s="75" t="s">
        <v>103</v>
      </c>
      <c r="E16" s="57"/>
      <c r="F16" s="57"/>
      <c r="G16" s="57"/>
      <c r="H16" s="205"/>
      <c r="I16" s="206"/>
      <c r="J16" s="218"/>
    </row>
    <row r="17" spans="2:10" x14ac:dyDescent="0.25">
      <c r="B17" s="195" t="s">
        <v>104</v>
      </c>
      <c r="C17" s="195"/>
      <c r="D17" s="195"/>
      <c r="E17" s="76">
        <f>SUM(E14:E16)/3*60%</f>
        <v>0</v>
      </c>
      <c r="F17" s="76">
        <f>SUM(F14:F16)/3*20%</f>
        <v>0</v>
      </c>
      <c r="G17" s="76">
        <f>SUM(G14:G16)/3*20%</f>
        <v>0</v>
      </c>
      <c r="H17" s="205"/>
      <c r="I17" s="206"/>
      <c r="J17" s="218"/>
    </row>
    <row r="18" spans="2:10" x14ac:dyDescent="0.25">
      <c r="B18" s="195" t="s">
        <v>105</v>
      </c>
      <c r="C18" s="227" t="s">
        <v>106</v>
      </c>
      <c r="D18" s="75" t="s">
        <v>107</v>
      </c>
      <c r="E18" s="57"/>
      <c r="F18" s="57"/>
      <c r="G18" s="57"/>
      <c r="H18" s="205"/>
      <c r="I18" s="206">
        <f>SUM(E28:G28)</f>
        <v>0</v>
      </c>
      <c r="J18" s="218"/>
    </row>
    <row r="19" spans="2:10" ht="28.5" x14ac:dyDescent="0.25">
      <c r="B19" s="195"/>
      <c r="C19" s="227"/>
      <c r="D19" s="75" t="s">
        <v>108</v>
      </c>
      <c r="E19" s="57"/>
      <c r="F19" s="57"/>
      <c r="G19" s="57"/>
      <c r="H19" s="205"/>
      <c r="I19" s="206"/>
      <c r="J19" s="218"/>
    </row>
    <row r="20" spans="2:10" ht="28.5" x14ac:dyDescent="0.25">
      <c r="B20" s="195"/>
      <c r="C20" s="227"/>
      <c r="D20" s="75" t="s">
        <v>109</v>
      </c>
      <c r="E20" s="57"/>
      <c r="F20" s="57"/>
      <c r="G20" s="57"/>
      <c r="H20" s="205"/>
      <c r="I20" s="206"/>
      <c r="J20" s="218"/>
    </row>
    <row r="21" spans="2:10" x14ac:dyDescent="0.25">
      <c r="B21" s="195"/>
      <c r="C21" s="227"/>
      <c r="D21" s="75" t="s">
        <v>110</v>
      </c>
      <c r="E21" s="57"/>
      <c r="F21" s="57"/>
      <c r="G21" s="57"/>
      <c r="H21" s="205"/>
      <c r="I21" s="206"/>
      <c r="J21" s="218"/>
    </row>
    <row r="22" spans="2:10" ht="28.5" x14ac:dyDescent="0.25">
      <c r="B22" s="195"/>
      <c r="C22" s="227"/>
      <c r="D22" s="75" t="s">
        <v>111</v>
      </c>
      <c r="E22" s="57"/>
      <c r="F22" s="57"/>
      <c r="G22" s="57"/>
      <c r="H22" s="205"/>
      <c r="I22" s="206"/>
      <c r="J22" s="218"/>
    </row>
    <row r="23" spans="2:10" ht="28.5" x14ac:dyDescent="0.25">
      <c r="B23" s="195"/>
      <c r="C23" s="227"/>
      <c r="D23" s="75" t="s">
        <v>112</v>
      </c>
      <c r="E23" s="57"/>
      <c r="F23" s="57"/>
      <c r="G23" s="57"/>
      <c r="H23" s="205"/>
      <c r="I23" s="206"/>
      <c r="J23" s="218"/>
    </row>
    <row r="24" spans="2:10" ht="42.75" x14ac:dyDescent="0.25">
      <c r="B24" s="195"/>
      <c r="C24" s="227"/>
      <c r="D24" s="75" t="s">
        <v>113</v>
      </c>
      <c r="E24" s="57"/>
      <c r="F24" s="57"/>
      <c r="G24" s="57"/>
      <c r="H24" s="205"/>
      <c r="I24" s="206"/>
      <c r="J24" s="218"/>
    </row>
    <row r="25" spans="2:10" ht="42.75" x14ac:dyDescent="0.25">
      <c r="B25" s="195"/>
      <c r="C25" s="227"/>
      <c r="D25" s="75" t="s">
        <v>114</v>
      </c>
      <c r="E25" s="57"/>
      <c r="F25" s="57"/>
      <c r="G25" s="57"/>
      <c r="H25" s="205"/>
      <c r="I25" s="206"/>
      <c r="J25" s="218"/>
    </row>
    <row r="26" spans="2:10" ht="42.75" x14ac:dyDescent="0.25">
      <c r="B26" s="195"/>
      <c r="C26" s="227"/>
      <c r="D26" s="75" t="s">
        <v>115</v>
      </c>
      <c r="E26" s="57"/>
      <c r="F26" s="57"/>
      <c r="G26" s="57"/>
      <c r="H26" s="205"/>
      <c r="I26" s="206"/>
      <c r="J26" s="218"/>
    </row>
    <row r="27" spans="2:10" ht="28.5" x14ac:dyDescent="0.25">
      <c r="B27" s="195"/>
      <c r="C27" s="227"/>
      <c r="D27" s="75" t="s">
        <v>116</v>
      </c>
      <c r="E27" s="57"/>
      <c r="F27" s="57"/>
      <c r="G27" s="57"/>
      <c r="H27" s="205"/>
      <c r="I27" s="206"/>
      <c r="J27" s="218"/>
    </row>
    <row r="28" spans="2:10" x14ac:dyDescent="0.25">
      <c r="B28" s="195" t="s">
        <v>104</v>
      </c>
      <c r="C28" s="195"/>
      <c r="D28" s="195"/>
      <c r="E28" s="76">
        <f>SUM(E18:E27)/10*60%</f>
        <v>0</v>
      </c>
      <c r="F28" s="76">
        <f>SUM(F18:F27)/10*20%</f>
        <v>0</v>
      </c>
      <c r="G28" s="76">
        <f>SUM(G18:G27)/10*20%</f>
        <v>0</v>
      </c>
      <c r="H28" s="205"/>
      <c r="I28" s="206"/>
      <c r="J28" s="218"/>
    </row>
    <row r="29" spans="2:10" ht="28.5" customHeight="1" x14ac:dyDescent="0.25">
      <c r="B29" s="195" t="s">
        <v>117</v>
      </c>
      <c r="C29" s="227" t="s">
        <v>118</v>
      </c>
      <c r="D29" s="75" t="s">
        <v>119</v>
      </c>
      <c r="E29" s="57"/>
      <c r="F29" s="57"/>
      <c r="G29" s="57"/>
      <c r="H29" s="205"/>
      <c r="I29" s="206">
        <f>SUM(E35:G35)</f>
        <v>0</v>
      </c>
      <c r="J29" s="218"/>
    </row>
    <row r="30" spans="2:10" ht="29.25" customHeight="1" x14ac:dyDescent="0.25">
      <c r="B30" s="195"/>
      <c r="C30" s="227"/>
      <c r="D30" s="75" t="s">
        <v>120</v>
      </c>
      <c r="E30" s="57"/>
      <c r="F30" s="57"/>
      <c r="G30" s="57"/>
      <c r="H30" s="205"/>
      <c r="I30" s="206"/>
      <c r="J30" s="218"/>
    </row>
    <row r="31" spans="2:10" ht="31.5" customHeight="1" x14ac:dyDescent="0.25">
      <c r="B31" s="195"/>
      <c r="C31" s="227"/>
      <c r="D31" s="75" t="s">
        <v>121</v>
      </c>
      <c r="E31" s="57"/>
      <c r="F31" s="57"/>
      <c r="G31" s="57"/>
      <c r="H31" s="205"/>
      <c r="I31" s="206"/>
      <c r="J31" s="218"/>
    </row>
    <row r="32" spans="2:10" ht="45" customHeight="1" x14ac:dyDescent="0.25">
      <c r="B32" s="195"/>
      <c r="C32" s="227"/>
      <c r="D32" s="75" t="s">
        <v>122</v>
      </c>
      <c r="E32" s="57"/>
      <c r="F32" s="57"/>
      <c r="G32" s="57"/>
      <c r="H32" s="205"/>
      <c r="I32" s="206"/>
      <c r="J32" s="218"/>
    </row>
    <row r="33" spans="2:11" ht="30.75" customHeight="1" x14ac:dyDescent="0.25">
      <c r="B33" s="195"/>
      <c r="C33" s="227"/>
      <c r="D33" s="75" t="s">
        <v>123</v>
      </c>
      <c r="E33" s="57"/>
      <c r="F33" s="57"/>
      <c r="G33" s="57"/>
      <c r="H33" s="205"/>
      <c r="I33" s="206"/>
      <c r="J33" s="218"/>
    </row>
    <row r="34" spans="2:11" ht="28.5" x14ac:dyDescent="0.25">
      <c r="B34" s="195"/>
      <c r="C34" s="227"/>
      <c r="D34" s="75" t="s">
        <v>124</v>
      </c>
      <c r="E34" s="57"/>
      <c r="F34" s="57"/>
      <c r="G34" s="57"/>
      <c r="H34" s="205"/>
      <c r="I34" s="206"/>
      <c r="J34" s="218"/>
    </row>
    <row r="35" spans="2:11" x14ac:dyDescent="0.25">
      <c r="B35" s="195" t="s">
        <v>104</v>
      </c>
      <c r="C35" s="195"/>
      <c r="D35" s="195"/>
      <c r="E35" s="76">
        <f>SUM(E29:E34)/6*60%</f>
        <v>0</v>
      </c>
      <c r="F35" s="76">
        <f>SUM(F29:F34)/6*20%</f>
        <v>0</v>
      </c>
      <c r="G35" s="76">
        <f>SUM(G29:G34)/6*20%</f>
        <v>0</v>
      </c>
      <c r="H35" s="205"/>
      <c r="I35" s="206"/>
      <c r="J35" s="218"/>
    </row>
    <row r="36" spans="2:11" ht="36.75" customHeight="1" x14ac:dyDescent="0.25">
      <c r="B36" s="195" t="s">
        <v>125</v>
      </c>
      <c r="C36" s="227" t="s">
        <v>126</v>
      </c>
      <c r="D36" s="75" t="s">
        <v>127</v>
      </c>
      <c r="E36" s="57"/>
      <c r="F36" s="57"/>
      <c r="G36" s="57"/>
      <c r="H36" s="205"/>
      <c r="I36" s="206">
        <f>SUM(E41:G41)</f>
        <v>0</v>
      </c>
      <c r="J36" s="218"/>
    </row>
    <row r="37" spans="2:11" ht="31.5" customHeight="1" x14ac:dyDescent="0.25">
      <c r="B37" s="195"/>
      <c r="C37" s="227"/>
      <c r="D37" s="75" t="s">
        <v>128</v>
      </c>
      <c r="E37" s="57"/>
      <c r="F37" s="57"/>
      <c r="G37" s="57"/>
      <c r="H37" s="205"/>
      <c r="I37" s="206"/>
      <c r="J37" s="218"/>
    </row>
    <row r="38" spans="2:11" ht="24.75" customHeight="1" x14ac:dyDescent="0.25">
      <c r="B38" s="195"/>
      <c r="C38" s="227"/>
      <c r="D38" s="75" t="s">
        <v>129</v>
      </c>
      <c r="E38" s="57"/>
      <c r="F38" s="57"/>
      <c r="G38" s="57"/>
      <c r="H38" s="205"/>
      <c r="I38" s="206"/>
      <c r="J38" s="218"/>
    </row>
    <row r="39" spans="2:11" ht="30" customHeight="1" x14ac:dyDescent="0.25">
      <c r="B39" s="195"/>
      <c r="C39" s="227"/>
      <c r="D39" s="75" t="s">
        <v>130</v>
      </c>
      <c r="E39" s="57"/>
      <c r="F39" s="57"/>
      <c r="G39" s="57"/>
      <c r="H39" s="205"/>
      <c r="I39" s="206"/>
      <c r="J39" s="218"/>
    </row>
    <row r="40" spans="2:11" ht="37.5" customHeight="1" x14ac:dyDescent="0.25">
      <c r="B40" s="195"/>
      <c r="C40" s="227"/>
      <c r="D40" s="75" t="s">
        <v>131</v>
      </c>
      <c r="E40" s="57"/>
      <c r="F40" s="57"/>
      <c r="G40" s="57"/>
      <c r="H40" s="205"/>
      <c r="I40" s="206"/>
      <c r="J40" s="218"/>
    </row>
    <row r="41" spans="2:11" s="44" customFormat="1" x14ac:dyDescent="0.2">
      <c r="B41" s="195" t="s">
        <v>104</v>
      </c>
      <c r="C41" s="195"/>
      <c r="D41" s="195"/>
      <c r="E41" s="76">
        <f>SUM(E36:E40)/5*60%</f>
        <v>0</v>
      </c>
      <c r="F41" s="76">
        <f>SUM(F36:F40)/5*20%</f>
        <v>0</v>
      </c>
      <c r="G41" s="76">
        <f>SUM(G36:G40)/5*20%</f>
        <v>0</v>
      </c>
      <c r="H41" s="205"/>
      <c r="I41" s="206"/>
      <c r="J41" s="218"/>
      <c r="K41" s="77"/>
    </row>
    <row r="42" spans="2:11" ht="29.25" customHeight="1" x14ac:dyDescent="0.25">
      <c r="B42" s="195" t="s">
        <v>132</v>
      </c>
      <c r="C42" s="227" t="s">
        <v>133</v>
      </c>
      <c r="D42" s="75" t="s">
        <v>134</v>
      </c>
      <c r="E42" s="57"/>
      <c r="F42" s="57"/>
      <c r="G42" s="57"/>
      <c r="H42" s="205"/>
      <c r="I42" s="206">
        <f>SUM(E48:G48)</f>
        <v>0</v>
      </c>
      <c r="J42" s="218"/>
    </row>
    <row r="43" spans="2:11" ht="33" customHeight="1" x14ac:dyDescent="0.25">
      <c r="B43" s="195"/>
      <c r="C43" s="227"/>
      <c r="D43" s="75" t="s">
        <v>135</v>
      </c>
      <c r="E43" s="57"/>
      <c r="F43" s="57"/>
      <c r="G43" s="57"/>
      <c r="H43" s="205"/>
      <c r="I43" s="206"/>
      <c r="J43" s="218"/>
    </row>
    <row r="44" spans="2:11" ht="45" customHeight="1" x14ac:dyDescent="0.25">
      <c r="B44" s="195"/>
      <c r="C44" s="227"/>
      <c r="D44" s="75" t="s">
        <v>136</v>
      </c>
      <c r="E44" s="57"/>
      <c r="F44" s="57"/>
      <c r="G44" s="57"/>
      <c r="H44" s="205"/>
      <c r="I44" s="206"/>
      <c r="J44" s="218"/>
    </row>
    <row r="45" spans="2:11" ht="45" customHeight="1" x14ac:dyDescent="0.25">
      <c r="B45" s="195"/>
      <c r="C45" s="227"/>
      <c r="D45" s="75" t="s">
        <v>137</v>
      </c>
      <c r="E45" s="57"/>
      <c r="F45" s="57"/>
      <c r="G45" s="57"/>
      <c r="H45" s="205"/>
      <c r="I45" s="206"/>
      <c r="J45" s="218"/>
    </row>
    <row r="46" spans="2:11" ht="45" customHeight="1" x14ac:dyDescent="0.25">
      <c r="B46" s="195"/>
      <c r="C46" s="227"/>
      <c r="D46" s="75" t="s">
        <v>138</v>
      </c>
      <c r="E46" s="57"/>
      <c r="F46" s="57"/>
      <c r="G46" s="57"/>
      <c r="H46" s="205"/>
      <c r="I46" s="206"/>
      <c r="J46" s="218"/>
    </row>
    <row r="47" spans="2:11" ht="47.25" customHeight="1" x14ac:dyDescent="0.25">
      <c r="B47" s="195"/>
      <c r="C47" s="227"/>
      <c r="D47" s="75" t="s">
        <v>139</v>
      </c>
      <c r="E47" s="57"/>
      <c r="F47" s="57"/>
      <c r="G47" s="57"/>
      <c r="H47" s="205"/>
      <c r="I47" s="206"/>
      <c r="J47" s="218"/>
    </row>
    <row r="48" spans="2:11" s="44" customFormat="1" x14ac:dyDescent="0.2">
      <c r="B48" s="195" t="s">
        <v>104</v>
      </c>
      <c r="C48" s="195"/>
      <c r="D48" s="195"/>
      <c r="E48" s="76">
        <f>SUM(E42:E47)/6*60%</f>
        <v>0</v>
      </c>
      <c r="F48" s="76">
        <f>SUM(F42:F47)/6*20%</f>
        <v>0</v>
      </c>
      <c r="G48" s="76">
        <f>SUM(G42:G47)/6*20%</f>
        <v>0</v>
      </c>
      <c r="H48" s="205"/>
      <c r="I48" s="206"/>
      <c r="J48" s="218"/>
      <c r="K48" s="77"/>
    </row>
    <row r="49" spans="2:11" s="44" customFormat="1" ht="28.5" x14ac:dyDescent="0.2">
      <c r="B49" s="195" t="s">
        <v>140</v>
      </c>
      <c r="C49" s="227" t="s">
        <v>141</v>
      </c>
      <c r="D49" s="75" t="s">
        <v>142</v>
      </c>
      <c r="E49" s="57"/>
      <c r="F49" s="57"/>
      <c r="G49" s="57"/>
      <c r="H49" s="205"/>
      <c r="I49" s="206">
        <f>SUM(E53:G53)</f>
        <v>0</v>
      </c>
      <c r="J49" s="218"/>
      <c r="K49" s="77"/>
    </row>
    <row r="50" spans="2:11" s="44" customFormat="1" x14ac:dyDescent="0.2">
      <c r="B50" s="195"/>
      <c r="C50" s="227"/>
      <c r="D50" s="75" t="s">
        <v>143</v>
      </c>
      <c r="E50" s="57"/>
      <c r="F50" s="57"/>
      <c r="G50" s="57"/>
      <c r="H50" s="205"/>
      <c r="I50" s="206"/>
      <c r="J50" s="218"/>
      <c r="K50" s="77"/>
    </row>
    <row r="51" spans="2:11" s="44" customFormat="1" ht="45.75" customHeight="1" x14ac:dyDescent="0.2">
      <c r="B51" s="195"/>
      <c r="C51" s="227"/>
      <c r="D51" s="75" t="s">
        <v>144</v>
      </c>
      <c r="E51" s="57"/>
      <c r="F51" s="57"/>
      <c r="G51" s="57"/>
      <c r="H51" s="205"/>
      <c r="I51" s="206"/>
      <c r="J51" s="218"/>
      <c r="K51" s="77"/>
    </row>
    <row r="52" spans="2:11" s="44" customFormat="1" ht="28.5" x14ac:dyDescent="0.2">
      <c r="B52" s="195"/>
      <c r="C52" s="227"/>
      <c r="D52" s="75" t="s">
        <v>145</v>
      </c>
      <c r="E52" s="57"/>
      <c r="F52" s="57"/>
      <c r="G52" s="57"/>
      <c r="H52" s="205"/>
      <c r="I52" s="206"/>
      <c r="J52" s="218"/>
      <c r="K52" s="77"/>
    </row>
    <row r="53" spans="2:11" s="44" customFormat="1" x14ac:dyDescent="0.2">
      <c r="B53" s="195" t="s">
        <v>104</v>
      </c>
      <c r="C53" s="195"/>
      <c r="D53" s="195"/>
      <c r="E53" s="76">
        <f>SUM(E49:E52)/4*60%</f>
        <v>0</v>
      </c>
      <c r="F53" s="76">
        <f>SUM(F49:F52)/4*20%</f>
        <v>0</v>
      </c>
      <c r="G53" s="76">
        <f>SUM(G49:G52)/4*20%</f>
        <v>0</v>
      </c>
      <c r="H53" s="205"/>
      <c r="I53" s="206"/>
      <c r="J53" s="218"/>
      <c r="K53" s="77"/>
    </row>
    <row r="54" spans="2:11" s="44" customFormat="1" ht="31.5" customHeight="1" x14ac:dyDescent="0.2">
      <c r="B54" s="195" t="s">
        <v>146</v>
      </c>
      <c r="C54" s="227" t="s">
        <v>147</v>
      </c>
      <c r="D54" s="75" t="s">
        <v>148</v>
      </c>
      <c r="E54" s="78"/>
      <c r="F54" s="78"/>
      <c r="G54" s="78"/>
      <c r="H54" s="205"/>
      <c r="I54" s="206">
        <f>SUM(E59:G59)</f>
        <v>0</v>
      </c>
      <c r="J54" s="218"/>
      <c r="K54" s="77"/>
    </row>
    <row r="55" spans="2:11" s="44" customFormat="1" ht="35.25" customHeight="1" x14ac:dyDescent="0.2">
      <c r="B55" s="195"/>
      <c r="C55" s="227"/>
      <c r="D55" s="75" t="s">
        <v>149</v>
      </c>
      <c r="E55" s="78"/>
      <c r="F55" s="78"/>
      <c r="G55" s="78"/>
      <c r="H55" s="205"/>
      <c r="I55" s="206"/>
      <c r="J55" s="218"/>
      <c r="K55" s="77"/>
    </row>
    <row r="56" spans="2:11" s="44" customFormat="1" ht="33.75" customHeight="1" x14ac:dyDescent="0.2">
      <c r="B56" s="195"/>
      <c r="C56" s="227"/>
      <c r="D56" s="75" t="s">
        <v>150</v>
      </c>
      <c r="E56" s="78"/>
      <c r="F56" s="78"/>
      <c r="G56" s="78"/>
      <c r="H56" s="205"/>
      <c r="I56" s="206"/>
      <c r="J56" s="218"/>
      <c r="K56" s="77"/>
    </row>
    <row r="57" spans="2:11" s="44" customFormat="1" ht="21.75" customHeight="1" x14ac:dyDescent="0.2">
      <c r="B57" s="195"/>
      <c r="C57" s="227"/>
      <c r="D57" s="75" t="s">
        <v>151</v>
      </c>
      <c r="E57" s="78"/>
      <c r="F57" s="78"/>
      <c r="G57" s="78"/>
      <c r="H57" s="205"/>
      <c r="I57" s="206"/>
      <c r="J57" s="218"/>
      <c r="K57" s="77"/>
    </row>
    <row r="58" spans="2:11" s="44" customFormat="1" ht="30.75" customHeight="1" x14ac:dyDescent="0.2">
      <c r="B58" s="195"/>
      <c r="C58" s="227"/>
      <c r="D58" s="75" t="s">
        <v>152</v>
      </c>
      <c r="E58" s="78"/>
      <c r="F58" s="78"/>
      <c r="G58" s="78"/>
      <c r="H58" s="205"/>
      <c r="I58" s="206"/>
      <c r="J58" s="218"/>
      <c r="K58" s="77"/>
    </row>
    <row r="59" spans="2:11" s="44" customFormat="1" x14ac:dyDescent="0.2">
      <c r="B59" s="195" t="s">
        <v>104</v>
      </c>
      <c r="C59" s="195"/>
      <c r="D59" s="195"/>
      <c r="E59" s="76">
        <f>SUM(E54:E58)/5*60%</f>
        <v>0</v>
      </c>
      <c r="F59" s="76">
        <f>SUM(F54:F58)/5*20%</f>
        <v>0</v>
      </c>
      <c r="G59" s="76">
        <f>SUM(G54:G58)/5*20%</f>
        <v>0</v>
      </c>
      <c r="H59" s="205"/>
      <c r="I59" s="206"/>
      <c r="J59" s="218"/>
      <c r="K59" s="77"/>
    </row>
    <row r="60" spans="2:11" s="44" customFormat="1" ht="28.5" x14ac:dyDescent="0.2">
      <c r="B60" s="195" t="s">
        <v>153</v>
      </c>
      <c r="C60" s="227" t="s">
        <v>154</v>
      </c>
      <c r="D60" s="75" t="s">
        <v>155</v>
      </c>
      <c r="E60" s="57"/>
      <c r="F60" s="57"/>
      <c r="G60" s="57"/>
      <c r="H60" s="205"/>
      <c r="I60" s="206">
        <f>SUM(E66:G66)</f>
        <v>0</v>
      </c>
      <c r="J60" s="205"/>
      <c r="K60" s="77"/>
    </row>
    <row r="61" spans="2:11" s="44" customFormat="1" ht="57" x14ac:dyDescent="0.2">
      <c r="B61" s="195"/>
      <c r="C61" s="227"/>
      <c r="D61" s="75" t="s">
        <v>156</v>
      </c>
      <c r="E61" s="57"/>
      <c r="F61" s="57"/>
      <c r="G61" s="57"/>
      <c r="H61" s="205"/>
      <c r="I61" s="206"/>
      <c r="J61" s="205"/>
      <c r="K61" s="77"/>
    </row>
    <row r="62" spans="2:11" s="44" customFormat="1" ht="42.75" x14ac:dyDescent="0.2">
      <c r="B62" s="195"/>
      <c r="C62" s="227"/>
      <c r="D62" s="75" t="s">
        <v>157</v>
      </c>
      <c r="E62" s="57"/>
      <c r="F62" s="57"/>
      <c r="G62" s="57"/>
      <c r="H62" s="205"/>
      <c r="I62" s="206"/>
      <c r="J62" s="205"/>
      <c r="K62" s="77"/>
    </row>
    <row r="63" spans="2:11" s="44" customFormat="1" ht="32.25" customHeight="1" x14ac:dyDescent="0.2">
      <c r="B63" s="195"/>
      <c r="C63" s="227"/>
      <c r="D63" s="75" t="s">
        <v>158</v>
      </c>
      <c r="E63" s="57"/>
      <c r="F63" s="57"/>
      <c r="G63" s="57"/>
      <c r="H63" s="205"/>
      <c r="I63" s="206"/>
      <c r="J63" s="205"/>
      <c r="K63" s="77"/>
    </row>
    <row r="64" spans="2:11" s="44" customFormat="1" ht="33" customHeight="1" x14ac:dyDescent="0.2">
      <c r="B64" s="195"/>
      <c r="C64" s="227"/>
      <c r="D64" s="75" t="s">
        <v>159</v>
      </c>
      <c r="E64" s="57"/>
      <c r="F64" s="57"/>
      <c r="G64" s="57"/>
      <c r="H64" s="205"/>
      <c r="I64" s="206"/>
      <c r="J64" s="205"/>
      <c r="K64" s="77"/>
    </row>
    <row r="65" spans="2:11" s="44" customFormat="1" ht="45.75" customHeight="1" x14ac:dyDescent="0.2">
      <c r="B65" s="195"/>
      <c r="C65" s="227"/>
      <c r="D65" s="75" t="s">
        <v>160</v>
      </c>
      <c r="E65" s="57"/>
      <c r="F65" s="57"/>
      <c r="G65" s="57"/>
      <c r="H65" s="205"/>
      <c r="I65" s="206"/>
      <c r="J65" s="205"/>
      <c r="K65" s="77"/>
    </row>
    <row r="66" spans="2:11" s="44" customFormat="1" x14ac:dyDescent="0.2">
      <c r="B66" s="195" t="s">
        <v>104</v>
      </c>
      <c r="C66" s="195"/>
      <c r="D66" s="195"/>
      <c r="E66" s="76">
        <f>SUM(E60:E65)/6*60%</f>
        <v>0</v>
      </c>
      <c r="F66" s="76">
        <f>SUM(F60:F65)/6*20%</f>
        <v>0</v>
      </c>
      <c r="G66" s="76">
        <f>SUM(G60:G65)/6*20%</f>
        <v>0</v>
      </c>
      <c r="H66" s="205"/>
      <c r="I66" s="206"/>
      <c r="J66" s="205"/>
      <c r="K66" s="77"/>
    </row>
    <row r="67" spans="2:11" s="44" customFormat="1" ht="24.75" customHeight="1" x14ac:dyDescent="0.2">
      <c r="B67" s="195" t="s">
        <v>161</v>
      </c>
      <c r="C67" s="227" t="s">
        <v>162</v>
      </c>
      <c r="D67" s="75" t="s">
        <v>163</v>
      </c>
      <c r="E67" s="57"/>
      <c r="F67" s="57"/>
      <c r="G67" s="57"/>
      <c r="H67" s="205"/>
      <c r="I67" s="206">
        <f>SUM(E73:G73)</f>
        <v>0</v>
      </c>
      <c r="J67" s="205"/>
      <c r="K67" s="77"/>
    </row>
    <row r="68" spans="2:11" s="44" customFormat="1" ht="71.25" x14ac:dyDescent="0.2">
      <c r="B68" s="195"/>
      <c r="C68" s="227"/>
      <c r="D68" s="75" t="s">
        <v>164</v>
      </c>
      <c r="E68" s="57"/>
      <c r="F68" s="57"/>
      <c r="G68" s="57"/>
      <c r="H68" s="205"/>
      <c r="I68" s="206"/>
      <c r="J68" s="205"/>
      <c r="K68" s="77"/>
    </row>
    <row r="69" spans="2:11" s="44" customFormat="1" ht="57" x14ac:dyDescent="0.2">
      <c r="B69" s="195"/>
      <c r="C69" s="227"/>
      <c r="D69" s="75" t="s">
        <v>165</v>
      </c>
      <c r="E69" s="57"/>
      <c r="F69" s="57"/>
      <c r="G69" s="57"/>
      <c r="H69" s="205"/>
      <c r="I69" s="206"/>
      <c r="J69" s="205"/>
      <c r="K69" s="77"/>
    </row>
    <row r="70" spans="2:11" s="44" customFormat="1" ht="42.75" x14ac:dyDescent="0.2">
      <c r="B70" s="195"/>
      <c r="C70" s="227"/>
      <c r="D70" s="75" t="s">
        <v>166</v>
      </c>
      <c r="E70" s="57"/>
      <c r="F70" s="57"/>
      <c r="G70" s="57"/>
      <c r="H70" s="205"/>
      <c r="I70" s="206"/>
      <c r="J70" s="205"/>
      <c r="K70" s="77"/>
    </row>
    <row r="71" spans="2:11" s="44" customFormat="1" ht="24.75" customHeight="1" x14ac:dyDescent="0.2">
      <c r="B71" s="195"/>
      <c r="C71" s="227"/>
      <c r="D71" s="75" t="s">
        <v>167</v>
      </c>
      <c r="E71" s="57"/>
      <c r="F71" s="57"/>
      <c r="G71" s="57"/>
      <c r="H71" s="205"/>
      <c r="I71" s="206"/>
      <c r="J71" s="205"/>
      <c r="K71" s="77"/>
    </row>
    <row r="72" spans="2:11" s="44" customFormat="1" ht="28.5" x14ac:dyDescent="0.2">
      <c r="B72" s="195"/>
      <c r="C72" s="227"/>
      <c r="D72" s="75" t="s">
        <v>168</v>
      </c>
      <c r="E72" s="57"/>
      <c r="F72" s="57"/>
      <c r="G72" s="57"/>
      <c r="H72" s="205"/>
      <c r="I72" s="206"/>
      <c r="J72" s="205"/>
      <c r="K72" s="77"/>
    </row>
    <row r="73" spans="2:11" s="44" customFormat="1" x14ac:dyDescent="0.2">
      <c r="B73" s="195" t="s">
        <v>104</v>
      </c>
      <c r="C73" s="195"/>
      <c r="D73" s="195"/>
      <c r="E73" s="76">
        <f>SUM(E67:E72)/6*60%</f>
        <v>0</v>
      </c>
      <c r="F73" s="76">
        <f>SUM(F67:F72)/6*20%</f>
        <v>0</v>
      </c>
      <c r="G73" s="76">
        <f>SUM(G67:G72)/6*20%</f>
        <v>0</v>
      </c>
      <c r="H73" s="205"/>
      <c r="I73" s="206"/>
      <c r="J73" s="205"/>
      <c r="K73" s="77"/>
    </row>
    <row r="74" spans="2:11" s="44" customFormat="1" ht="57" x14ac:dyDescent="0.2">
      <c r="B74" s="195" t="s">
        <v>169</v>
      </c>
      <c r="C74" s="227" t="s">
        <v>170</v>
      </c>
      <c r="D74" s="75" t="s">
        <v>171</v>
      </c>
      <c r="E74" s="57"/>
      <c r="F74" s="57"/>
      <c r="G74" s="57"/>
      <c r="H74" s="205"/>
      <c r="I74" s="206">
        <f>SUM(E80:G80)</f>
        <v>0</v>
      </c>
      <c r="J74" s="205"/>
      <c r="K74" s="77"/>
    </row>
    <row r="75" spans="2:11" s="44" customFormat="1" ht="42.75" x14ac:dyDescent="0.2">
      <c r="B75" s="195"/>
      <c r="C75" s="227"/>
      <c r="D75" s="75" t="s">
        <v>172</v>
      </c>
      <c r="E75" s="57"/>
      <c r="F75" s="57"/>
      <c r="G75" s="57"/>
      <c r="H75" s="205"/>
      <c r="I75" s="206"/>
      <c r="J75" s="205"/>
      <c r="K75" s="77"/>
    </row>
    <row r="76" spans="2:11" s="44" customFormat="1" ht="42.75" x14ac:dyDescent="0.2">
      <c r="B76" s="195"/>
      <c r="C76" s="227"/>
      <c r="D76" s="75" t="s">
        <v>173</v>
      </c>
      <c r="E76" s="57"/>
      <c r="F76" s="57"/>
      <c r="G76" s="57"/>
      <c r="H76" s="205"/>
      <c r="I76" s="206"/>
      <c r="J76" s="205"/>
      <c r="K76" s="77"/>
    </row>
    <row r="77" spans="2:11" s="44" customFormat="1" ht="57" x14ac:dyDescent="0.2">
      <c r="B77" s="195"/>
      <c r="C77" s="227"/>
      <c r="D77" s="75" t="s">
        <v>174</v>
      </c>
      <c r="E77" s="57"/>
      <c r="F77" s="57"/>
      <c r="G77" s="57"/>
      <c r="H77" s="205"/>
      <c r="I77" s="206"/>
      <c r="J77" s="205"/>
      <c r="K77" s="77"/>
    </row>
    <row r="78" spans="2:11" s="44" customFormat="1" ht="28.5" x14ac:dyDescent="0.2">
      <c r="B78" s="195"/>
      <c r="C78" s="227"/>
      <c r="D78" s="75" t="s">
        <v>175</v>
      </c>
      <c r="E78" s="57"/>
      <c r="F78" s="57"/>
      <c r="G78" s="57"/>
      <c r="H78" s="205"/>
      <c r="I78" s="206"/>
      <c r="J78" s="205"/>
      <c r="K78" s="77"/>
    </row>
    <row r="79" spans="2:11" s="44" customFormat="1" x14ac:dyDescent="0.2">
      <c r="B79" s="195"/>
      <c r="C79" s="227"/>
      <c r="D79" s="75" t="s">
        <v>176</v>
      </c>
      <c r="E79" s="57"/>
      <c r="F79" s="57"/>
      <c r="G79" s="57"/>
      <c r="H79" s="205"/>
      <c r="I79" s="206"/>
      <c r="J79" s="205"/>
      <c r="K79" s="77"/>
    </row>
    <row r="80" spans="2:11" s="44" customFormat="1" x14ac:dyDescent="0.2">
      <c r="B80" s="195" t="s">
        <v>104</v>
      </c>
      <c r="C80" s="195"/>
      <c r="D80" s="195"/>
      <c r="E80" s="76">
        <f>SUM(E74:E79)/6*60%</f>
        <v>0</v>
      </c>
      <c r="F80" s="76">
        <f>SUM(F74:F79)/6*20%</f>
        <v>0</v>
      </c>
      <c r="G80" s="76">
        <f>SUM(G74:G79)/6*20%</f>
        <v>0</v>
      </c>
      <c r="H80" s="205"/>
      <c r="I80" s="206"/>
      <c r="J80" s="205"/>
      <c r="K80" s="77"/>
    </row>
    <row r="81" spans="2:11" ht="47.25" customHeight="1" x14ac:dyDescent="0.25">
      <c r="B81" s="195" t="s">
        <v>177</v>
      </c>
      <c r="C81" s="227" t="s">
        <v>178</v>
      </c>
      <c r="D81" s="75" t="s">
        <v>179</v>
      </c>
      <c r="E81" s="57"/>
      <c r="F81" s="57"/>
      <c r="G81" s="57"/>
      <c r="H81" s="205"/>
      <c r="I81" s="206">
        <f>SUM(E87:G87)</f>
        <v>0</v>
      </c>
      <c r="J81" s="205"/>
    </row>
    <row r="82" spans="2:11" ht="51" customHeight="1" x14ac:dyDescent="0.25">
      <c r="B82" s="195"/>
      <c r="C82" s="227"/>
      <c r="D82" s="75" t="s">
        <v>180</v>
      </c>
      <c r="E82" s="57"/>
      <c r="F82" s="57"/>
      <c r="G82" s="57"/>
      <c r="H82" s="205"/>
      <c r="I82" s="206"/>
      <c r="J82" s="205"/>
    </row>
    <row r="83" spans="2:11" ht="42.75" x14ac:dyDescent="0.25">
      <c r="B83" s="195"/>
      <c r="C83" s="227"/>
      <c r="D83" s="75" t="s">
        <v>181</v>
      </c>
      <c r="E83" s="57"/>
      <c r="F83" s="57"/>
      <c r="G83" s="57"/>
      <c r="H83" s="205"/>
      <c r="I83" s="206"/>
      <c r="J83" s="205"/>
    </row>
    <row r="84" spans="2:11" ht="33" customHeight="1" x14ac:dyDescent="0.25">
      <c r="B84" s="195"/>
      <c r="C84" s="227"/>
      <c r="D84" s="75" t="s">
        <v>182</v>
      </c>
      <c r="E84" s="57"/>
      <c r="F84" s="57"/>
      <c r="G84" s="57"/>
      <c r="H84" s="205"/>
      <c r="I84" s="206"/>
      <c r="J84" s="205"/>
    </row>
    <row r="85" spans="2:11" ht="46.5" customHeight="1" x14ac:dyDescent="0.25">
      <c r="B85" s="195"/>
      <c r="C85" s="227"/>
      <c r="D85" s="75" t="s">
        <v>183</v>
      </c>
      <c r="E85" s="57"/>
      <c r="F85" s="57"/>
      <c r="G85" s="57"/>
      <c r="H85" s="205"/>
      <c r="I85" s="206"/>
      <c r="J85" s="205"/>
    </row>
    <row r="86" spans="2:11" ht="33" customHeight="1" x14ac:dyDescent="0.25">
      <c r="B86" s="195"/>
      <c r="C86" s="227"/>
      <c r="D86" s="75" t="s">
        <v>184</v>
      </c>
      <c r="E86" s="57"/>
      <c r="F86" s="57"/>
      <c r="G86" s="57"/>
      <c r="H86" s="205"/>
      <c r="I86" s="206"/>
      <c r="J86" s="205"/>
    </row>
    <row r="87" spans="2:11" s="44" customFormat="1" x14ac:dyDescent="0.2">
      <c r="B87" s="195" t="s">
        <v>104</v>
      </c>
      <c r="C87" s="195"/>
      <c r="D87" s="195"/>
      <c r="E87" s="76">
        <f>SUM(E81:E86)/6*60%</f>
        <v>0</v>
      </c>
      <c r="F87" s="76">
        <f>SUM(F81:F86)/6*20%</f>
        <v>0</v>
      </c>
      <c r="G87" s="76">
        <f>SUM(G81:G86)/6*20%</f>
        <v>0</v>
      </c>
      <c r="H87" s="205"/>
      <c r="I87" s="206"/>
      <c r="J87" s="205"/>
      <c r="K87" s="77"/>
    </row>
    <row r="88" spans="2:11" s="44" customFormat="1" ht="28.5" x14ac:dyDescent="0.2">
      <c r="B88" s="195" t="s">
        <v>185</v>
      </c>
      <c r="C88" s="227" t="s">
        <v>186</v>
      </c>
      <c r="D88" s="75" t="s">
        <v>187</v>
      </c>
      <c r="E88" s="57"/>
      <c r="F88" s="57"/>
      <c r="G88" s="57"/>
      <c r="H88" s="205"/>
      <c r="I88" s="206">
        <f>SUM(E93:G93)</f>
        <v>0</v>
      </c>
      <c r="J88" s="205"/>
      <c r="K88" s="77"/>
    </row>
    <row r="89" spans="2:11" s="44" customFormat="1" ht="45" customHeight="1" x14ac:dyDescent="0.2">
      <c r="B89" s="195"/>
      <c r="C89" s="227"/>
      <c r="D89" s="75" t="s">
        <v>188</v>
      </c>
      <c r="E89" s="57"/>
      <c r="F89" s="57"/>
      <c r="G89" s="57"/>
      <c r="H89" s="205"/>
      <c r="I89" s="206"/>
      <c r="J89" s="205"/>
      <c r="K89" s="77"/>
    </row>
    <row r="90" spans="2:11" s="44" customFormat="1" ht="44.25" customHeight="1" x14ac:dyDescent="0.2">
      <c r="B90" s="195"/>
      <c r="C90" s="227"/>
      <c r="D90" s="75" t="s">
        <v>189</v>
      </c>
      <c r="E90" s="57"/>
      <c r="F90" s="57"/>
      <c r="G90" s="57"/>
      <c r="H90" s="205"/>
      <c r="I90" s="206"/>
      <c r="J90" s="205"/>
      <c r="K90" s="77"/>
    </row>
    <row r="91" spans="2:11" s="44" customFormat="1" ht="47.25" customHeight="1" x14ac:dyDescent="0.2">
      <c r="B91" s="195"/>
      <c r="C91" s="227"/>
      <c r="D91" s="75" t="s">
        <v>190</v>
      </c>
      <c r="E91" s="57"/>
      <c r="F91" s="57"/>
      <c r="G91" s="57"/>
      <c r="H91" s="205"/>
      <c r="I91" s="206"/>
      <c r="J91" s="205"/>
      <c r="K91" s="77"/>
    </row>
    <row r="92" spans="2:11" s="44" customFormat="1" ht="45" customHeight="1" x14ac:dyDescent="0.2">
      <c r="B92" s="195"/>
      <c r="C92" s="227"/>
      <c r="D92" s="75" t="s">
        <v>191</v>
      </c>
      <c r="E92" s="57"/>
      <c r="F92" s="57"/>
      <c r="G92" s="57"/>
      <c r="H92" s="205"/>
      <c r="I92" s="206"/>
      <c r="J92" s="205"/>
      <c r="K92" s="77"/>
    </row>
    <row r="93" spans="2:11" s="44" customFormat="1" x14ac:dyDescent="0.2">
      <c r="B93" s="195" t="s">
        <v>104</v>
      </c>
      <c r="C93" s="195"/>
      <c r="D93" s="195"/>
      <c r="E93" s="76">
        <f>SUM(E88:E92)/5*60%</f>
        <v>0</v>
      </c>
      <c r="F93" s="76">
        <f>SUM(F88:F92)/5*20%</f>
        <v>0</v>
      </c>
      <c r="G93" s="76">
        <f>SUM(G88:G92)/5*20%</f>
        <v>0</v>
      </c>
      <c r="H93" s="205"/>
      <c r="I93" s="206"/>
      <c r="J93" s="205"/>
      <c r="K93" s="77"/>
    </row>
    <row r="94" spans="2:11" ht="42.75" x14ac:dyDescent="0.25">
      <c r="B94" s="195" t="s">
        <v>192</v>
      </c>
      <c r="C94" s="227" t="s">
        <v>193</v>
      </c>
      <c r="D94" s="75" t="s">
        <v>194</v>
      </c>
      <c r="E94" s="57"/>
      <c r="F94" s="57"/>
      <c r="G94" s="57"/>
      <c r="H94" s="205"/>
      <c r="I94" s="206">
        <f>SUM(E100:G100)</f>
        <v>0</v>
      </c>
      <c r="J94" s="205"/>
    </row>
    <row r="95" spans="2:11" ht="47.25" customHeight="1" x14ac:dyDescent="0.25">
      <c r="B95" s="195"/>
      <c r="C95" s="227"/>
      <c r="D95" s="75" t="s">
        <v>195</v>
      </c>
      <c r="E95" s="57"/>
      <c r="F95" s="57"/>
      <c r="G95" s="57"/>
      <c r="H95" s="205"/>
      <c r="I95" s="206"/>
      <c r="J95" s="205"/>
    </row>
    <row r="96" spans="2:11" ht="48.75" customHeight="1" x14ac:dyDescent="0.25">
      <c r="B96" s="195"/>
      <c r="C96" s="227"/>
      <c r="D96" s="75" t="s">
        <v>196</v>
      </c>
      <c r="E96" s="57"/>
      <c r="F96" s="57"/>
      <c r="G96" s="57"/>
      <c r="H96" s="205"/>
      <c r="I96" s="206"/>
      <c r="J96" s="205"/>
    </row>
    <row r="97" spans="1:18" ht="60.75" customHeight="1" x14ac:dyDescent="0.25">
      <c r="B97" s="195"/>
      <c r="C97" s="227"/>
      <c r="D97" s="75" t="s">
        <v>197</v>
      </c>
      <c r="E97" s="57"/>
      <c r="F97" s="57"/>
      <c r="G97" s="57"/>
      <c r="H97" s="205"/>
      <c r="I97" s="206"/>
      <c r="J97" s="205"/>
    </row>
    <row r="98" spans="1:18" ht="47.25" customHeight="1" x14ac:dyDescent="0.25">
      <c r="B98" s="195"/>
      <c r="C98" s="227"/>
      <c r="D98" s="75" t="s">
        <v>198</v>
      </c>
      <c r="E98" s="57"/>
      <c r="F98" s="57"/>
      <c r="G98" s="57"/>
      <c r="H98" s="205"/>
      <c r="I98" s="206"/>
      <c r="J98" s="205"/>
    </row>
    <row r="99" spans="1:18" ht="33.75" customHeight="1" x14ac:dyDescent="0.25">
      <c r="B99" s="195"/>
      <c r="C99" s="227"/>
      <c r="D99" s="75" t="s">
        <v>199</v>
      </c>
      <c r="E99" s="57"/>
      <c r="F99" s="57"/>
      <c r="G99" s="57"/>
      <c r="H99" s="205"/>
      <c r="I99" s="206"/>
      <c r="J99" s="205"/>
    </row>
    <row r="100" spans="1:18" s="44" customFormat="1" x14ac:dyDescent="0.2">
      <c r="B100" s="195" t="s">
        <v>104</v>
      </c>
      <c r="C100" s="195"/>
      <c r="D100" s="195"/>
      <c r="E100" s="76">
        <f>SUM(E94:E99)/6*60%</f>
        <v>0</v>
      </c>
      <c r="F100" s="76">
        <f>SUM(F94:F99)/6*20%</f>
        <v>0</v>
      </c>
      <c r="G100" s="76">
        <f>SUM(G94:G99)/6*20%</f>
        <v>0</v>
      </c>
      <c r="H100" s="205"/>
      <c r="I100" s="206"/>
      <c r="J100" s="205"/>
      <c r="K100" s="77"/>
    </row>
    <row r="101" spans="1:18" ht="44.25" customHeight="1" x14ac:dyDescent="0.25">
      <c r="B101" s="79"/>
      <c r="E101" s="65"/>
      <c r="H101" s="80"/>
      <c r="K101" s="81"/>
    </row>
    <row r="102" spans="1:18" ht="15" customHeight="1" x14ac:dyDescent="0.25">
      <c r="B102" s="79"/>
      <c r="F102" s="225" t="s">
        <v>200</v>
      </c>
      <c r="G102" s="226"/>
      <c r="H102" s="82"/>
      <c r="I102" s="83">
        <f>AVERAGE(I14:I100)</f>
        <v>0</v>
      </c>
      <c r="J102" s="84">
        <f>$I$102/5</f>
        <v>0</v>
      </c>
    </row>
    <row r="103" spans="1:18" x14ac:dyDescent="0.25">
      <c r="A103" s="85"/>
      <c r="F103" s="87"/>
      <c r="G103" s="87"/>
      <c r="H103" s="82"/>
      <c r="I103" s="82"/>
      <c r="K103" s="81"/>
    </row>
    <row r="104" spans="1:18" s="19" customFormat="1" ht="27" customHeight="1" x14ac:dyDescent="0.2">
      <c r="A104" s="16"/>
      <c r="B104" s="46"/>
      <c r="C104" s="47"/>
      <c r="D104" s="47"/>
      <c r="E104" s="47"/>
      <c r="F104" s="47"/>
      <c r="G104" s="47"/>
      <c r="H104" s="47"/>
      <c r="I104" s="47"/>
      <c r="J104" s="59"/>
      <c r="K104" s="88"/>
      <c r="L104" s="59"/>
      <c r="M104" s="48"/>
      <c r="N104" s="48"/>
      <c r="O104" s="48"/>
      <c r="P104" s="16"/>
      <c r="Q104" s="16"/>
      <c r="R104" s="16"/>
    </row>
    <row r="105" spans="1:18" s="19" customFormat="1" ht="48.75" customHeight="1" x14ac:dyDescent="0.2">
      <c r="A105" s="89"/>
      <c r="B105" s="90" t="s">
        <v>67</v>
      </c>
      <c r="C105" s="91"/>
      <c r="D105" s="175" t="s">
        <v>65</v>
      </c>
      <c r="E105" s="92"/>
      <c r="F105" s="219" t="s">
        <v>65</v>
      </c>
      <c r="G105" s="220"/>
      <c r="H105" s="220"/>
      <c r="I105" s="221"/>
      <c r="J105" s="92"/>
      <c r="M105" s="60"/>
      <c r="N105" s="48"/>
      <c r="O105" s="48"/>
      <c r="P105" s="16"/>
      <c r="Q105" s="16"/>
      <c r="R105" s="16"/>
    </row>
    <row r="106" spans="1:18" s="19" customFormat="1" ht="48" customHeight="1" x14ac:dyDescent="0.2">
      <c r="A106" s="89"/>
      <c r="B106" s="90" t="s">
        <v>68</v>
      </c>
      <c r="C106" s="48"/>
      <c r="D106" s="93" t="s">
        <v>66</v>
      </c>
      <c r="E106" s="94"/>
      <c r="F106" s="222" t="s">
        <v>82</v>
      </c>
      <c r="G106" s="223"/>
      <c r="H106" s="223"/>
      <c r="I106" s="224"/>
      <c r="J106" s="92"/>
      <c r="K106" s="95"/>
      <c r="M106" s="61"/>
      <c r="N106" s="62"/>
      <c r="O106" s="62"/>
      <c r="P106" s="16"/>
      <c r="Q106" s="16"/>
      <c r="R106" s="16"/>
    </row>
    <row r="107" spans="1:18" s="19" customFormat="1" x14ac:dyDescent="0.2">
      <c r="A107" s="89"/>
      <c r="B107" s="54"/>
      <c r="C107" s="55"/>
      <c r="D107" s="55"/>
      <c r="E107" s="96"/>
      <c r="F107" s="97"/>
      <c r="G107" s="97"/>
      <c r="H107" s="97"/>
      <c r="I107" s="97"/>
      <c r="J107" s="55"/>
      <c r="K107" s="95"/>
      <c r="M107" s="64"/>
      <c r="P107" s="16"/>
      <c r="Q107" s="16"/>
      <c r="R107" s="16"/>
    </row>
    <row r="111" spans="1:18" x14ac:dyDescent="0.2">
      <c r="C111" s="44"/>
      <c r="D111" s="44"/>
      <c r="E111" s="44"/>
    </row>
  </sheetData>
  <mergeCells count="97">
    <mergeCell ref="H54:H59"/>
    <mergeCell ref="E11:G11"/>
    <mergeCell ref="C11:C13"/>
    <mergeCell ref="B11:B13"/>
    <mergeCell ref="B36:B40"/>
    <mergeCell ref="C36:C40"/>
    <mergeCell ref="H36:H41"/>
    <mergeCell ref="B41:D41"/>
    <mergeCell ref="B100:D100"/>
    <mergeCell ref="J94:J100"/>
    <mergeCell ref="I81:I87"/>
    <mergeCell ref="C60:C65"/>
    <mergeCell ref="C81:C86"/>
    <mergeCell ref="H60:H66"/>
    <mergeCell ref="I60:I66"/>
    <mergeCell ref="B81:B86"/>
    <mergeCell ref="J81:J87"/>
    <mergeCell ref="C94:C99"/>
    <mergeCell ref="B94:B99"/>
    <mergeCell ref="H81:H87"/>
    <mergeCell ref="J60:J66"/>
    <mergeCell ref="H67:H73"/>
    <mergeCell ref="I67:I73"/>
    <mergeCell ref="J67:J73"/>
    <mergeCell ref="C88:C92"/>
    <mergeCell ref="H88:H93"/>
    <mergeCell ref="I88:I93"/>
    <mergeCell ref="J88:J93"/>
    <mergeCell ref="B93:D93"/>
    <mergeCell ref="B87:D87"/>
    <mergeCell ref="B67:B72"/>
    <mergeCell ref="C67:C72"/>
    <mergeCell ref="B73:D73"/>
    <mergeCell ref="B74:B79"/>
    <mergeCell ref="C74:C79"/>
    <mergeCell ref="H74:H80"/>
    <mergeCell ref="I74:I80"/>
    <mergeCell ref="J74:J80"/>
    <mergeCell ref="B80:D80"/>
    <mergeCell ref="J49:J53"/>
    <mergeCell ref="B49:B52"/>
    <mergeCell ref="C49:C52"/>
    <mergeCell ref="H49:H53"/>
    <mergeCell ref="I49:I53"/>
    <mergeCell ref="I54:I59"/>
    <mergeCell ref="J54:J59"/>
    <mergeCell ref="C54:C58"/>
    <mergeCell ref="B54:B58"/>
    <mergeCell ref="B66:D66"/>
    <mergeCell ref="B60:B65"/>
    <mergeCell ref="B59:D59"/>
    <mergeCell ref="C5:I5"/>
    <mergeCell ref="B42:B47"/>
    <mergeCell ref="J42:J48"/>
    <mergeCell ref="J36:J41"/>
    <mergeCell ref="J11:J13"/>
    <mergeCell ref="H11:H13"/>
    <mergeCell ref="I11:I13"/>
    <mergeCell ref="I36:I41"/>
    <mergeCell ref="B35:D35"/>
    <mergeCell ref="H42:H48"/>
    <mergeCell ref="C42:C47"/>
    <mergeCell ref="B48:D48"/>
    <mergeCell ref="I42:I48"/>
    <mergeCell ref="D11:D13"/>
    <mergeCell ref="F105:I105"/>
    <mergeCell ref="F106:I106"/>
    <mergeCell ref="H14:H17"/>
    <mergeCell ref="F102:G102"/>
    <mergeCell ref="B14:B16"/>
    <mergeCell ref="C14:C16"/>
    <mergeCell ref="C18:C27"/>
    <mergeCell ref="B18:B27"/>
    <mergeCell ref="B53:D53"/>
    <mergeCell ref="H29:H35"/>
    <mergeCell ref="I29:I35"/>
    <mergeCell ref="C29:C34"/>
    <mergeCell ref="B29:B34"/>
    <mergeCell ref="B28:D28"/>
    <mergeCell ref="H18:H28"/>
    <mergeCell ref="I18:I28"/>
    <mergeCell ref="H94:H100"/>
    <mergeCell ref="I94:I100"/>
    <mergeCell ref="B88:B92"/>
    <mergeCell ref="B2:J2"/>
    <mergeCell ref="C3:I3"/>
    <mergeCell ref="C4:I4"/>
    <mergeCell ref="C6:I6"/>
    <mergeCell ref="C7:I7"/>
    <mergeCell ref="B9:J9"/>
    <mergeCell ref="B8:J8"/>
    <mergeCell ref="B10:J10"/>
    <mergeCell ref="I14:I17"/>
    <mergeCell ref="J14:J17"/>
    <mergeCell ref="B17:D17"/>
    <mergeCell ref="J18:J28"/>
    <mergeCell ref="J29:J35"/>
  </mergeCells>
  <pageMargins left="0.7" right="0.7" top="0.75" bottom="0.75" header="0.3" footer="0.3"/>
  <pageSetup scale="18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5"/>
  <sheetViews>
    <sheetView showGridLines="0" tabSelected="1" zoomScale="60" zoomScaleNormal="60" zoomScaleSheetLayoutView="95" zoomScalePageLayoutView="95" workbookViewId="0">
      <selection activeCell="H1" sqref="H1"/>
    </sheetView>
  </sheetViews>
  <sheetFormatPr baseColWidth="10" defaultColWidth="11.42578125" defaultRowHeight="14.25" x14ac:dyDescent="0.2"/>
  <cols>
    <col min="1" max="1" width="1.85546875" style="44" customWidth="1"/>
    <col min="2" max="2" width="28" style="44" customWidth="1"/>
    <col min="3" max="3" width="78.42578125" style="44" customWidth="1"/>
    <col min="4" max="4" width="59.28515625" style="44" customWidth="1"/>
    <col min="5" max="5" width="37.42578125" style="44" customWidth="1"/>
    <col min="6" max="6" width="40.85546875" style="44" customWidth="1"/>
    <col min="7" max="7" width="37.85546875" style="44" customWidth="1"/>
    <col min="8" max="8" width="27.28515625" style="44" customWidth="1"/>
    <col min="9" max="9" width="1.28515625" style="44" customWidth="1"/>
    <col min="10" max="12" width="0" style="44" hidden="1" customWidth="1"/>
    <col min="13" max="13" width="5" style="44" customWidth="1"/>
    <col min="14" max="14" width="28.28515625" style="44" customWidth="1"/>
    <col min="15" max="16384" width="11.42578125" style="44"/>
  </cols>
  <sheetData>
    <row r="1" spans="1:13" ht="55.5" customHeight="1" x14ac:dyDescent="0.2">
      <c r="A1" s="98"/>
      <c r="B1" s="9"/>
      <c r="C1" s="131" t="s">
        <v>201</v>
      </c>
      <c r="D1" s="132"/>
      <c r="E1" s="132"/>
      <c r="F1" s="132"/>
      <c r="G1" s="132"/>
      <c r="H1" s="108" t="s">
        <v>227</v>
      </c>
      <c r="I1" s="130"/>
      <c r="J1" s="130"/>
      <c r="K1" s="130"/>
      <c r="L1" s="233"/>
      <c r="M1" s="233"/>
    </row>
    <row r="2" spans="1:13" x14ac:dyDescent="0.2">
      <c r="A2" s="98"/>
      <c r="B2" s="236" t="s">
        <v>202</v>
      </c>
      <c r="C2" s="237"/>
      <c r="D2" s="237"/>
      <c r="E2" s="237"/>
      <c r="F2" s="237"/>
      <c r="G2" s="237"/>
      <c r="H2" s="238"/>
    </row>
    <row r="3" spans="1:13" x14ac:dyDescent="0.2">
      <c r="A3" s="98"/>
      <c r="C3" s="99"/>
      <c r="D3" s="239"/>
      <c r="E3" s="239"/>
      <c r="F3" s="239"/>
      <c r="G3" s="239"/>
      <c r="H3" s="98"/>
    </row>
    <row r="4" spans="1:13" x14ac:dyDescent="0.2">
      <c r="A4" s="98"/>
      <c r="C4" s="100" t="s">
        <v>203</v>
      </c>
      <c r="D4" s="230"/>
      <c r="E4" s="230"/>
      <c r="F4" s="230"/>
      <c r="G4" s="230"/>
      <c r="H4" s="98"/>
    </row>
    <row r="5" spans="1:13" x14ac:dyDescent="0.2">
      <c r="A5" s="98"/>
      <c r="C5" s="100" t="s">
        <v>204</v>
      </c>
      <c r="D5" s="230"/>
      <c r="E5" s="230"/>
      <c r="F5" s="230"/>
      <c r="G5" s="230"/>
      <c r="H5" s="98"/>
    </row>
    <row r="6" spans="1:13" x14ac:dyDescent="0.2">
      <c r="A6" s="98"/>
      <c r="C6" s="100" t="s">
        <v>205</v>
      </c>
      <c r="D6" s="230"/>
      <c r="E6" s="230"/>
      <c r="F6" s="230"/>
      <c r="G6" s="230"/>
      <c r="H6" s="98"/>
      <c r="J6" s="101">
        <v>0.8</v>
      </c>
      <c r="K6" s="101">
        <v>1</v>
      </c>
      <c r="L6" s="101">
        <f>J6/K6</f>
        <v>0.8</v>
      </c>
    </row>
    <row r="7" spans="1:13" x14ac:dyDescent="0.2">
      <c r="A7" s="98"/>
      <c r="C7" s="99"/>
      <c r="D7" s="72"/>
      <c r="E7" s="72"/>
      <c r="F7" s="72"/>
      <c r="G7" s="72"/>
      <c r="H7" s="98"/>
      <c r="J7" s="101">
        <v>0.2</v>
      </c>
      <c r="K7" s="101">
        <v>1</v>
      </c>
      <c r="L7" s="101">
        <v>0.2</v>
      </c>
    </row>
    <row r="8" spans="1:13" ht="23.25" customHeight="1" x14ac:dyDescent="0.2">
      <c r="A8" s="98"/>
      <c r="C8" s="108" t="s">
        <v>206</v>
      </c>
      <c r="D8" s="109">
        <f>'2.Evaluación'!N33</f>
        <v>0</v>
      </c>
      <c r="E8" s="240">
        <f>(D8*L6)/K6</f>
        <v>0</v>
      </c>
      <c r="F8" s="239"/>
      <c r="G8" s="239"/>
      <c r="H8" s="241"/>
    </row>
    <row r="9" spans="1:13" x14ac:dyDescent="0.2">
      <c r="A9" s="98"/>
      <c r="C9" s="110" t="s">
        <v>207</v>
      </c>
      <c r="D9" s="111">
        <v>0.8</v>
      </c>
      <c r="E9" s="240"/>
      <c r="F9" s="239"/>
      <c r="G9" s="239"/>
      <c r="H9" s="241"/>
    </row>
    <row r="10" spans="1:13" x14ac:dyDescent="0.2">
      <c r="A10" s="98"/>
      <c r="C10" s="112" t="s">
        <v>208</v>
      </c>
      <c r="D10" s="109">
        <f>'3.ValoraciónCompetencias'!J102</f>
        <v>0</v>
      </c>
      <c r="E10" s="240">
        <f>(D10*L7)/K7</f>
        <v>0</v>
      </c>
      <c r="F10" s="239"/>
      <c r="G10" s="239"/>
      <c r="H10" s="241"/>
    </row>
    <row r="11" spans="1:13" x14ac:dyDescent="0.2">
      <c r="A11" s="98"/>
      <c r="C11" s="113" t="s">
        <v>209</v>
      </c>
      <c r="D11" s="111">
        <v>0.2</v>
      </c>
      <c r="E11" s="240"/>
      <c r="F11" s="239"/>
      <c r="G11" s="239"/>
      <c r="H11" s="241"/>
    </row>
    <row r="12" spans="1:13" x14ac:dyDescent="0.2">
      <c r="A12" s="98"/>
      <c r="C12" s="112" t="s">
        <v>210</v>
      </c>
      <c r="D12" s="111"/>
      <c r="E12" s="109">
        <f>SUM(E8:E11)</f>
        <v>0</v>
      </c>
      <c r="F12" s="239"/>
      <c r="G12" s="239"/>
      <c r="H12" s="241"/>
    </row>
    <row r="13" spans="1:13" x14ac:dyDescent="0.2">
      <c r="A13" s="98"/>
      <c r="G13" s="239"/>
      <c r="H13" s="241"/>
    </row>
    <row r="14" spans="1:13" x14ac:dyDescent="0.2">
      <c r="A14" s="98"/>
      <c r="G14" s="47"/>
      <c r="H14" s="104"/>
    </row>
    <row r="15" spans="1:13" ht="24.95" customHeight="1" x14ac:dyDescent="0.2">
      <c r="A15" s="98"/>
      <c r="D15" s="114" t="s">
        <v>211</v>
      </c>
      <c r="E15" s="115">
        <f>E12</f>
        <v>0</v>
      </c>
      <c r="G15" s="47"/>
      <c r="H15" s="104"/>
    </row>
    <row r="16" spans="1:13" x14ac:dyDescent="0.2">
      <c r="A16" s="98"/>
      <c r="H16" s="98"/>
    </row>
    <row r="17" spans="2:8" x14ac:dyDescent="0.2">
      <c r="B17" s="195" t="s">
        <v>212</v>
      </c>
      <c r="C17" s="195"/>
      <c r="D17" s="195"/>
      <c r="E17" s="195"/>
      <c r="F17" s="195"/>
      <c r="G17" s="195"/>
      <c r="H17" s="195"/>
    </row>
    <row r="18" spans="2:8" x14ac:dyDescent="0.2">
      <c r="B18" s="232" t="s">
        <v>213</v>
      </c>
      <c r="C18" s="232"/>
      <c r="D18" s="232"/>
      <c r="E18" s="232"/>
      <c r="F18" s="232"/>
      <c r="G18" s="232"/>
      <c r="H18" s="232"/>
    </row>
    <row r="19" spans="2:8" x14ac:dyDescent="0.2">
      <c r="B19" s="231"/>
      <c r="C19" s="231"/>
      <c r="D19" s="231"/>
      <c r="E19" s="231"/>
      <c r="F19" s="231"/>
      <c r="G19" s="231"/>
      <c r="H19" s="231"/>
    </row>
    <row r="20" spans="2:8" x14ac:dyDescent="0.2">
      <c r="B20" s="231"/>
      <c r="C20" s="231"/>
      <c r="D20" s="231"/>
      <c r="E20" s="231"/>
      <c r="F20" s="231"/>
      <c r="G20" s="231"/>
      <c r="H20" s="231"/>
    </row>
    <row r="21" spans="2:8" x14ac:dyDescent="0.2">
      <c r="B21" s="231"/>
      <c r="C21" s="231"/>
      <c r="D21" s="231"/>
      <c r="E21" s="231"/>
      <c r="F21" s="231"/>
      <c r="G21" s="231"/>
      <c r="H21" s="231"/>
    </row>
    <row r="22" spans="2:8" x14ac:dyDescent="0.2">
      <c r="B22" s="231"/>
      <c r="C22" s="231"/>
      <c r="D22" s="231"/>
      <c r="E22" s="231"/>
      <c r="F22" s="231"/>
      <c r="G22" s="231"/>
      <c r="H22" s="231"/>
    </row>
    <row r="23" spans="2:8" x14ac:dyDescent="0.2">
      <c r="B23" s="230"/>
      <c r="C23" s="230"/>
      <c r="D23" s="230"/>
      <c r="E23" s="230"/>
      <c r="F23" s="230"/>
      <c r="G23" s="230"/>
      <c r="H23" s="230"/>
    </row>
    <row r="24" spans="2:8" x14ac:dyDescent="0.2">
      <c r="B24" s="230"/>
      <c r="C24" s="230"/>
      <c r="D24" s="230"/>
      <c r="E24" s="230"/>
      <c r="F24" s="230"/>
      <c r="G24" s="230"/>
      <c r="H24" s="230"/>
    </row>
    <row r="25" spans="2:8" x14ac:dyDescent="0.2">
      <c r="B25" s="231"/>
      <c r="C25" s="231"/>
      <c r="D25" s="231"/>
      <c r="E25" s="231"/>
      <c r="F25" s="231"/>
      <c r="G25" s="231"/>
      <c r="H25" s="231"/>
    </row>
    <row r="26" spans="2:8" x14ac:dyDescent="0.2">
      <c r="B26" s="230"/>
      <c r="C26" s="230"/>
      <c r="D26" s="230"/>
      <c r="E26" s="230"/>
      <c r="F26" s="230"/>
      <c r="G26" s="230"/>
      <c r="H26" s="230"/>
    </row>
    <row r="27" spans="2:8" x14ac:dyDescent="0.2">
      <c r="B27" s="230"/>
      <c r="C27" s="230"/>
      <c r="D27" s="230"/>
      <c r="E27" s="230"/>
      <c r="F27" s="230"/>
      <c r="G27" s="230"/>
      <c r="H27" s="230"/>
    </row>
    <row r="28" spans="2:8" x14ac:dyDescent="0.2">
      <c r="B28" s="231"/>
      <c r="C28" s="231"/>
      <c r="D28" s="231"/>
      <c r="E28" s="231"/>
      <c r="F28" s="231"/>
      <c r="G28" s="231"/>
      <c r="H28" s="231"/>
    </row>
    <row r="29" spans="2:8" x14ac:dyDescent="0.2">
      <c r="B29" s="230"/>
      <c r="C29" s="230"/>
      <c r="D29" s="230"/>
      <c r="E29" s="230"/>
      <c r="F29" s="230"/>
      <c r="G29" s="230"/>
      <c r="H29" s="230"/>
    </row>
    <row r="30" spans="2:8" x14ac:dyDescent="0.2">
      <c r="B30" s="230"/>
      <c r="C30" s="230"/>
      <c r="D30" s="230"/>
      <c r="E30" s="230"/>
      <c r="F30" s="230"/>
      <c r="G30" s="230"/>
      <c r="H30" s="230"/>
    </row>
    <row r="31" spans="2:8" x14ac:dyDescent="0.2">
      <c r="B31" s="232" t="s">
        <v>214</v>
      </c>
      <c r="C31" s="232"/>
      <c r="D31" s="232"/>
      <c r="E31" s="232"/>
      <c r="F31" s="232"/>
      <c r="G31" s="232"/>
      <c r="H31" s="232"/>
    </row>
    <row r="32" spans="2:8" x14ac:dyDescent="0.2">
      <c r="B32" s="231"/>
      <c r="C32" s="231"/>
      <c r="D32" s="231"/>
      <c r="E32" s="231"/>
      <c r="F32" s="231"/>
      <c r="G32" s="231"/>
      <c r="H32" s="231"/>
    </row>
    <row r="33" spans="1:11" x14ac:dyDescent="0.2">
      <c r="B33" s="230"/>
      <c r="C33" s="230"/>
      <c r="D33" s="230"/>
      <c r="E33" s="230"/>
      <c r="F33" s="230"/>
      <c r="G33" s="230"/>
      <c r="H33" s="230"/>
    </row>
    <row r="34" spans="1:11" x14ac:dyDescent="0.2">
      <c r="B34" s="230"/>
      <c r="C34" s="230"/>
      <c r="D34" s="230"/>
      <c r="E34" s="230"/>
      <c r="F34" s="230"/>
      <c r="G34" s="230"/>
      <c r="H34" s="230"/>
    </row>
    <row r="35" spans="1:11" x14ac:dyDescent="0.2">
      <c r="B35" s="231"/>
      <c r="C35" s="231"/>
      <c r="D35" s="231"/>
      <c r="E35" s="231"/>
      <c r="F35" s="231"/>
      <c r="G35" s="231"/>
      <c r="H35" s="231"/>
    </row>
    <row r="36" spans="1:11" x14ac:dyDescent="0.2">
      <c r="B36" s="230"/>
      <c r="C36" s="230"/>
      <c r="D36" s="230"/>
      <c r="E36" s="230"/>
      <c r="F36" s="230"/>
      <c r="G36" s="230"/>
      <c r="H36" s="230"/>
    </row>
    <row r="37" spans="1:11" x14ac:dyDescent="0.2">
      <c r="B37" s="230"/>
      <c r="C37" s="230"/>
      <c r="D37" s="230"/>
      <c r="E37" s="230"/>
      <c r="F37" s="230"/>
      <c r="G37" s="230"/>
      <c r="H37" s="230"/>
    </row>
    <row r="38" spans="1:11" x14ac:dyDescent="0.2">
      <c r="B38" s="231"/>
      <c r="C38" s="231"/>
      <c r="D38" s="231"/>
      <c r="E38" s="231"/>
      <c r="F38" s="231"/>
      <c r="G38" s="231"/>
      <c r="H38" s="231"/>
    </row>
    <row r="39" spans="1:11" x14ac:dyDescent="0.2">
      <c r="B39" s="230"/>
      <c r="C39" s="230"/>
      <c r="D39" s="230"/>
      <c r="E39" s="230"/>
      <c r="F39" s="230"/>
      <c r="G39" s="230"/>
      <c r="H39" s="230"/>
    </row>
    <row r="40" spans="1:11" x14ac:dyDescent="0.2">
      <c r="B40" s="230"/>
      <c r="C40" s="230"/>
      <c r="D40" s="230"/>
      <c r="E40" s="230"/>
      <c r="F40" s="230"/>
      <c r="G40" s="230"/>
      <c r="H40" s="230"/>
    </row>
    <row r="41" spans="1:11" x14ac:dyDescent="0.2">
      <c r="B41" s="231"/>
      <c r="C41" s="231"/>
      <c r="D41" s="231"/>
      <c r="E41" s="231"/>
      <c r="F41" s="231"/>
      <c r="G41" s="231"/>
      <c r="H41" s="231"/>
    </row>
    <row r="42" spans="1:11" x14ac:dyDescent="0.2">
      <c r="B42" s="230"/>
      <c r="C42" s="230"/>
      <c r="D42" s="230"/>
      <c r="E42" s="230"/>
      <c r="F42" s="230"/>
      <c r="G42" s="230"/>
      <c r="H42" s="230"/>
    </row>
    <row r="43" spans="1:11" x14ac:dyDescent="0.2">
      <c r="B43" s="230"/>
      <c r="C43" s="230"/>
      <c r="D43" s="230"/>
      <c r="E43" s="230"/>
      <c r="F43" s="230"/>
      <c r="G43" s="230"/>
      <c r="H43" s="230"/>
    </row>
    <row r="44" spans="1:11" ht="73.5" customHeight="1" x14ac:dyDescent="0.2">
      <c r="B44" s="105"/>
      <c r="H44" s="98"/>
    </row>
    <row r="45" spans="1:11" x14ac:dyDescent="0.2">
      <c r="B45" s="105"/>
      <c r="H45" s="98"/>
    </row>
    <row r="46" spans="1:11" x14ac:dyDescent="0.2">
      <c r="B46" s="105"/>
      <c r="I46" s="105"/>
    </row>
    <row r="47" spans="1:11" x14ac:dyDescent="0.2">
      <c r="A47" s="98"/>
      <c r="I47" s="105"/>
      <c r="K47" s="105"/>
    </row>
    <row r="48" spans="1:11" ht="15" customHeight="1" x14ac:dyDescent="0.2">
      <c r="B48" s="105"/>
      <c r="C48" s="228" t="s">
        <v>65</v>
      </c>
      <c r="D48" s="228"/>
      <c r="F48" s="229" t="s">
        <v>65</v>
      </c>
      <c r="G48" s="229"/>
      <c r="I48" s="105"/>
    </row>
    <row r="49" spans="2:9" x14ac:dyDescent="0.2">
      <c r="B49" s="105"/>
      <c r="C49" s="234" t="s">
        <v>66</v>
      </c>
      <c r="D49" s="234"/>
      <c r="F49" s="235" t="s">
        <v>82</v>
      </c>
      <c r="G49" s="235"/>
      <c r="H49" s="47"/>
      <c r="I49" s="105"/>
    </row>
    <row r="50" spans="2:9" x14ac:dyDescent="0.2">
      <c r="B50" s="105"/>
      <c r="I50" s="105"/>
    </row>
    <row r="51" spans="2:9" x14ac:dyDescent="0.2">
      <c r="B51" s="105"/>
      <c r="I51" s="105"/>
    </row>
    <row r="52" spans="2:9" ht="16.5" customHeight="1" x14ac:dyDescent="0.2">
      <c r="B52" s="105"/>
      <c r="I52" s="105"/>
    </row>
    <row r="53" spans="2:9" x14ac:dyDescent="0.2">
      <c r="B53" s="105"/>
      <c r="D53" s="106" t="s">
        <v>215</v>
      </c>
      <c r="E53" s="103"/>
      <c r="I53" s="105"/>
    </row>
    <row r="54" spans="2:9" x14ac:dyDescent="0.2">
      <c r="B54" s="107"/>
      <c r="C54" s="103"/>
      <c r="E54" s="103"/>
      <c r="H54" s="103"/>
      <c r="I54" s="105"/>
    </row>
    <row r="55" spans="2:9" x14ac:dyDescent="0.2">
      <c r="D55" s="102"/>
      <c r="F55" s="102"/>
      <c r="G55" s="102"/>
    </row>
  </sheetData>
  <mergeCells count="41">
    <mergeCell ref="L1:M1"/>
    <mergeCell ref="C49:D49"/>
    <mergeCell ref="F49:G49"/>
    <mergeCell ref="B2:H2"/>
    <mergeCell ref="D3:G3"/>
    <mergeCell ref="D4:G4"/>
    <mergeCell ref="D5:G5"/>
    <mergeCell ref="D6:G6"/>
    <mergeCell ref="E8:E9"/>
    <mergeCell ref="F8:H12"/>
    <mergeCell ref="E10:E11"/>
    <mergeCell ref="G13:H13"/>
    <mergeCell ref="B17:H17"/>
    <mergeCell ref="B18:H18"/>
    <mergeCell ref="B19:H19"/>
    <mergeCell ref="B39:H39"/>
    <mergeCell ref="B36:H36"/>
    <mergeCell ref="B37:H37"/>
    <mergeCell ref="B22:H22"/>
    <mergeCell ref="B25:H25"/>
    <mergeCell ref="B40:H40"/>
    <mergeCell ref="B28:H28"/>
    <mergeCell ref="B31:H31"/>
    <mergeCell ref="B32:H32"/>
    <mergeCell ref="B35:H35"/>
    <mergeCell ref="B38:H38"/>
    <mergeCell ref="B27:H27"/>
    <mergeCell ref="B29:H29"/>
    <mergeCell ref="B30:H30"/>
    <mergeCell ref="B33:H33"/>
    <mergeCell ref="B34:H34"/>
    <mergeCell ref="B20:H20"/>
    <mergeCell ref="B21:H21"/>
    <mergeCell ref="B23:H23"/>
    <mergeCell ref="B24:H24"/>
    <mergeCell ref="B26:H26"/>
    <mergeCell ref="C48:D48"/>
    <mergeCell ref="F48:G48"/>
    <mergeCell ref="B42:H42"/>
    <mergeCell ref="B43:H43"/>
    <mergeCell ref="B41:H41"/>
  </mergeCells>
  <pageMargins left="0.7" right="0.7" top="0.75" bottom="0.75" header="0.3" footer="0.3"/>
  <pageSetup paperSize="175" scale="3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1585D-5A94-4944-8F20-47FB6E3276A4}">
  <dimension ref="B2:E6"/>
  <sheetViews>
    <sheetView workbookViewId="0">
      <selection activeCell="E3" sqref="E3"/>
    </sheetView>
  </sheetViews>
  <sheetFormatPr baseColWidth="10" defaultColWidth="11.42578125" defaultRowHeight="15" x14ac:dyDescent="0.25"/>
  <cols>
    <col min="2" max="2" width="9.85546875" customWidth="1"/>
    <col min="3" max="3" width="14.7109375" bestFit="1" customWidth="1"/>
    <col min="4" max="4" width="80.42578125" customWidth="1"/>
    <col min="5" max="5" width="22.7109375" customWidth="1"/>
  </cols>
  <sheetData>
    <row r="2" spans="2:5" ht="81.75" customHeight="1" x14ac:dyDescent="0.25">
      <c r="B2" s="140"/>
      <c r="C2" s="165"/>
      <c r="D2" s="162" t="s">
        <v>216</v>
      </c>
      <c r="E2" s="160" t="s">
        <v>222</v>
      </c>
    </row>
    <row r="3" spans="2:5" ht="14.25" customHeight="1" x14ac:dyDescent="0.25">
      <c r="B3" s="163"/>
      <c r="C3" s="164"/>
      <c r="D3" s="141"/>
      <c r="E3" s="38"/>
    </row>
    <row r="4" spans="2:5" x14ac:dyDescent="0.25">
      <c r="B4" s="143" t="s">
        <v>217</v>
      </c>
      <c r="C4" s="142"/>
      <c r="D4" s="142"/>
      <c r="E4" s="144"/>
    </row>
    <row r="5" spans="2:5" x14ac:dyDescent="0.25">
      <c r="B5" s="39" t="s">
        <v>218</v>
      </c>
      <c r="C5" s="40" t="s">
        <v>219</v>
      </c>
      <c r="D5" s="145" t="s">
        <v>220</v>
      </c>
      <c r="E5" s="146"/>
    </row>
    <row r="6" spans="2:5" s="42" customFormat="1" ht="42" customHeight="1" x14ac:dyDescent="0.25">
      <c r="B6" s="161">
        <v>1</v>
      </c>
      <c r="C6" s="41">
        <v>45821</v>
      </c>
      <c r="D6" s="138" t="s">
        <v>221</v>
      </c>
      <c r="E6" s="137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16584C-273E-4D62-A7A4-3D1356A98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1352AD-DFA5-484C-81D2-2E92A53BC2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97E5E4-3070-4A9F-8E4B-0068FF21DF2F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Descripción1</vt:lpstr>
      <vt:lpstr>Instrucciones GTH-F060</vt:lpstr>
      <vt:lpstr>Concertación</vt:lpstr>
      <vt:lpstr>1.Seguimiento-Retroalimentación</vt:lpstr>
      <vt:lpstr>2.Evaluación</vt:lpstr>
      <vt:lpstr>3.ValoraciónCompetencias</vt:lpstr>
      <vt:lpstr>4.EvaluaciónFinal-Retroalimenta</vt:lpstr>
      <vt:lpstr>Cambios</vt:lpstr>
      <vt:lpstr>'2.Evaluación'!Área_de_impresión</vt:lpstr>
      <vt:lpstr>'3.ValoraciónCompetencias'!Área_de_impresión</vt:lpstr>
      <vt:lpstr>'4.EvaluaciónFinal-Retroalimenta'!Área_de_impresión</vt:lpstr>
      <vt:lpstr>Concertación!Área_de_impresión</vt:lpstr>
      <vt:lpstr>'Instrucciones GTH-F060'!Área_de_impresión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Luz Yadira Paez Piraban</cp:lastModifiedBy>
  <cp:revision/>
  <dcterms:created xsi:type="dcterms:W3CDTF">2022-07-17T07:48:36Z</dcterms:created>
  <dcterms:modified xsi:type="dcterms:W3CDTF">2025-06-16T19:36:25Z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2025-04-24T21:30:55Z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29cf5a0e-eab8-4850-b607-1319fa8d39c5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0x010100DC79D8D6360E7E4A80588D15E9806AD9</vt:lpwstr>
  </property>
</Properties>
</file>