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SGI-F006 Mapa de Riesgos" sheetId="1" r:id="rId4"/>
    <sheet state="visible" name="MapadeCalor" sheetId="2" r:id="rId5"/>
    <sheet state="visible" name="Instr. Mapa Riesgos" sheetId="3" r:id="rId6"/>
    <sheet state="hidden" name="Parámetros" sheetId="4" r:id="rId7"/>
  </sheets>
  <definedNames/>
  <calcPr/>
  <extLst>
    <ext uri="GoogleSheetsCustomDataVersion1">
      <go:sheetsCustomData xmlns:go="http://customooxmlschemas.google.com/" r:id="rId8" roundtripDataSignature="AMtx7mjXbAe8jm8edvGf79X3B9jeCslLaQ=="/>
    </ext>
  </extLst>
</workbook>
</file>

<file path=xl/comments1.xml><?xml version="1.0" encoding="utf-8"?>
<comments xmlns:r="http://schemas.openxmlformats.org/officeDocument/2006/relationships" xmlns="http://schemas.openxmlformats.org/spreadsheetml/2006/main">
  <authors>
    <author/>
  </authors>
  <commentList>
    <comment authorId="0" ref="E23">
      <text>
        <t xml:space="preserve">======
ID#AAAAK3-KQj8
Ana Milena Alvarez Zabala    (2020-12-03 20:35:10)
Ana Milena Alvarez Zabala:</t>
      </text>
    </comment>
    <comment authorId="0" ref="X22">
      <text>
        <t xml:space="preserve">======
ID#AAAAK3-KQkA
Ana Milena Alvarez Zabala    (2020-12-03 20:35:10)
Soporte envió Chip en Orfeo</t>
      </text>
    </comment>
    <comment authorId="0" ref="N22">
      <text>
        <t xml:space="preserve">======
ID#AAAAK3-KQj4
Ana Milena Alvarez Zabala    (2020-12-03 20:35:10)
El profesional especializado al inicio de periodo contable verifica en la pagina del ente regulador las fechas e información a reportar y elabora el calendario contable para dar cumplimiento oportuno a las fechas establecidas y de manera mensual si es el caso se ajustan las fechas y se realiza el cierre contable con esta información se elaboran o generan  los reportes a presentar y los valida previamente.</t>
      </text>
    </comment>
    <comment authorId="0" ref="H83">
      <text>
        <t xml:space="preserve">======
ID#AAAAK3-KQjw
Toshiba    (2020-12-03 20:35:10)
CASI SEGURO:
Se espera que el evento ocurra en la mayoría de las circunstancias
Frecuencia: Más de una vez al año</t>
      </text>
    </comment>
    <comment authorId="0" ref="Y45">
      <text>
        <t xml:space="preserve">======
ID#AAAAK3-KQjs
Ana Milena Alvarez Zabala    (2020-12-03 20:35:10)
No califica con probabilidad , da valores</t>
      </text>
    </comment>
    <comment authorId="0" ref="I83">
      <text>
        <t xml:space="preserve">======
ID#AAAAK3-KQjo
Toshiba    (2020-12-03 20:35:10)
NIVEL MODERADO:
Cualitativo:
* Impacto que afecte la ejecución presupuestal en un valor ≥5 %
● Pérdida de cobertura en la prestación de los servicios del instituto
≥10 %
● Pago de indemnizaciones a terceros por acciones legales que
pueden afectar el presupuesto total del instituto en un valor ≥5 %
● Pago de sanciones económicas por incumplimiento en la
normatividad aplicable ante un ente regulador, las cuales afectan
en un valor ≥5 % del presupuesto general del instituto
Cuantitativo:
● Reclamaciones o quejas de los usuarios que
podrían implicar una denuncia ante los entes
reguladores o una demanda de largo alcance para
el instituto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text>
    </comment>
    <comment authorId="0" ref="E19">
      <text>
        <t xml:space="preserve">======
ID#AAAAK3-KQjk
Ana Milena Alvarez Zabala    (2020-12-03 20:35:10)
Realizar registros y tramites contables sin el cumplimiento de los requisitos legales. Cambia el riesgo</t>
      </text>
    </comment>
  </commentList>
  <extLst>
    <ext uri="GoogleSheetsCustomDataVersion1">
      <go:sheetsCustomData xmlns:go="http://customooxmlschemas.google.com/" r:id="rId1" roundtripDataSignature="AMtx7mii1w3XVtx5CLAlRTIjhHCtVl4M+Q=="/>
    </ext>
  </extLst>
</comments>
</file>

<file path=xl/sharedStrings.xml><?xml version="1.0" encoding="utf-8"?>
<sst xmlns="http://schemas.openxmlformats.org/spreadsheetml/2006/main" count="1389" uniqueCount="667">
  <si>
    <t>FORMATO MATRIZ DE RIESGOS</t>
  </si>
  <si>
    <r>
      <rPr>
        <rFont val="Arial Narrow"/>
        <b/>
        <color theme="1"/>
        <sz val="11.0"/>
      </rPr>
      <t xml:space="preserve">CODIGO: </t>
    </r>
    <r>
      <rPr>
        <rFont val="Arial Narrow"/>
        <b val="0"/>
        <color theme="1"/>
        <sz val="11.0"/>
      </rPr>
      <t>E-SGI-F006</t>
    </r>
  </si>
  <si>
    <r>
      <rPr>
        <rFont val="Arial Narrow"/>
        <b/>
        <color theme="1"/>
        <sz val="11.0"/>
      </rPr>
      <t>VERSION:</t>
    </r>
    <r>
      <rPr>
        <rFont val="Arial Narrow"/>
        <b val="0"/>
        <color theme="1"/>
        <sz val="11.0"/>
      </rPr>
      <t xml:space="preserve"> 6</t>
    </r>
  </si>
  <si>
    <r>
      <rPr>
        <rFont val="Arial Narrow"/>
        <b/>
        <color theme="1"/>
        <sz val="11.0"/>
      </rPr>
      <t xml:space="preserve">FECHA: </t>
    </r>
    <r>
      <rPr>
        <rFont val="Arial Narrow"/>
        <color theme="1"/>
        <sz val="11.0"/>
      </rPr>
      <t>01/08/2020</t>
    </r>
  </si>
  <si>
    <r>
      <rPr>
        <rFont val="Arial Narrow"/>
        <b/>
        <color theme="1"/>
        <sz val="11.0"/>
      </rPr>
      <t>PAGINA</t>
    </r>
    <r>
      <rPr>
        <rFont val="Arial Narrow"/>
        <b val="0"/>
        <color theme="1"/>
        <sz val="11.0"/>
      </rPr>
      <t xml:space="preserve"> 1 de 1</t>
    </r>
  </si>
  <si>
    <t>No.</t>
  </si>
  <si>
    <t>Tipo</t>
  </si>
  <si>
    <t>Proceso</t>
  </si>
  <si>
    <t>Riesgo</t>
  </si>
  <si>
    <t>Causa</t>
  </si>
  <si>
    <t>Consecuencia</t>
  </si>
  <si>
    <t>Probabilidad</t>
  </si>
  <si>
    <t>Impacto</t>
  </si>
  <si>
    <t>Valor
Probab
Inherente</t>
  </si>
  <si>
    <t>Valor
Impacto
Inherente</t>
  </si>
  <si>
    <t>Valor
Riesgo
Inherente</t>
  </si>
  <si>
    <t>Valoración del Riesgo</t>
  </si>
  <si>
    <t>Controles</t>
  </si>
  <si>
    <t>Fuente de Verificación</t>
  </si>
  <si>
    <t>Impacto después del control</t>
  </si>
  <si>
    <t>Seguimiento</t>
  </si>
  <si>
    <t>Descripción</t>
  </si>
  <si>
    <t>Naturaleza</t>
  </si>
  <si>
    <t>Clase</t>
  </si>
  <si>
    <t>Aplicado a</t>
  </si>
  <si>
    <t>Valor Naturaleza</t>
  </si>
  <si>
    <t>Valor Clase</t>
  </si>
  <si>
    <t>Valor Aplica</t>
  </si>
  <si>
    <t>Valor Control</t>
  </si>
  <si>
    <t>Efectividad</t>
  </si>
  <si>
    <t>Acción para ajustar valor del riesgo</t>
  </si>
  <si>
    <t>Valor Res
Probab</t>
  </si>
  <si>
    <t>Valor Res
Impacto</t>
  </si>
  <si>
    <t>Valor Res
Riesgo</t>
  </si>
  <si>
    <t>Valoración del riesgo</t>
  </si>
  <si>
    <t xml:space="preserve">Acciones Adelantadas </t>
  </si>
  <si>
    <t xml:space="preserve">Responsable </t>
  </si>
  <si>
    <t>Financiero</t>
  </si>
  <si>
    <t>Gestión de Almacén e Inventarios</t>
  </si>
  <si>
    <t xml:space="preserve">Perdida de bienes </t>
  </si>
  <si>
    <t xml:space="preserve">No hay auto control de los bienes por parte de los funcionarios </t>
  </si>
  <si>
    <t>Perdida</t>
  </si>
  <si>
    <t>Probable</t>
  </si>
  <si>
    <t>Moderado</t>
  </si>
  <si>
    <t>Revisión  de los inventarios de manera mensual y aleatoria de los bienes por parte del funcionario responsable de la administración de los inventarios del instituto</t>
  </si>
  <si>
    <t>Preventivo</t>
  </si>
  <si>
    <t>Automático</t>
  </si>
  <si>
    <t xml:space="preserve">Acta de toma de inventario </t>
  </si>
  <si>
    <t>Poco Probable</t>
  </si>
  <si>
    <t xml:space="preserve">E1 Circular de Toma fisica de inventarios para la vigencia 2020.                                  
E2 Cronograma toma fisica de inventarios para la vigencia 2020                                                                      
E3 toma fisica de inventarios por depencdencias: Secretaria General, Dirección, Control Interno Disciplinario, Control Interno, Planeación, Asuntos internacionales y Juridica. </t>
  </si>
  <si>
    <t>Estratégico</t>
  </si>
  <si>
    <t>Gestión de la Planeación</t>
  </si>
  <si>
    <t>Correctivo</t>
  </si>
  <si>
    <t>Manual</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</si>
  <si>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</si>
  <si>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</si>
  <si>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</si>
  <si>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Posible</t>
  </si>
  <si>
    <t xml:space="preserve">Cruce de información trimestral  con los diferentes Grupos que reciben donaciones vs el registro en el aplicativo de  manejo de bienes  </t>
  </si>
  <si>
    <t>Actas de reuniones</t>
  </si>
  <si>
    <t>E1 Envio de correos electronicos con Proceso de Donaciones y formatos requeridos adependencias que actualmente adelantan procesos de Donación</t>
  </si>
  <si>
    <t>Operativo</t>
  </si>
  <si>
    <t>Gestión de las Comunicaciones</t>
  </si>
  <si>
    <t>Detectivo</t>
  </si>
  <si>
    <t>Gestión Documental</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</si>
  <si>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</si>
  <si>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</si>
  <si>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*Perdida de la documentación.
* Sobrecostos de insumos.
* Reprocesos en las actividades. 
* Procesos disciplinarios por perdida de documentos institucionales.</t>
  </si>
  <si>
    <t>*Seguimiento a los procedimientos, protocolos, formatos de Gestión Documental.
*Seguimiento del sistema de gestión documental -ORFEO.</t>
  </si>
  <si>
    <t>Formato Informe mensual del seguimiento</t>
  </si>
  <si>
    <t>Se hizo revisión y actualización del A-GD-P006 Procedimiento para la administración de las comunicaciones oficiales (28/09/2020). Se envio correo masivo con el procedimiento A-GD-P006 ACctualizado (27/10/2020) Se dictó capacitación al personal de archivo en la implementación del procedimiento (27 de octubre)
Se hizo seguimiento a la creacion de expedientes en orfeo para la vigencia 2020</t>
  </si>
  <si>
    <t>HERNAN PARADA ARIA
Coordinador de Grupo</t>
  </si>
  <si>
    <t>Gestión de Tecnología de Información y Comunicaciones</t>
  </si>
  <si>
    <t>No poder utilizar los aplicativos para realizar actividades de digitalización y radicación de correspondencia institucional</t>
  </si>
  <si>
    <t>* Falta de energía.
* Fallo en la conexión de Red interna.
* Que el servidor no tenga la capacidad para el almacenamiento de las imágenes.
*Fallo de conexión con el Sistema de Gestión Documental Orfeo y el Orfeoscan.</t>
  </si>
  <si>
    <t>* No poder dar respuesta a las solicitudes de los usuarios interno y externos del Instituto.
* Represamiento de documentos para radicar y digitalizar.
* Represamiento de los documentos para archivar y organizar en físico.</t>
  </si>
  <si>
    <t>Informar a la Oficina de Informática sobre las fallas reportadas en el sistema a través de mesas de ayuda y/o llamadas.</t>
  </si>
  <si>
    <t>Ambos</t>
  </si>
  <si>
    <t>Seguimiento a mesas de ayuda</t>
  </si>
  <si>
    <t>Mesas de servicio presentadas ante la Oficina de Informática para el periodo agosto a noviembre de 2020 sobre relacionadas el funcionamiento de los sistemas KOHA Y ORFEO</t>
  </si>
  <si>
    <t>Cumplimiento</t>
  </si>
  <si>
    <t>Gestión de Cooperación y Asuntos Internacionales</t>
  </si>
  <si>
    <t>Pérdida de la información contenida en el archivo de gestión y en el archivo técnico, y del centro de documentación.</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</si>
  <si>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</si>
  <si>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</si>
  <si>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Mayor</t>
  </si>
  <si>
    <t>*Seguimiento al Sistema KOHA de prestamos documentales.
*Capacitaciones sobre el manejo de la documentación en los archivos
*Revisión al estado de la documentación por parte de los funcionarios de archivo en términos de deterioro y de ubicación</t>
  </si>
  <si>
    <t>Seguimiento mensual al KOHA a través del formato de diagnostico de estado de documentación</t>
  </si>
  <si>
    <t>Se envió a todos los servidores del IDEAM el A-GD-F23 Formato diagnóstico e identificación de riesgos en depósitos de archivo del IDEAM, y el A-GD-I009 Instructivo para la prevención y atención de desastres. Se aplicó el formato A-GD-F023 en el depósito de acervo documental del centro de documentación, depósito de archivo central, depósito de archivo técnico y depósito de archivo de gestión centralizado, archivo satelite de contratos, archivo Aeropuerto San Andrés.</t>
  </si>
  <si>
    <t>Tecnología</t>
  </si>
  <si>
    <t>Generación de Datos e Información Hidrometeorológica y Ambiental para la Toma de Decisiones</t>
  </si>
  <si>
    <t>Corrupción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</si>
  <si>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</si>
  <si>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</si>
  <si>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</si>
  <si>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</si>
  <si>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</si>
  <si>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El Grupo de Gestión Documental tiene implementado los formatos A-GD-F001 Formato control préstamo de documentos y A-GD-F016 Formato préstamo de documentos archivo de gestion centralizado, donde se registra los datos del solicitante y la información facilitada para consulta y en préstamo, así mismo se cuenta con el formato A-GD-F027 Planilla de entrega de documentos a Archivos satélites. Siendo estos los control en el uso de la información que llega a través de la ventanilla de correspondencia y la que se conserva en los archivos centralizado y central.</t>
  </si>
  <si>
    <t>Generación de Conocimiento e Investigación</t>
  </si>
  <si>
    <t>Gestión del Desarrollo del Talento Humano</t>
  </si>
  <si>
    <t>Direccionamiento de vinculación en favor de un tercero</t>
  </si>
  <si>
    <r>
      <rPr>
        <rFont val="Arial"/>
        <color theme="1"/>
        <sz val="10.0"/>
      </rPr>
      <t xml:space="preserve">*Influencia de terceras personas para la vinculación del personal.
</t>
    </r>
    <r>
      <rPr>
        <rFont val="Arial"/>
        <b/>
        <color theme="1"/>
        <sz val="10.0"/>
      </rPr>
      <t>*</t>
    </r>
    <r>
      <rPr>
        <rFont val="Arial"/>
        <color theme="1"/>
        <sz val="10.0"/>
      </rPr>
      <t>Intereses personales para favorecer un tercero</t>
    </r>
  </si>
  <si>
    <t>Sanciones disciplinarias, penales y/o fiscales.</t>
  </si>
  <si>
    <t>Estudio de la hoja de vida en los procesos de encargos con el cumplimiento de los requisitos establecidos en el Manual de funciones y Competencias Laborales y dar aplicación al procedimiento establecido por la ley para la provisión de empleos.</t>
  </si>
  <si>
    <r>
      <rPr>
        <rFont val="Arial"/>
        <b/>
        <color theme="1"/>
        <sz val="10.0"/>
      </rPr>
      <t>*</t>
    </r>
    <r>
      <rPr>
        <rFont val="Arial"/>
        <color theme="1"/>
        <sz val="10.0"/>
      </rPr>
      <t xml:space="preserve">Formato Análisis Hoja de Vida A-G-F012
</t>
    </r>
    <r>
      <rPr>
        <rFont val="Arial"/>
        <b/>
        <color theme="1"/>
        <sz val="10.0"/>
      </rPr>
      <t>*</t>
    </r>
    <r>
      <rPr>
        <rFont val="Arial"/>
        <color theme="1"/>
        <sz val="10.0"/>
      </rPr>
      <t>Publicaciones para provisión de encargos y nombramientos provisionales.</t>
    </r>
  </si>
  <si>
    <t>Raro</t>
  </si>
  <si>
    <t>1. Número es estudios de hojas de vida: 5.360
2. Número de publicaciones: 100
3. Nombramientos: 62
Provisionales: 21
Encargos: 39
Libre Nombramiento: 2</t>
  </si>
  <si>
    <t>Coordinadora del Grupo de Administración y Desarrollo del Talento Humano</t>
  </si>
  <si>
    <t>Seguridad digital</t>
  </si>
  <si>
    <t>Servicios</t>
  </si>
  <si>
    <t>Pérdida de la información</t>
  </si>
  <si>
    <t>Inadecuada manipulación de las historias laborales por parte de los usuarios.</t>
  </si>
  <si>
    <r>
      <rPr>
        <rFont val="Arial"/>
        <b/>
        <color theme="1"/>
        <sz val="10.0"/>
      </rPr>
      <t>*</t>
    </r>
    <r>
      <rPr>
        <rFont val="Arial"/>
        <b val="0"/>
        <color theme="1"/>
        <sz val="10.0"/>
      </rPr>
      <t xml:space="preserve">Pérdida de la información
</t>
    </r>
    <r>
      <rPr>
        <rFont val="Arial"/>
        <b/>
        <color theme="1"/>
        <sz val="10.0"/>
      </rPr>
      <t>*</t>
    </r>
    <r>
      <rPr>
        <rFont val="Arial"/>
        <b val="0"/>
        <color theme="1"/>
        <sz val="10.0"/>
      </rPr>
      <t xml:space="preserve">Falta de credibilidad en los procesos institucionales
</t>
    </r>
    <r>
      <rPr>
        <rFont val="Arial"/>
        <b/>
        <color theme="1"/>
        <sz val="10.0"/>
      </rPr>
      <t>*</t>
    </r>
    <r>
      <rPr>
        <rFont val="Arial"/>
        <b val="0"/>
        <color theme="1"/>
        <sz val="10.0"/>
      </rPr>
      <t>Pérdida de imagen tanto del área como del instituto</t>
    </r>
  </si>
  <si>
    <t>Seguimiento al prestamos de expedientes</t>
  </si>
  <si>
    <t>Formato Control Préstamo de Expedientes 
A-GH-F001</t>
  </si>
  <si>
    <t>Insignificante</t>
  </si>
  <si>
    <t>No se realizó el prestamo de expedientes físicos en el instituto debido a que el personal esta realizando trabajo en casa, sin embargo los expedientes virtuales se han alimentado de acuerdo a los difenrentes trámites administrativos y la carpeta de hojas de vida digitalizadas solo los manupula la persona encargada del archivo. Queda pendiente la creación de 4 expediente debido a que el acta de posesión se encuentra en proceso de comunicación dado a que ingresaron el 26/11/2020 y 27/11/2020.</t>
  </si>
  <si>
    <t>Gestión a la Atención al Ciudadano</t>
  </si>
  <si>
    <t>Digitalización errónea de la información en el sistema de personal y nómina</t>
  </si>
  <si>
    <r>
      <rPr>
        <rFont val="Arial"/>
        <b/>
        <color theme="1"/>
        <sz val="10.0"/>
      </rPr>
      <t xml:space="preserve">* </t>
    </r>
    <r>
      <rPr>
        <rFont val="Arial"/>
        <b val="0"/>
        <color theme="1"/>
        <sz val="10.0"/>
      </rPr>
      <t xml:space="preserve">Error en la parametrización de los conceptos salariales y de descuentos para la liquidación de nómina (Desconocimiento de las normas y procedimientos).
</t>
    </r>
    <r>
      <rPr>
        <rFont val="Arial"/>
        <b/>
        <color theme="1"/>
        <sz val="10.0"/>
      </rPr>
      <t>*</t>
    </r>
    <r>
      <rPr>
        <rFont val="Arial"/>
        <b val="0"/>
        <color theme="1"/>
        <sz val="10.0"/>
      </rPr>
      <t>Fallas en el sistema de personal y de nómina del Instituto.</t>
    </r>
  </si>
  <si>
    <r>
      <rPr>
        <rFont val="Arial"/>
        <b/>
        <color theme="1"/>
        <sz val="10.0"/>
      </rPr>
      <t>*</t>
    </r>
    <r>
      <rPr>
        <rFont val="Arial"/>
        <b val="0"/>
        <color theme="1"/>
        <sz val="10.0"/>
      </rPr>
      <t xml:space="preserve">Peticiones, quejas, reclamos por parte de los funcionarios afectados.
</t>
    </r>
    <r>
      <rPr>
        <rFont val="Arial"/>
        <b/>
        <color theme="1"/>
        <sz val="10.0"/>
      </rPr>
      <t>*</t>
    </r>
    <r>
      <rPr>
        <rFont val="Arial"/>
        <b val="0"/>
        <color theme="1"/>
        <sz val="10.0"/>
      </rPr>
      <t>Pago de lo no debido
*Pérdida de imagen tanto del área como del instituto</t>
    </r>
  </si>
  <si>
    <t>Registrar oportunamente las novedades que se presenten dentro del sistema de personal y de nómina.</t>
  </si>
  <si>
    <r>
      <rPr>
        <rFont val="Arial"/>
        <b/>
        <color theme="1"/>
        <sz val="10.0"/>
      </rPr>
      <t xml:space="preserve">
*</t>
    </r>
    <r>
      <rPr>
        <rFont val="Arial"/>
        <color theme="1"/>
        <sz val="10.0"/>
      </rPr>
      <t xml:space="preserve">Verificación y actualización Procedimiento de nómina AGH-P013.
*Actualización y capacitación permanente GADTH con el fin de informar de manera oportuna  la Oficina de Informática sobre los cambios que afecten la liquidación de la nómina.
</t>
    </r>
    <r>
      <rPr>
        <rFont val="Arial"/>
        <b/>
        <color theme="1"/>
        <sz val="10.0"/>
      </rPr>
      <t>*</t>
    </r>
    <r>
      <rPr>
        <rFont val="Arial"/>
        <color theme="1"/>
        <sz val="10.0"/>
      </rPr>
      <t xml:space="preserve">Mesas de ayuda presentadas por el GADTH
</t>
    </r>
  </si>
  <si>
    <t>Menor</t>
  </si>
  <si>
    <t>Se realizaron 38 mesas de ayuda a Heinsohn, las cuales fueron resultas a tiempo.</t>
  </si>
  <si>
    <t>Gestión de Servicios Administrativos</t>
  </si>
  <si>
    <t>No realizar las actividades planeadas dentro de los Planes y Programas de  Gestión del Desarrollo del Talento Humano del Instituto.</t>
  </si>
  <si>
    <t>Promulgación de leyes y decretos que implementan las políticas de austeridad del gasto público, que afectan directamente el presupuesto asignada para el buen desarrollo de las actividades indicadas en los planes y programas del Instituto</t>
  </si>
  <si>
    <r>
      <rPr>
        <rFont val="Arial"/>
        <b/>
        <color theme="1"/>
        <sz val="10.0"/>
      </rPr>
      <t>*</t>
    </r>
    <r>
      <rPr>
        <rFont val="Arial"/>
        <b val="0"/>
        <color theme="1"/>
        <sz val="10.0"/>
      </rPr>
      <t xml:space="preserve">Afectación en la calidad de servicio.
</t>
    </r>
    <r>
      <rPr>
        <rFont val="Arial"/>
        <b/>
        <color theme="1"/>
        <sz val="10.0"/>
      </rPr>
      <t xml:space="preserve">* </t>
    </r>
    <r>
      <rPr>
        <rFont val="Arial"/>
        <b val="0"/>
        <color theme="1"/>
        <sz val="10.0"/>
      </rPr>
      <t xml:space="preserve">Afectación en la efectividad de servicio.
</t>
    </r>
    <r>
      <rPr>
        <rFont val="Arial"/>
        <b/>
        <color theme="1"/>
        <sz val="10.0"/>
      </rPr>
      <t>*</t>
    </r>
    <r>
      <rPr>
        <rFont val="Arial"/>
        <b val="0"/>
        <color theme="1"/>
        <sz val="10.0"/>
      </rPr>
      <t xml:space="preserve">Afectación del Clima laboral
</t>
    </r>
    <r>
      <rPr>
        <rFont val="Arial"/>
        <b/>
        <color theme="1"/>
        <sz val="10.0"/>
      </rPr>
      <t>*</t>
    </r>
    <r>
      <rPr>
        <rFont val="Arial"/>
        <b val="0"/>
        <color theme="1"/>
        <sz val="10.0"/>
      </rPr>
      <t>Incumplimiento a los indicadores de procesos.</t>
    </r>
  </si>
  <si>
    <t>Seguimiento a la ejecución del Plan Estratégico del Talento Humano</t>
  </si>
  <si>
    <t xml:space="preserve">Cumplimiento del Plan de Bienestar Social, Estímulos e incentivos, Plan Institucional de Capacitación y Plan Anual de Vacantes y Provisión de Recursos Humanos. </t>
  </si>
  <si>
    <r>
      <rPr>
        <rFont val="Arial"/>
        <b/>
        <color rgb="FF000000"/>
        <sz val="10.0"/>
      </rPr>
      <t>Plan de Bienestar:</t>
    </r>
    <r>
      <rPr>
        <rFont val="Arial"/>
        <b val="0"/>
        <color rgb="FF000000"/>
        <sz val="10.0"/>
      </rPr>
      <t xml:space="preserve"> Se realiza la tercera contratación de dotación, se realiza la entega de los bonos y de la dotación de la primera, la segunda continua en entrega, se realiza acgividad del día de los niños, se inicia con la feria de emprendimientos, se realiza la implementación de prueba piloto de teletrabajo.
</t>
    </r>
    <r>
      <rPr>
        <rFont val="Arial"/>
        <b/>
        <color rgb="FF000000"/>
        <sz val="10.0"/>
      </rPr>
      <t xml:space="preserve">Plan de Capacitación: </t>
    </r>
    <r>
      <rPr>
        <rFont val="Arial"/>
        <b val="0"/>
        <color rgb="FF000000"/>
        <sz val="10.0"/>
      </rPr>
      <t xml:space="preserve">Se realizaron 13 capacitaciones gestionadas, y 4 capacitaciones pagas todas de forma virtual. Adicionalmente se realiza 1 capacitación correspondiente a los PAES.
</t>
    </r>
    <r>
      <rPr>
        <rFont val="Arial"/>
        <b/>
        <color rgb="FF000000"/>
        <sz val="10.0"/>
      </rPr>
      <t xml:space="preserve">Plan de Seguridad y Salud en el Trabajo: </t>
    </r>
    <r>
      <rPr>
        <rFont val="Arial"/>
        <b val="0"/>
        <color rgb="FF000000"/>
        <sz val="10.0"/>
      </rPr>
      <t xml:space="preserve">Se realizó la ejecución de la contración de exámenes médicos, EPP, kits de emergencia,, recarga de extintores y curso de alturas. Adicionalmente se realizan actividades correspondientes para la prevención del Covid-19.
</t>
    </r>
    <r>
      <rPr>
        <rFont val="Arial"/>
        <b/>
        <color rgb="FF000000"/>
        <sz val="10.0"/>
      </rPr>
      <t xml:space="preserve">Plan de Estímulos e Incentivos: </t>
    </r>
    <r>
      <rPr>
        <rFont val="Arial"/>
        <b val="0"/>
        <color rgb="FF000000"/>
        <sz val="10.0"/>
      </rPr>
      <t xml:space="preserve">Se realizó el pago a la primera convocatoria de Auxilios educativos para hijos y para funcionarios por medio de la resolución 0655 de 18 de agosto. Adicionalmente se abrió la segunda convocatoria para auxilios de hijos y de funcionarios la cual se pagará en el mes de diciembre. Por otra parte, se desarrolla el evento de reconocimiento de Logros Laborales el 10 de diciembre y por medio de la resolución 1340 de 27 de noviembre de 2020 se otorga estímulos e incentivos a unos funcionarios, dentro del Sistema de Estímulos e Incentivos.
</t>
    </r>
    <r>
      <rPr>
        <rFont val="Arial"/>
        <b/>
        <color rgb="FF000000"/>
        <sz val="10.0"/>
      </rPr>
      <t>Plan Anual de Vacantes y Provisión de Recursos Humanos:</t>
    </r>
    <r>
      <rPr>
        <rFont val="Arial"/>
        <b val="0"/>
        <color rgb="FF000000"/>
        <sz val="10.0"/>
      </rPr>
      <t xml:space="preserve"> Se realizaron 100 publicaciones, de las cuales se hicieron 39 encargos, 18 provisionalidades y 2 libre nombramiento.</t>
    </r>
  </si>
  <si>
    <t>Incumplimiento a la afiliación del Sistema General de Seguridad Social y Riesgos Profesionales</t>
  </si>
  <si>
    <r>
      <rPr>
        <rFont val="Arial"/>
        <color theme="1"/>
        <sz val="10.0"/>
      </rPr>
      <t xml:space="preserve">*Presentación de documentación incompleta e indebido diligenciamiento del formato de afiliación. 
</t>
    </r>
    <r>
      <rPr>
        <rFont val="Arial"/>
        <b/>
        <color theme="1"/>
        <sz val="10.0"/>
      </rPr>
      <t>*</t>
    </r>
    <r>
      <rPr>
        <rFont val="Arial"/>
        <color theme="1"/>
        <sz val="10.0"/>
      </rPr>
      <t xml:space="preserve">Reporte inoportuno de la novedad de traslado. </t>
    </r>
  </si>
  <si>
    <r>
      <rPr>
        <rFont val="Arial"/>
        <b/>
        <color theme="1"/>
        <sz val="10.0"/>
      </rPr>
      <t>*</t>
    </r>
    <r>
      <rPr>
        <rFont val="Arial"/>
        <color theme="1"/>
        <sz val="10.0"/>
      </rPr>
      <t xml:space="preserve">Sanciones legales.
</t>
    </r>
    <r>
      <rPr>
        <rFont val="Arial"/>
        <b/>
        <color theme="1"/>
        <sz val="10.0"/>
      </rPr>
      <t>*</t>
    </r>
    <r>
      <rPr>
        <rFont val="Arial"/>
        <color theme="1"/>
        <sz val="10.0"/>
      </rPr>
      <t xml:space="preserve">Sanciones pecuniarias
</t>
    </r>
    <r>
      <rPr>
        <rFont val="Arial"/>
        <b/>
        <color theme="1"/>
        <sz val="10.0"/>
      </rPr>
      <t>*</t>
    </r>
    <r>
      <rPr>
        <rFont val="Arial"/>
        <color theme="1"/>
        <sz val="10.0"/>
      </rPr>
      <t xml:space="preserve">Posibles demandas.
</t>
    </r>
    <r>
      <rPr>
        <rFont val="Arial"/>
        <b/>
        <color theme="1"/>
        <sz val="10.0"/>
      </rPr>
      <t>*</t>
    </r>
    <r>
      <rPr>
        <rFont val="Arial"/>
        <color theme="1"/>
        <sz val="10.0"/>
      </rPr>
      <t>Posibles multas</t>
    </r>
  </si>
  <si>
    <t xml:space="preserve">Afiliación oportuna de los funcionarios al Sistema General de Seguridad Social y Riesgos profesionales teniendo en cuenta la normatividad legal vigente. </t>
  </si>
  <si>
    <r>
      <rPr>
        <rFont val="Arial"/>
        <b/>
        <color theme="1"/>
        <sz val="10.0"/>
      </rPr>
      <t>*</t>
    </r>
    <r>
      <rPr>
        <rFont val="Arial"/>
        <color theme="1"/>
        <sz val="10.0"/>
      </rPr>
      <t xml:space="preserve">Número de radicado del formulario de la afiliación con sello EPS y ARL.
</t>
    </r>
    <r>
      <rPr>
        <rFont val="Arial"/>
        <b/>
        <color theme="1"/>
        <sz val="10.0"/>
      </rPr>
      <t>*</t>
    </r>
    <r>
      <rPr>
        <rFont val="Arial"/>
        <color theme="1"/>
        <sz val="10.0"/>
      </rPr>
      <t xml:space="preserve">Archivar en las historias laborales de cada funcionario los  formatos de afiliación a EPS y ARL. 
</t>
    </r>
    <r>
      <rPr>
        <rFont val="Arial"/>
        <b/>
        <color theme="1"/>
        <sz val="10.0"/>
      </rPr>
      <t>*</t>
    </r>
    <r>
      <rPr>
        <rFont val="Arial"/>
        <color theme="1"/>
        <sz val="10.0"/>
      </rPr>
      <t xml:space="preserve">Con las solicitudes de traslado de EPS, una vez radicado el respectivo formulario, se comunica con la EPS para verificar el estado de este o a través de la plataforma BDUA (Base de Datos Única de Afiliados al Sistema General de Seguridad Social).
</t>
    </r>
    <r>
      <rPr>
        <rFont val="Arial"/>
        <b/>
        <color theme="1"/>
        <sz val="10.0"/>
      </rPr>
      <t>*</t>
    </r>
    <r>
      <rPr>
        <rFont val="Arial"/>
        <color theme="1"/>
        <sz val="10.0"/>
      </rPr>
      <t>Creación de expediente  por funcionario.</t>
    </r>
  </si>
  <si>
    <t>1.Se realizaron 18 afiliaciones a la ARL Positiva, 17 correspondientes a los nuevos funcionarios y 1 a practicante, de igual forma se han realizado 13 afiliaciones a EPS (1. No se realizaron 4 afiliaciones de EPS y ARL de provisionales dado a que ya estaban vinculados a la entidad y pasaron a otra provisionalidad. 2. Se encuentra en trámite la afiliación de 4 funcionarios de EPS, debido a que entraron el 26 y 27 de noviembre, con esto se tendría un total de 17).
2. Se crearon las historias laborales virtuales de los 13 funcionarios nuevos, una vez pasada la contingencia y se vuelvan a desarrollar labores en sitio se crearán las carpetas físicas correspondientes. Queda pendiente la creación de 4 expediente debido a que el acta de posesión se encuentra en proceso de comunicación dado a que ingresaron el 26/11/2020 y 27/11/2020.
3. Se realiza 1 traslado de EPS de una funcionaria.
4. Se realizó la creación de 13 expedientes en la base correspondiente por cada funcionario nuevo, queda pendiente la creación de 4 expediente debido a que el acta de posesión se encuentra en proceso de comunicación dado a que ingresaron el 26/11/2020 y 27/11/2020.</t>
  </si>
  <si>
    <t>Gestión Jurídica y Contractual</t>
  </si>
  <si>
    <t>Gestión Financiera</t>
  </si>
  <si>
    <t>Posibles registros y tramites contables sin el cumplimiento de los requisitos legales.</t>
  </si>
  <si>
    <t>Falta de verificación de los soportes legales y y documentación establecida como requisito por el Ideam.</t>
  </si>
  <si>
    <t xml:space="preserve">Reprocesos de actividades y aumento de carga operativa (Integridad) </t>
  </si>
  <si>
    <t>Casi Seguro</t>
  </si>
  <si>
    <t xml:space="preserve">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 </t>
  </si>
  <si>
    <t>Relación mensual de los comprobantes aprobados o rechazados en el aplicativo Siif Nación II, con los soportes idóneos.</t>
  </si>
  <si>
    <t xml:space="preserve">Evidencias: 
Archivo en excel "Relación Orfeos_lista de chequeo" donde se relacionan los orfeos de agosto a noviembre de los tramites de cuentras de contratistas donde se visualiza el formato A-GF- F017 (liquidación de impuestos) </t>
  </si>
  <si>
    <t>Jefe Gestión financiera</t>
  </si>
  <si>
    <t>Posible favorecimiento económico a un tercero en el registro de obligaciones sin el cumplimiento de requisitos</t>
  </si>
  <si>
    <t>Falta de verificación de los soportes legales y y documentación establecida como requisito por el Ideam. Así como debilidad en la revisión en la aprobación de las obligaciones por el coordinador.</t>
  </si>
  <si>
    <t xml:space="preserve">Requerimientos e investigaciones por parte de los entes de control. (Integridad / Disponibilidad) </t>
  </si>
  <si>
    <t>Catastrófico</t>
  </si>
  <si>
    <t>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t>
  </si>
  <si>
    <t>Posible Inexactitud en las cifras reveladas en los Estados Financieros del IDEAM.</t>
  </si>
  <si>
    <t xml:space="preserve">
Falta de conciliaciones entre el Grupo de Contabilidad y las áreas generadora de información contable</t>
  </si>
  <si>
    <t xml:space="preserve">*Informacion financiera sin analisis pertinente
*Requerimientos e investigaciones por parte de los entes de control. 
(Integridad / Disponibilidad) </t>
  </si>
  <si>
    <t xml:space="preserve">El profesional y/o contratista mensualmente o trimestralmente, según corresponda, verifica  información entregada por parte de las áreas generadoras de información contable vs los registros en el aplicativo SIIF Nación II,  de acuerdo con las fechas establecidas en el memorando incial. Si la información no cumple con lo establecido se devolvera al área responsable para que la complete y presente segun las necesidades del grupo de contabilidad. </t>
  </si>
  <si>
    <t>*Cronograma
*Conciliaciones elaboradas y debidamente firmadas</t>
  </si>
  <si>
    <t xml:space="preserve">Evidencias: 
Conciliaciones contables de julio a octubre, las de noviembre salen a mitad de diciembre, de acuerdo a nuetros tiempos de ejecución de la información.  </t>
  </si>
  <si>
    <t>Posible inoportunidad en la presentación de los boletines y reportes de ley a la Contaduria General de la Nación. .</t>
  </si>
  <si>
    <t>Desconocimiento de las fechas para la presentación de boletines y reportes de ley</t>
  </si>
  <si>
    <t xml:space="preserve">Sancion por parte del ente de control u otro ente regulador (Disponibilidad) </t>
  </si>
  <si>
    <t xml:space="preserve">El profesional especializado al inicio de periodo contable verifica en la pagina del ente regulador las fechas e información a reportar y elabora el calendario contable para dar cumplimiento oportuno a las fechas establecidas y de manera mensual si es el caso se ajustan las fechas y se realiza el cierre contable con esta información se elaboran o generan  los reportes a presentar y los valida previamente.  </t>
  </si>
  <si>
    <t>*Cronograma de entregas de reporte y soporte de recibido de los reportes</t>
  </si>
  <si>
    <t>Evidencias: 
- Evidencia de radicación de información Chip 
- CGN-Prórroga Fecha límite SIIF 2020</t>
  </si>
  <si>
    <t>Gestión del Control Disciplinario Interno</t>
  </si>
  <si>
    <t>Posible perdida, eliminacion, modificacion u ocultamiento de la informacion de la entidad que reposa en los servidores</t>
  </si>
  <si>
    <t>*No elaboración de archivos de respaldo
*Falta de limitación al ingreso y manipulación de la información generada</t>
  </si>
  <si>
    <t xml:space="preserve">Reprocesos de actividades y aumento de carga operativa (Integridad /Disponibilidad/ confidencialidad) </t>
  </si>
  <si>
    <t xml:space="preserve">- La oficina de informatica elabora copias de respaldo semanalmente, quedando guardadas en el servidor. 
 - El cordinador del grupo de contabilidad reporta al administrador de SIIF Nación las novedades para modificación y accesos de  usuarios al aplicativo SIIF Nación en el modulo contable.  </t>
  </si>
  <si>
    <t>*Reporte de copias de respaldo por parte de la Oficina Informática
*Informe del estado de permisos de uso de la información</t>
  </si>
  <si>
    <t xml:space="preserve">Evidencias: 
- Formatos de solicitud de usuarios ante SIIF Nación aprovados por la coordinadora de contabildiad. </t>
  </si>
  <si>
    <t>Evaluación y el Mejoramiento Continuo</t>
  </si>
  <si>
    <t>Inoportunidad o Imprecisión en los pagos a Observadores Voluntarios</t>
  </si>
  <si>
    <t xml:space="preserve">Calidad de la información allegada a la dependencia para el trámite
Oportunidad de la información allegada a la dependencia para el trámite
Personal no capacitado; Desconocimiento de la normativa vigente.
</t>
  </si>
  <si>
    <t xml:space="preserve">Reprocesos
Sanciones disciplinarias, fiscales y penales por incumplimiento de los pagos en los términos establecidos por parte del Instituto.
</t>
  </si>
  <si>
    <t>Validar información recibida de Planeación Operativa a través de macros en excel; Enviar correo a  Planeación Operativa recordándoles las fechas; Selección de funcionario con las competencias requeridas o Capacitar al funcionario designado para esta labor</t>
  </si>
  <si>
    <t xml:space="preserve"> ORFEOS
20207010003823
20207020002333
20207030001382
20207040003243
20207050000803
20207060001142
20207070003233
20207080001943
20207090002153
20207100002393
20207110000793</t>
  </si>
  <si>
    <t>SE CONCERTO CON LA DIRECCIÓN GENERAL, LOS GRUPOS DE TESORERÍA Y  DE PLANEACION OPERATIVA, EL TRABAJO CONJUNTO A TRAVÉS DE UN CONTRASTISTA QUE ABORDARÁ EL MEJORAMIENTO DEL PROCESO DESDE SU INICIO (INFORMACIÓN DEL OBSERVADOR DESDE EL AO); EL PROCESO FUE ASIGNADO AL AREA ENCARGADA (PLANEACION OPERATIVA).</t>
  </si>
  <si>
    <t>Para el tercer Cuatrimestre, desde Planeación Operativa se generó la información para pago Observadoes Voluntarios, se proceso 11 AO logrando una eficiencia del 99,99%, pues se procesaron exitosa y correctamente 1983 pagos de los 1997 tramitados (quedaron pendiente 14 pagos por error en cuenta ALM).
El profesional especializado grado 17- Jorge Eliecer Polo, responsable de esta actividad no asumio el proceso, de tal forma que debió ser asumido por la Coordinación.</t>
  </si>
  <si>
    <t>Inoportunidad en los pagos</t>
  </si>
  <si>
    <t xml:space="preserve">Demora en el trámite de las obligaciones que son allegadas a la dependencia para pag
Calidad de la información;
</t>
  </si>
  <si>
    <t>Sanciones disciplinarias, fiscales y penales por incumplimiento de los pagos en los términos establecidos por parte del Instituto.</t>
  </si>
  <si>
    <t>Seguimiento periódico (diario) a las obligaciones pendientes de pago</t>
  </si>
  <si>
    <t xml:space="preserve">CEN de Obligaciones </t>
  </si>
  <si>
    <t>SE VALIDA AL FINAL DEL DÍA PARA QUE LAS OBLIGACIONES ASIGNADAS A TESORERÍA QUEDEN GESTIONADAS PARA PAGO. 
SE GENERA EL REPORTE MENSUAL DONDE SE EVIDENCIA LOS PAGOS OPORTUNOS.</t>
  </si>
  <si>
    <t>Coordinadora de Tesorería - Esperanza Barbosa Alonso</t>
  </si>
  <si>
    <t>Errores en la presentacion y pago de las declaraciones tributarias a nombre del Instituto</t>
  </si>
  <si>
    <t>Desconocimiento en la legislacion tributaria actual para la revision de la liquidaciones de impuestos a cargo del Instituto, por parte de los responsables de practicar las Retenciones  
Error en la determinacion del los impuestos a cargo del Instituto, por parte de los responsables de determinarlos</t>
  </si>
  <si>
    <t>Sanciones disciplinarias, fiscales y penales por incumplimiento y/o inexactitudes en las declaraciones y pagos de impuestos.</t>
  </si>
  <si>
    <t>1-. Se efectua la revisión de la liquidación de los impuestos a las obligaciones allegadas al Grupo de Tesoreria antes de  realizar los pagos, de acuerdo a los cuadros adjuntos. 2-. Se devuelven a contabilidad los Orfeos que presentan diferencias  para su respectiva correción y se valida nuevamente antes de realizar el pago, dejando las respectivas notas en el histórico.</t>
  </si>
  <si>
    <t>Histórico Comentarios en ORFEOS respectivos. Reporte mensual de seguimiento</t>
  </si>
  <si>
    <t>SE VERIFICÓ EN CADA UNA DE LAS OBLIGACIONES ASIGNADAS A TESORERIA, QUE LA LIQUIDACIÓN DE IMPUESTOS SEA LA CORRECTA; SE DEVUELVEN POR ORFEO A CONTABILIDAD LAS QUE PRESENTARON DIFERENCIAS Y DE DEJA NOTA EN EL HISTÓRICO. 
SE GENERA REPORTE MENSUAL SE SEGUIMIENTO.</t>
  </si>
  <si>
    <t>Contratista - María Stella Bustos y Cooridinadora de Tesorería - Esperanza Barbosa Alonso</t>
  </si>
  <si>
    <t>Retraso en el envío de la información</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</si>
  <si>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</si>
  <si>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 Emisión de alertas tardías para la toma de decisiones relacionadas a la gestión de riesgo.  
* Pérdida de credibilidad de la entidad ante la comunidad.
* Mayor incertidumbre en el análisis de la información. </t>
  </si>
  <si>
    <t xml:space="preserve">*Realizar capacitación periódica en temas relacionados con la misión de la oficina. 
*Gestionar los presupuestos para la contratación del personal de la oficina y adquisición de elementos de hardware y software necesarios. </t>
  </si>
  <si>
    <t>*Plan de capacitación ejecutado 
*Plan Anual de Adquisiciones ejecutado</t>
  </si>
  <si>
    <t xml:space="preserve"> En la actualidad se cuenta con un grupo de contratistas que mensualmente participan de una programación para cubrir todos los turnos y evitar contingencias en el desarrollo diario de las actividades. La programación se establece a inicio de mes y se socializa con el fin de evitar confusiones en la ejecución del mismo. Si se presenta alguna novedad frente a la realización del turno, se le informa al coordinador quien de forma inmediata cubre el turno con otro contratista.</t>
  </si>
  <si>
    <t>Daniel Useche - Jefe Oficina del Servicio de Pronosticos y Alertas</t>
  </si>
  <si>
    <t>Gestión del SGI</t>
  </si>
  <si>
    <t xml:space="preserve">Falta de confiabilidad de la información. </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</si>
  <si>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</si>
  <si>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 xml:space="preserve">* Retraso para el análisis de los temáticos.
* Falta de información veraz para las entidades del SINA y el SNGRD
*Pérdida de credibilidad de la entidad ante la comunidad
*Mayor incertidumbre en el análisis de la información.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</si>
  <si>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</si>
  <si>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</si>
  <si>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Por parte de la oficina de informatica se brinda el soporte necesario para verificar si hay alguna dificultad en la oficina. Cuando ocurre la novedad se informa de inmediato a la oficina de informatica quien brinda el soporte necesario. Si el daño es mayor se recurre a la jefaura de pronósticos quien solicita directamente a la jefatura de informatica la pronta solución.</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</si>
  <si>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</si>
  <si>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</si>
  <si>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*Pérdida de credibilidad de la entidad ante la comunidad
*Falta de información veraz para las entidades del SINA y el SNGRD</t>
  </si>
  <si>
    <t xml:space="preserve">*Carta de compromiso firmada por el equipo de trabajo (funcionarios y contratistas) relaciona con el adecuado manejo y destinos de la información de pronósticos.
*Clausula de confidencialidad y manejo de la información en los contratos </t>
  </si>
  <si>
    <t>*Carta de compromiso firmada por servidores 
*Nuevos contratos con clausula de confidencialidad y manejo de la información</t>
  </si>
  <si>
    <t>Inadecuada aplicación de los principios contractuales en las diferentes etapas de la contratación del Instituto</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</si>
  <si>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</si>
  <si>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</si>
  <si>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</si>
  <si>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Listas de asistencia</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</si>
  <si>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</si>
  <si>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</si>
  <si>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</si>
  <si>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</si>
  <si>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Reporte generado del sistema de gestión documental del Instituto</t>
  </si>
  <si>
    <t>Direccionar los procesos contractuales en favorecimiento de un tercero</t>
  </si>
  <si>
    <t>* Intereses particulares
* Favorecimiento de intereses a terceros</t>
  </si>
  <si>
    <t>Posibilidad de configurar faltas penales, fiscales y disciplinarias.</t>
  </si>
  <si>
    <t>Verificación de los procesos a contratar en el Comité de Contratación</t>
  </si>
  <si>
    <t>Actas de comité de contratación</t>
  </si>
  <si>
    <t>No contar con las pruebas suficientes para ejercer una defensa técnica y adecuada</t>
  </si>
  <si>
    <t>* Falta de recursos 
* Falta de diligencia del apoderado</t>
  </si>
  <si>
    <t>*Sentencia judicial adversa
*Condena pecuniaria a la entidad</t>
  </si>
  <si>
    <t>Elaborar informe de estado de ejecución de los procesos y presentarlos en el Comité de Conciliación</t>
  </si>
  <si>
    <t>Actas de comité de conciliación</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</si>
  <si>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</si>
  <si>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</si>
  <si>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</si>
  <si>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*Presentación del Plan Anual de Auditoria o sus modificaciones, con los criterios para la priorización de los procesos críticos.
*Presentación de los criterios tenidos en cuenta en la priorización de los procesos, al Comité Institucional de Control Interno.</t>
  </si>
  <si>
    <t>*Los procesos priorizados son consignados en el formato de Plan Anual de Auditorias.
*Actas del CICI</t>
  </si>
  <si>
    <t>Continua controlado el riesgo, toda vez que para el periodo de monitoreo del presente riesgo (IV Trimestre 2020), se realizaron modificaciones al Plan Anual de Auditorias V3, las cuales fueron presentadas y aprobadas en reunión del Comité Institucional de Coordinación de Control Interno de fecha 1 de septiembre 2020</t>
  </si>
  <si>
    <t>Presentar informes de auditorias,  de cumplimiento  y seguimiento a objetivos, metas, procesos, planes y proyectos con inconsistencias y/u omitiendo información</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</si>
  <si>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</si>
  <si>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</si>
  <si>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</si>
  <si>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*Correo con aprobación o devolución del Informe de Auditoría
*Actas de reuniones de trabajo y listas de asistencia
*Sistema de gestión documental o correo electrónico
*Formato Conflicto de intereses</t>
  </si>
  <si>
    <t>Para el presente seguimiento, no se ha presentado la materialización del riesgo, toda vez que en aplicación de los controles propuestos, la Oficina de Control Interno, en cumplimiento del Plan de auditoria vigencia 2020,   entregó a la Alta Dirección, los siguientes informes de ley y auditorias, revisados y aprobados por la Jefe de la Oficina:  
INFORMES DE LEY 
1. Sireci -  Informe Contratación a la Contraloría General.
2. Informe Semestral de Atención al Ciudadano PQRS. l
3. Informe Cámara de Comercio. 
4. Informe seguimiento Plan Anticorrupción - Ley 1474/11 y mapa de riesgos de corrupción. (2)
5. Seguimiento a las disposiciones en materia de austeridad, de acuerdo con lo establecido en la Ley de Presupuesto, Directiva Presidencias y demás normas concordantes.
6. Informe de evaluación de la audiencia pública de rendición de cuentas. 
7. Realizar Comité Institucional de Coordinación de Control Interno
8. Informe de Seguimiento registro de procesos de Arbitramento
Auditorías:
1. Auditoria Financiera 
2. Auditoria Subdirección de Ecosistemas
3. Auditoria Informática y Telecomunicaciones
Evidencias: Reportes de Control Interno, link: https://cutt.ly/hd8jjlK</t>
  </si>
  <si>
    <t xml:space="preserve">Las recomendaciones formuladas no contribuyen  al mejoramiento continuo y al fortalecimiento institucional </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</si>
  <si>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</si>
  <si>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*Recomendaciones no se encuentren justificadas (jurídica, técnica, financieramente) para sustentar una toma de decisión
*La toma de decisiones no fortalece los procesos del Instituto
*No se puedan implementar oportunamente medidas correctivas y/o preventivas.</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</si>
  <si>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</si>
  <si>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*Formato de Anteproyecto de PPTO
*Correo electrónico
*Programa de Auditoria</t>
  </si>
  <si>
    <t>Para la presente vigencia, la Oficina de Control Interno, en aplicación de los controles propuestos realizó las siguientes actividades: 
1. Para el presente seguimiento no se han realizado las actividades de planeación de requerimientos de personal para la próxima vigencia, tal como lo solicita el control.
2. Los informes de Control Interno son validados y aprobados por la Jefe de la Oficina antes de su publicación.
Evidencia: Carpeta Correos Informes
3. Previo a la realización de las Auditorias se elabora el Programa de Auditoria en donde se definen los objetivos de la auditoria, sus alcance, y cronograma de las actividades a desarrollar; debidamente aprobado por la Jefe se remite al líder del proceso auditado adjunto al memo de anuncio de la auditoria.
Evidencia: Carpeta Programa Auditoria OCI</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</si>
  <si>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</si>
  <si>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</si>
  <si>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*Juicios a priori, conducentes a conclusiones equivocadas
*Incumplimientos e inoportunidades en el desarrollo de la gestión</t>
  </si>
  <si>
    <t>Socializar y capacitar sobre el la Política de  y manejo de la información a los auditores</t>
  </si>
  <si>
    <t>Para el presente seguimiento se realiza seguimiento permanente al repositorio de Información en DRIVE de Google, de cada uno de los auditores de la Oficina de Control Interno, por parte de la Jefatura de la Oficina y el supervisor de los contratistas. En reunión de fecha 3 de septiembre/2020se impartieron las instrucciones sobre el manejo de la información en Drive
Evidencia Acta reunión de fecha Septiembre 3 de 2020</t>
  </si>
  <si>
    <t>Perdida de continuidad de la información</t>
  </si>
  <si>
    <t>*Fallas en la planificación de adquisición, mantenimiento y monitoreo. 
* Falta de papelería técnica e insumos.
*Estaciones fuera de servicio. 
*Orden público
*Falla en los equipos.
*Observador voluntario desmotivado.
*Personal técnico insuficiente para labores de campo.</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</si>
  <si>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</si>
  <si>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</si>
  <si>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*Hojas de inspección
*Informe de auditorias</t>
  </si>
  <si>
    <r>
      <rPr>
        <rFont val="Arial"/>
        <color theme="1"/>
        <sz val="10.0"/>
      </rPr>
      <t xml:space="preserve">. Se desarrollló y socializó con las áreas operativas la cartilla para el observador meteorológico con el fin de apoyar las labores de inducción y reinduccion de los observadores en las estaciones meteorológicas
. Se llevo a cabo la implementación de las acciones del plan de mejoramiento de la auditoría hecha por la Oficina de Planeación al proceso de Genración de datos e información hidrometeorologica en 2019
Subdirección de Ecosistemas e Informacción Ambiental
Auditoría interna OE Balance de Masa Glaciar: 
Los días 18, 19 y 20 de noviembre, se realizó auditoría interna de la Operación Estadística Balance de Masa Glaciar, bajo criterios y requerimientos documentales de la NTC PE 1000/2017 y requisistos de calidad para la generación de estadísticas. A la fecha está pendiente la presentación del informe de auditoría. Sin embargo, se anexa Plan de auditoría como evidencia del proceso y lista de chequeo con los soportes de requerimientos documentales presentados en la auditoría. Cabe señalar, a través de esta operación estadística se asegura la continuidad de la información, evitando la materialización del riesgo.         
Auditoría de gestión Grupo Suelos y Tierras
Del 21 de octubre al 24 de noviembre, por parte de la OCI se realizó auditoría al Grupo Sueslos y Tierras. A la fecha está pendiente la presentación del informe de auditoría. Sin embargo, se anexa Plan de auditoría como evidencia del proceso. Cabe señalar, a través de los procesos desarrollados en las líneas temáticas de este grupo, se garantiza la continuidad de la información, evitando la materialización del riesgo. </t>
    </r>
    <r>
      <rPr>
        <rFont val="Arial"/>
        <color rgb="FF000000"/>
        <sz val="10.0"/>
      </rPr>
      <t xml:space="preserve">
</t>
    </r>
    <r>
      <rPr>
        <rFont val="Arial"/>
        <color rgb="FF1155CC"/>
        <sz val="10.0"/>
        <u/>
      </rPr>
      <t>https://drive.google.com/drive/u/1/folders/1IfS_gFkVPEUHlMjvDLBu_LSyhOq59cry</t>
    </r>
  </si>
  <si>
    <t>Subdirección de Meterología
Subdirección de Ecosistemas e Informacción Ambiental</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</si>
  <si>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</si>
  <si>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</si>
  <si>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</si>
  <si>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*Auditorias internas.
*Programas de capacitación y  entrenamiento a los observadores voluntarios con mayor frecuencia.
*Verificación de los datos a través de los sistemas de información del Instituto.</t>
  </si>
  <si>
    <t>*Informe de auditorias
*Evaluaciones de los capacitados</t>
  </si>
  <si>
    <r>
      <rPr>
        <rFont val="Arial"/>
        <color rgb="FF000000"/>
        <sz val="10.0"/>
      </rPr>
      <t>METEOROLOGIA
Se estan desarrollando metodologías para llevar a cabo el aseguramieno de la calidad de las series de datos meteorológicos que se capturan en el DHIME. Para lo cual, se ha adelantado el análisis de las series de las variables meteorologicas de precipitacion y temperatura con los procedimientos de calidad aplicados.</t>
    </r>
    <r>
      <rPr>
        <rFont val="Arial"/>
        <color rgb="FFFF0000"/>
        <sz val="10.0"/>
      </rPr>
      <t xml:space="preserve">
</t>
    </r>
    <r>
      <rPr>
        <rFont val="Arial"/>
        <color rgb="FF000000"/>
        <sz val="10.0"/>
      </rPr>
      <t xml:space="preserve">Con el fin de optimizar la documentación del proceso de generación de datos meteorológicos, se realizó un diagnóstico de la documentación actual, se identificaron los requerimientos y se desarrolló una hoja de ruta mediante la cual se está avanzando en la elaboración y/o actualización de los documentos que soportan el proceso.
Subdirección de Ecosistemas e Informacción Ambiental
Auditoría interna OE Balance de Masa Glaciar: 
Los días 18, 19 y 20 de noviembre, se realizó auditoría interna de la Operación Estadística Balance de Masa Glaciar, bajo criterios y requerimientos documentales de la NTC PE 1000/2017 y requisistos de calidad para la generación de estadísticas. A la fecha está pendiente el recibo de informe de auditoría. Sin embargo, se anexa Plan de auditoría como evidencia del proceso y lista de chequeo con los soportes de requerimientos documentales presentados en la auditoría. Cabe señalar, a través de esta operación estadística se asegura la generación de datos ambientales oportunos, evitando la materialización del riesgo.
Auditoría de gestión Grupo Suelos y Tierras
Del 21 de octubre al 24 de noviembre, por parte de la OCI se realizó auditoría al Grupo Sueslos y Tierras. A la fecha está pendiente la presentación del informe de auditoría. Sin embargo, se anexa Plan de auditoría como evidencia del proceso. Cabe señalar, a través de los procesos desarrollados en las líneas temáticas de este grupo, se asegura la generación de datos ambientales oportunos, evitando la materialización del riesgo.        
</t>
    </r>
    <r>
      <rPr>
        <rFont val="Arial"/>
        <color rgb="FF1155CC"/>
        <sz val="10.0"/>
        <u/>
      </rPr>
      <t>https://drive.google.com/drive/u/0/folders/1HQoK1YtlCuaNPi8N8ThVsH77JdxlpNV8</t>
    </r>
  </si>
  <si>
    <t>Subdirección de Meterología
Subdirección de Ecosistemas e Informacción Ambiental</t>
  </si>
  <si>
    <t>Inoportunidad en el suministro de bienes y servicios necesarios para el funcionamiento de la Entidad</t>
  </si>
  <si>
    <t>Falta de seguimiento a la adquisición de bienes y servicios para el funcionamiento de la Entidad</t>
  </si>
  <si>
    <t xml:space="preserve">*Ambiente inadecuado de trabajo.
*Insatisfacción del funcionario.
*Fallas en la prestación del servicio. </t>
  </si>
  <si>
    <t>Verificación mensual del plan de adquisiciones, en relación a los bienes y servicios necesarios para el funcionamiento del IDEAM</t>
  </si>
  <si>
    <t>*Base de datos control de contratos.
*Correos electrónicos.
*Oficios</t>
  </si>
  <si>
    <t>Mediante correos electrónicos los cuales se adjuntan se evidencia las modificaciones solicitadas al PAA con el fin de garantizar que las necesidades y solicitudes sean atendidas oportunamente. Se adjunta correos como evidencias de los meses de agosto a noviembre de 2020.</t>
  </si>
  <si>
    <t>EDILIA ALEJANDRA PINZON
Coordinadora Grupo de Servicios Administrativos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</si>
  <si>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</si>
  <si>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</si>
  <si>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*Perdida de bienes del Instituto.
*Fallas en la prestación del servicio.
*Posible detrimento patrimonial.
*Investigaciones Disciplinarias.
*Investigaciones Administrativas.
*Investigaciones Penales.</t>
  </si>
  <si>
    <t>Verificación física del expediente validando la fecha de prescripción de cada uno de los siniestros reportados</t>
  </si>
  <si>
    <t>*Base de datos control de siniestros.
*Correos electrónicos.
*Oficios</t>
  </si>
  <si>
    <t>Se realiza seguimiento diario a cada uno de los siniestros que se presentan en la Entidad, con el fin de realizar el trámite pertinente para su solución. Se adjunta como evidencia el cuadro de seguimiento a los siniestros presentados a corte 30 Noviembre de 2020.</t>
  </si>
  <si>
    <t>CESAR AUGUSTO PRIETO
Contratista Grupo de Servicios Administrativos</t>
  </si>
  <si>
    <t>Direccionamiento de Estudios Previos para favorecer a terceros</t>
  </si>
  <si>
    <t xml:space="preserve">Carencia de controles en el proceso precontractual </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</si>
  <si>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</si>
  <si>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</si>
  <si>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*Radicado Orfeo *Estudios previos</t>
  </si>
  <si>
    <t>Se adjunta cuadro de control de los procesos radicados en la Oficina Asesora Jurídica, con su respectivo seguimiento conociendo su estado.</t>
  </si>
  <si>
    <t>JULIANA FERNANDA RAMIREZ
WALTER PERILLA NOVOA
Contratistas Grupo de Servicios Administrativos</t>
  </si>
  <si>
    <t>Manejo indebido de caja menor del IDEAM</t>
  </si>
  <si>
    <t>Inconsistencias en los documentos soportes (facturas y recibos) para legalizar pagos por caja menor</t>
  </si>
  <si>
    <t>*Peculado y detrimento patrimonial 
*Acciones disciplinarias por parte de los entes de control</t>
  </si>
  <si>
    <t>Realizar arqueo de caja menor de manera trimestral por parte del coordinador del Grupo.</t>
  </si>
  <si>
    <t>*Arqueos caja menor
*Extractos bancarios</t>
  </si>
  <si>
    <t>Se adjunta arqueos de caja menor de los meses de agosto a noviembre de 2020.</t>
  </si>
  <si>
    <t>NICOLAS VELASQUEZ
Funcionario Grupo de Servicios Administrativos</t>
  </si>
  <si>
    <t>Incumplir los tiempos de respuesta establecidos por la norma.</t>
  </si>
  <si>
    <t xml:space="preserve">
Debilidades en los seguimientos por parte de las dependencias a las cuales se les asignan las PQRS
</t>
  </si>
  <si>
    <t>*Tutelas
*Demandas Administrativas
*Responsabilidad Penal y Disciplinaria
*Pérdida de la credibilidad.</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</si>
  <si>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</si>
  <si>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*Formato M-AC-F012 y seguimiento por correo electrónico.
*Lista de asistencia, fotografías, material utilizado. 
*Memorandos
*Actas reuniones.</t>
  </si>
  <si>
    <t xml:space="preserve"> El grupo de Servicio al Ciudadano realiza seguimiento permanente por medio de formato M-AC F012, controlando los tiempos de respuesta, en este formato se tienen todos los datos para verificar como y cuando se responde al ciudadano, por medio de esto el funcionario Samuel Campos verifica las PQRS que no se les ha dado respuesta y tienen algunos días para vencerse, se remiten correos electrónicos alertando a la persona para que realice la respuesta correspondiente en el tiempo de ley.
*Se aporta como evidencia, formato M-ACC- F012 y correos electrónicos de aviso recordatorio emitidos por el grupo de Servicio al Ciudadano a diferentes dependencias, se remiten 14 correos, 
los cuales son: 1) 21 de septiembre, Subdirección de Estudios Ambientales. 2) 21 de septiembre, Jurídica 3) 14 de septiembre, Subdirección de Estudios Ambientales 4) 21 de septiembre, Subdirección de Hidrología 5) 13 de octubre, Subdirección de Ecosistemas. 6) 15 de octubre, Subdirección de Estudios Ambientales. 7) 26 de octubre, Subdirección de Estudios Ambientales. 8)15 de octubre, Subdirección de Ecosistemas. 9) 11 de noviembre, Dirección General.  10) 10 de noviembre, Subdirección de Ecosistemas.11)10 de noviembre, Oficina Asesora de Planeación. 
12) 5 de noviembre, Subdirección de Estudios Ambientales. 13) 5 de noviembre, Subdirección de Meteorología. 14) 1 de diciembre, Subdirección de Ecosistemas. 
 *En el III cuatrimestre de 2020, se dictaron 5 capacitaciones sobre los temas de normatividad de PQRS y participación ciudadana, se aporta como evidencia, 1) Área Operativa N° 1 (citación lista de asistencia). 2) Área Operativa N° 7 (citación, lista de asistencia) 3) Área Operativa N° 4. (citación lista de asistencia) 4) todos los funcionarios y contratistas del Ideam, (citación, lista de asistencia y evaluación). 5) Talento Humano (citación, lista de asistencia y evaluación)
*Se requirieron por medio de memorando a las dependencias en las que se materializado el riesgo (respuestas por fuera del termino de ley), se aporta como evidencia del III trimestre del informe de PQRS los requerimientos a las siguientes dependencias: 1) Oficina Asesora de Planeación, 2) Oficina Asesora Jurídica, 3) Dirección General, 4) Subdirección De Ecosistemas E Información Ambiental, 5) Subdirección De Estudios Ambientales, 6) Subdirección De Hidrología, 7) Subdirección De Meteorología 
 *Se realizó una reunión con el jefe directo y el funcionario que han incumplido recurrentemente con las solicitudes fuera de termino, evidencia, citación de la reunión a la siguiente dependencia: 1) Subdirección de Ecosistemas. </t>
  </si>
  <si>
    <t>Angela Maria Diaz M.  
    Cooordinadora Grupo de Servicio al Ciudadano</t>
  </si>
  <si>
    <t xml:space="preserve">Atención inadecuada al ciudadano </t>
  </si>
  <si>
    <t>Personal no capacitado en protocolos de atención al ciudadano</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</si>
  <si>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</si>
  <si>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</si>
  <si>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 xml:space="preserve">*Encuestas NSU
*Lista de asistencia, fotografías, material utilizado.
</t>
  </si>
  <si>
    <t xml:space="preserve"> El Grupo de Servicio al Ciudadano Realiza capacitaciones, sobre temas de Procedimiento de Atención al Ciudadano, Guía Atención al Ciudadano, protocolos de atención y asertividad, Con corte al III cuatrimestre del 2020, se han dictado 5 capacitaciones. se aporta como evidencia, , 1) Área Operativa N° 1 (citación lista de asistencia). 2) Área Operativa N° 7 (citación, lista de asistencia) 3) Área Operativa N° 4. (citación lista de asistencia) 4) todos los funcionarios y contratistas del Ideam, (citación, lista de asistencia y evaluación). 5) Talento Humano (citación, lista de asistencia y evaluación)
• El grupo de Servicio al ciudadano realizada una medición del nivel de satisfacción de usuario a través de encuestas, que se remite vía correo electrónico y en actividades presenciales, se emite un informe, el cual anexo como evidencia.</t>
  </si>
  <si>
    <t>Solicitar o aceptar pagos o cualquier otra clase de beneficio para agilizar la entrega de información</t>
  </si>
  <si>
    <t xml:space="preserve">*Funcionarios predispuestos a la materialización de conductas de corrupción. 
*Ausencia de controles en el trámite de provisión de información </t>
  </si>
  <si>
    <t>*Realizar talleres o capacitaciones y evaluación de estos ejercicios, sobre temas de normatividad asociada a PQRS.
*Revisión trimestral de los comportamientos en la respuesta de solicitudes para identificar comportamientos inusuales.</t>
  </si>
  <si>
    <t>*Lista de asistencia, fotografías, material utilizado. 
*Estadísticas del Formato F012</t>
  </si>
  <si>
    <t>•El Grupo de Servicio al Ciudadano realiza capacitaciones, para los funcionarios y contratistas del IDEAM con énfasis en “ATENCIÓN AL CIUDADANO”, buscando la calidad del servicio y de las respuestas emitidas y la oportunidad de las mismas en los términos de ley. Con corte al III cuatrimestre de 2020, se han dictado 5 capacitaciones. se aporta como evidencia, 1) Área Operativa N° 1 (citación lista de asistencia). 2) Área Operativa N° 7 (citación, lista de asistencia) 3) Área Operativa N° 4. (citación lista de asistencia) 4) todos los funcionarios y contratistas del Ideam, (citación, lista de asistencia y evaluación). 5) Talento Humano (citación, lista de asistencia y evaluación)
•  El grupo de Servicio al Ciudadano, realiza una Revisión exhaustiva de los comportamientos en la respuesta de solicitudes para identificar conductas inusuales, a través del formato M-AC- F012, Se evidencio que no hay ninguna conducta inusual, este monitoreo se realizó  mensual, con un consolidado trimestral, evidencia del formato del III  trimestre de 2020 con sus respectivas estadísticas, Así mismo se evidencia que las denuncias de Actos de Corrupción reportadas para el tercer trimestre de 2020, fueron cero (0), dato que fue certificado por la Oficina de Control Disciplinario Interno, por medio de comunicación oficial emitida el día 30 de octubre de 2020, por medio del radicado número 20202010001473, evidencia, memorando remitido por el Grupo de Control Disciplinario Interno</t>
  </si>
  <si>
    <t>Pérdida de la información que se registra en el formato consolidado seguimiento y control PQRS</t>
  </si>
  <si>
    <t xml:space="preserve">Ausencia de control de acceso a la información </t>
  </si>
  <si>
    <t>*Procesos Disciplinarios
*Pérdida de Credibilidad del Instituto.
*Tutelas
*Demandas Administrativas
*Pérdida de la credibilidad institucional</t>
  </si>
  <si>
    <t xml:space="preserve">Realizar copia de seguridad mensual de la información que reposa en el formulario de PQRS   </t>
  </si>
  <si>
    <t xml:space="preserve">*Formato M-AC-F012
* carpeta compartida en drive </t>
  </si>
  <si>
    <r>
      <rPr>
        <rFont val="Arial"/>
        <color rgb="FF000000"/>
        <sz val="10.0"/>
      </rPr>
      <t xml:space="preserve">El  encargado de consolidar la información de las PQRS en el Grupo de Servicio al Ciudadano, se encarga de subir mensualmente una copia de seguridad a Drive para evitar perdida de información, enlace de la carpeta que se encuentra en la nube: </t>
    </r>
    <r>
      <rPr>
        <rFont val="Arial"/>
        <color rgb="FF1155CC"/>
        <sz val="10.0"/>
        <u/>
      </rPr>
      <t>https://drive.google.com/file/d/1e6nORHPkAZy8gRUMhToaifk3kgLBDg9b/view?usp=sharing</t>
    </r>
  </si>
  <si>
    <r>
      <rPr>
        <rFont val="Arial"/>
        <color rgb="FF000000"/>
        <sz val="10.0"/>
      </rPr>
      <t xml:space="preserve">Suscribir decisión contraria a los documentos que constituyen el acervo probatorio recaudado de cada expediente disciplinario. </t>
    </r>
    <r>
      <rPr>
        <rFont val="Arial"/>
        <color rgb="FFFF0000"/>
        <sz val="10.0"/>
      </rPr>
      <t>.</t>
    </r>
  </si>
  <si>
    <t>Interes indebido en el expediente disciplinario de quien suscribe.</t>
  </si>
  <si>
    <t xml:space="preserve">*Causal de Nulidad (Artículo 143 No. 3 del CDU)
*Pérdida de credibilidad del grupo
*Actuación disciplinaria por parte de la PGN. </t>
  </si>
  <si>
    <r>
      <rPr>
        <rFont val="Arial"/>
        <b/>
        <color rgb="FF000000"/>
        <sz val="10.0"/>
      </rPr>
      <t>*Formato A-CID-F005 Control y Seguimiento de expedientes</t>
    </r>
    <r>
      <rPr>
        <rFont val="Arial"/>
        <b val="0"/>
        <color rgb="FF000000"/>
        <sz val="10.0"/>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siguiente información: El profesional que tiene a cargo el proyecto de la decisión, quién la revisa y la aprueba, así mismo se deberán consignar diferentes modificaciones que hayan surgido luego de las revisiones anteriores.
</t>
    </r>
    <r>
      <rPr>
        <rFont val="Arial"/>
        <b/>
        <color rgb="FF000000"/>
        <sz val="10.0"/>
      </rPr>
      <t>*Formato A-CID-F006 Seguimiento y Control a Oficios y/o Memorandos:</t>
    </r>
    <r>
      <rPr>
        <rFont val="Arial"/>
        <b val="0"/>
        <color rgb="FF000000"/>
        <sz val="10.0"/>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asignación de la decisión proyectada para ser revisado por la primera instancia disciplinaria.
</t>
    </r>
    <r>
      <rPr>
        <rFont val="Arial"/>
        <b/>
        <color rgb="FF000000"/>
        <sz val="10.0"/>
      </rPr>
      <t>*Formato A-CID-F007 seguimiento a Autos Interlocutorios y/o de Sustanciación:</t>
    </r>
    <r>
      <rPr>
        <rFont val="Arial"/>
        <b val="0"/>
        <color rgb="FF000000"/>
        <sz val="10.0"/>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se evidencia la aprobación de la decisión por parte de la primera instancia Disciplinaria.</t>
    </r>
  </si>
  <si>
    <t>*Ley 734 de 2002 y las demas concordantes y complementarias de la misma
*Formato A-CID-F005 Control y Seguimiento de expedientes.
*Formato A-CID-F006 Seguimiento y Control a Oficios y/o Memorandos
*Formato A-CID-F007 seguimiento a Autos Interlocutorios y/o de Sustanciación.</t>
  </si>
  <si>
    <t>Se aplicaron los Controles, mediante el seguimiento a los formatos: A-CID-F005 Control y Seguimiento de expedientes, A-CID-F006 Seguimiento y Control a Oficios y/o Memorandos, A-CID-F007 seguimiento a Autos Interlocutorios y/o de Sustanciación, haciendo ver que no hubo materialización del riesgo, en el periodo comprendido entre el 1 de agosto y el 30 de noviembre  del 2020.Toda la información contenida en el formato A-CID-F005 y A-CID-F007 no pueden ser puestas a disposición de terceros ajenos al proceso, únicamente se hará con la casilla correspondiente a los soportes documentales inherentes a cada riesgo teniendo en cuenta la reserva disciplinaria contenida en el Artículo  95 del CDU.</t>
  </si>
  <si>
    <t xml:space="preserve">Primera Instancia Disciplinaria y Coordinador del Grupo de Control Disciplinario Interno </t>
  </si>
  <si>
    <r>
      <rPr>
        <rFont val="Arial"/>
        <color rgb="FF000000"/>
        <sz val="10.0"/>
      </rPr>
      <t xml:space="preserve">No declararse impedido cuando exista el deber jurídico de hacerlo, con el ánimo de favorecer o perjudicar a los sujetos procesales. </t>
    </r>
    <r>
      <rPr>
        <rFont val="Arial"/>
        <color rgb="FFFF0000"/>
        <sz val="10.0"/>
      </rPr>
      <t xml:space="preserve">
</t>
    </r>
  </si>
  <si>
    <t>Interes indebido en el expediente disciplinario de quien suscribe y/o quien instruye.</t>
  </si>
  <si>
    <r>
      <rPr>
        <rFont val="Arial"/>
        <color theme="1"/>
        <sz val="10.0"/>
      </rPr>
      <t xml:space="preserve">Incursión en Falta Disciplinaria Gravísima, al tenor de lo previsto en el Art. 48 No. 17 del CDU. 
</t>
    </r>
    <r>
      <rPr>
        <rFont val="Arial"/>
        <color theme="1"/>
        <sz val="10.0"/>
      </rPr>
      <t>*Causal de Nulidad (Artículo 143 No. 3 del CDU)</t>
    </r>
  </si>
  <si>
    <r>
      <rPr>
        <rFont val="Arial"/>
        <b/>
        <color rgb="FF000000"/>
        <sz val="10.0"/>
      </rPr>
      <t>*Formato A-CID-F005 Control y Seguimiento de expedientes:</t>
    </r>
    <r>
      <rPr>
        <rFont val="Arial"/>
        <b val="0"/>
        <color rgb="FF000000"/>
        <sz val="10.0"/>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solicitud de impedimento radicada con el respectivo número de memorando. 
</t>
    </r>
    <r>
      <rPr>
        <rFont val="Arial"/>
        <b/>
        <color rgb="FF000000"/>
        <sz val="10.0"/>
      </rPr>
      <t>*Formato A-CID-F006 Seguimiento y Control a Oficios y/o Memorandos:</t>
    </r>
    <r>
      <rPr>
        <rFont val="Arial"/>
        <b val="0"/>
        <color rgb="FF000000"/>
        <sz val="10.0"/>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se solicitó aprobar el impedimento al jefe inmediato y deberá quedar registrada la respuesta con numero de Resolucion si es el caso. 
*</t>
    </r>
    <r>
      <rPr>
        <rFont val="Arial"/>
        <b/>
        <color rgb="FF000000"/>
        <sz val="10.0"/>
      </rPr>
      <t>Formato A-CID-F007 seguimiento a Autos Interlocutorios y/o de Sustanciación:</t>
    </r>
    <r>
      <rPr>
        <rFont val="Arial"/>
        <b val="0"/>
        <color rgb="FF000000"/>
        <sz val="10.0"/>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y en el caso de declararse el impedimento quedarán registrados los autos que firme y genere el funcionario que sea comisionado ad-hoc en la instancia respectiva en ese proceso.
</t>
    </r>
  </si>
  <si>
    <t>*Ley 734 de 2002 y las demas concordantes y complementarias de la misma
*Formato A-CID-F005 Control y Seguimiento de expedientes.
*Formato A-CID-F006 Seguimiento y Control a Oficios y/o Memorandos
*Formato A-CID-F007 seguimiento a Autos Interlocutorios y/o de Sustanciación.
*acto administrativo por el cual se declara el impedimiento.</t>
  </si>
  <si>
    <t xml:space="preserve">
Se aplicaron los controles frente a este riesgo a través los formatos: A-CID-F005 Control y Seguimiento de expedientes, A-CID-F006 Seguimiento y Control a Oficios y/o Memorandos, A-CID-F007 seguimiento a Autos Interlocutorios y/o de Sustanciación, evidenciando que el Secretario General mediante  memorando 20202000000291 del 22 de octubre de 2020 manifesto ante la Directora General su impedimento para conocer del proceso SG 039 2020, impedimento que fue aceptado y declarado mediante  Resolución N°1043 de la fecha en cita, corregida por la Resolución N°1182 del 10 de Noviembre de 2020, controlándose asi este  riesgo, en el periodo comprendido entre el 1 de agosto y el 30 de noviembre del 2020. Toda la información contenida en el formato A-CID-F005 y A-CID-F007 no pueden ser puestas a disposición de terceros ajenos al proceso, únicamente se hará con la casilla correspondiente a los soportes documentales inherentes a cada riesgo teniendo en cuenta la reserva disciplinaria contenida en el Artículo 95 del CDU. </t>
  </si>
  <si>
    <t xml:space="preserve">Nulidades,Caducidad o Prescripción de la acción disciplinaria.
</t>
  </si>
  <si>
    <t>*Inadecuado seguimiento de los tiempos procesales.  
*Falta de conocimiento de la ley disciplinaria.
*Sobrecarga laboral.
*Falta de personal.
*Reporte inoportuno de la noticia disciplinaria.</t>
  </si>
  <si>
    <t>*Ineficiencia en el desarrollo del proceso.                                      *Impunidad.</t>
  </si>
  <si>
    <r>
      <rPr>
        <rFont val="Arial"/>
        <b/>
        <color rgb="FF000000"/>
        <sz val="11.0"/>
      </rPr>
      <t>*Formato A-CID-F005 Control y Seguimiento de expedientes</t>
    </r>
    <r>
      <rPr>
        <rFont val="Arial"/>
        <b val="0"/>
        <color rgb="FF000000"/>
        <sz val="11.0"/>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 nulidad se deben registrar los datos del auto proyectado y sus efectos procesales. En segundo lugar este instrumento nos muestra las fechas en las cuales los diferentes procesos cumplen el tiempo de prescripción o caducidad permitiendo generar las alertas necesarias para la prevención del riesgo; no obstante,de materializarse se deberá registrar el auto por medio del cual se toma la decisión de terminación del proceso ya sea por caducidad o prescripción. 
</t>
    </r>
    <r>
      <rPr>
        <rFont val="Arial"/>
        <b/>
        <color rgb="FF000000"/>
        <sz val="11.0"/>
      </rPr>
      <t>*Formato A-CID-F006 Seguimiento y Control a Oficios y/o Memorandos:</t>
    </r>
    <r>
      <rPr>
        <rFont val="Arial"/>
        <b val="0"/>
        <color rgb="FF000000"/>
        <sz val="11.0"/>
      </rPr>
      <t xml:space="preserve"> En este formato se encuentra a disposición de los funcionarios del grupo y en el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solicitó aprobar la decisión de nulidad o la decisión de terminación del proceso por caducidad o prescripción. 
</t>
    </r>
    <r>
      <rPr>
        <rFont val="Arial"/>
        <b/>
        <color rgb="FF000000"/>
        <sz val="11.0"/>
      </rPr>
      <t>*Formato A-CID-F007 seguimiento a Autos Interlocutorios y/o de Sustanciación:</t>
    </r>
    <r>
      <rPr>
        <rFont val="Arial"/>
        <b val="0"/>
        <color rgb="FF000000"/>
        <sz val="11.0"/>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quedarán registrados los la autos aprobados bien sea, de nulidad o de terminación del proceso por caducidad o prescripción.</t>
    </r>
  </si>
  <si>
    <t>Ley 734 del 2002
Formato A-CID-F005 Control y Seguimiento de expedientes
Formato A-CID-F006 Seguimiento y Control a Oficios y/o Memorandos
Formato A-CID-F007 seguimiento a Autos Interlocutorios y/o de Sustanciación.</t>
  </si>
  <si>
    <t>Se aplicaron los controles frente a este riesgo verificando la información contenida en los formatos: A-CID-F005 Control y Seguimiento de expedientes, A-CID-F006 Seguimiento y Control a Oficios y/o Memorandos, A-CID-F007 seguimiento a Autos Interlocutorios y/o de Sustanciación. Obteniendo como resultado la no materialización del riesgo en el periodo comprendido entre  el 1 de agosto y el 30 de noviembre  del 2020. Toda la información contenida en el formato A-CID-F005 y A-CID-F007 no pueden ser puestas a disposición de terceros ajenos al proceso, únicamente se hará con la casilla correspondiente a los soportes documentales inherentes a cada riesgo teniendo en cuenta la reserva disciplinaria contenida en el Artículo 95 del CDU.</t>
  </si>
  <si>
    <t>Coordinador del Grupo de Control Disciplinario Interno</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</si>
  <si>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</si>
  <si>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</si>
  <si>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Integridad</t>
  </si>
  <si>
    <t>Revisión del valor y de los rubros afectados, realizada por un funcionario diferente al que expide el certificado</t>
  </si>
  <si>
    <t>*Reporte de indicadores de gestión presupuestal que se envía a la Oficina Asesora de Planeación 
*Reportes de CDP Y RP anulados de forma autónoma por el Grupo de Presupuesto.</t>
  </si>
  <si>
    <t>Para la expedición de CDP se tienen filtros como: las dependencias solicitantes, envían las inclusiones de nuevos renglones o modificaciones en la plantilla de seguimientos, un funcionario o contratista  valida la información suministrada en el plan de seguimiento contractual (rubro, fuente, saldos de recursos etc.) y emite aprobación o rechazo sobre el mismo. Otro funcionario o contratista genera el certificado basado en el informe de aprobación previo y contrastando la solicitud de  CDP y lo aprobado en la plantilla de seguimiento contractual, verificado por la Oficina de Planeación y aprobada por el Grupo de Presupuesto.EVIDENCIA:M:\SECRETARIA_GENERAL\GRP_PRESUPUESTO\VIGENCIA 2020\SEGUIMIENTO CONTRACTUAL 2020.</t>
  </si>
  <si>
    <t>Coordinador del Grupo de Presupuesto (Ramiro Antonio Villegas Romero)</t>
  </si>
  <si>
    <t xml:space="preserve">Inoportunidad en el registro de un compromiso </t>
  </si>
  <si>
    <t xml:space="preserve">Retardo de entrega de los soportes para realizar los registros presupuestales </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</si>
  <si>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</si>
  <si>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</si>
  <si>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Para la expedición de los RP tanto de servicios públicos, contratos de prestación de servicios y comisiones en su totalidad se registran dentro de las 24 horas de recibida cada solictud, en el entendido de que la entiad debe ejecutar de manera eficiente cada uno de los recursos asignados.
EVIDENCIA: Contrato de Prestación de Servicios, orfeos 20204000004133 y 20201000001593. Comisiones, orfeos 20202090001293 y 20207010000672. Servicios Públicos, orfeos 20207020002473 y 20207090002343</t>
  </si>
  <si>
    <t>Inclusión de gastos no autorizados para beneficio personal o de un tercero</t>
  </si>
  <si>
    <t xml:space="preserve">Presiones indebidas y  carencia de controles
en el proceso presupuestal </t>
  </si>
  <si>
    <t>Verificar la coherencia entre la solicitud y la herramienta de seguimiento contractual para la expedición del CDP</t>
  </si>
  <si>
    <t>*Sistema de Gestión Documental - Orfeo, donde se pueden evidenciar los tiempos de recepción y respuesta de las solicitudes allegadas al Grupo de Presupuesto.
*Plantillas de seguimiento contractual, acordes con la información SIIF Nación II.</t>
  </si>
  <si>
    <t>Para este cuatrimestre se siguen aplicando todos los controles que nos permitan minimizar el riesgo así:
1. Si los CDP solicitados son por Funcionamiento, existe un primer filtro que es un profesional en Secretaría General quien es la responsable de suministrar al área de presupuesto las solicitudes validadas
2. Si es por inversión, es la Oficina Asesora de Planeación quien hace la validación previa de la Socilitud
3. En el Grupo de Presupuesto se tienen dos filtros adiconales, donde se valida el PAA que sea acorde el tipo de gasto, el rubro, la necesidad y el tercero, y teniendo en cuenta esas especificaciones se envía para registro donde de igual manera se hace una revisión de todos los caracteres de la solicitud.
4. todos los certificados emitidos pasan a revisión, Vo.Bo. y firma del coordinador, quien es el último filtro para la coherencia de los cretificados emitidos en Presupuesto. EVIDENCIA:M:\SECRETARIA_GENERAL\GRP_PRESUPUESTO\VIGENCIA 2020\SEGUIMIENTO CONTRACTUAL 2020. Evidencia temporal por pandemia: C:\Users\RAMIRO VILLEGAS R\Dropbox\DOCUMENTOS OFICINA\CERTIFICADOS PPTALES\CDP</t>
  </si>
  <si>
    <t xml:space="preserve">Ocultar información fundamental para el conocimiento y la toma de decisiones frente a la ciudadanía, con especial énfasis en los procesos de rendición de cuentas.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</si>
  <si>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</si>
  <si>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*Perdida de Imagen, confianza y credibilidad Institucional
*Posibles acciones legales contra la entidad</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</si>
  <si>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</si>
  <si>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El Grupo de Comunicaciones, ha realizado seguimiento de los vínculos o link de la página web Ley de Transparencias, para constatar la actualización de la información que debe hacer cada dependencia tiene a su cargo. La Oficina de Planeación ha dado todo el apoyo para que a través de memorandos se citen a las dependencias que no han dado cumplimiento con lo requerido. Así mismo y debido a las inconsistencias presentadas, la Oficina de Planeación ha conformado un grupo de trabajo con el apoyo de varias dependencias, para reestructurar el árbol de Ley de Transparencia, citando a varias reuniones para hacer el análisis de su estructura, contenidos y responsable de su actualización. Así mismo se realizó un nuevo esquema para socializarlo a todo el Ideam ( se expuso a la alta dirección a través del comité número 30) y mantener actualizado todos sus contenidos, de acuerdo con su periodicidad
Evidencias adjuntas (carpeta47): Correos a depednecias, actas, pantallazos de reuniones, memorandos de Planeación a las depednecias, nuevo esquema de matriz</t>
  </si>
  <si>
    <t xml:space="preserve">Grupo de Comunicaciones apoya únicamente el seguimiento, pero no es el responsable de subir la información.
</t>
  </si>
  <si>
    <t xml:space="preserve">Manipulación de la información de carácter institucional (científica, técnica, misional, presupuestal, administrativa y financiera),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</si>
  <si>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</si>
  <si>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r>
      <rPr>
        <rFont val="Arial"/>
        <color theme="1"/>
        <sz val="10.0"/>
      </rPr>
      <t xml:space="preserve">Se elaboró la Política Editorial, la cual fue aprobada en Comté General y se encuentra publicada en el punto 3.3.1 de la Página web Ley de Tranparencia en Procesos y Procedimiento , Gestón de la Comunicaciones
</t>
    </r>
    <r>
      <rPr>
        <rFont val="Arial"/>
        <color rgb="FF1155CC"/>
        <sz val="10.0"/>
        <u/>
      </rPr>
      <t>https://bit.ly/31J0Tml</t>
    </r>
  </si>
  <si>
    <t xml:space="preserve">Grupo de Comunicaciones 
</t>
  </si>
  <si>
    <t xml:space="preserve">Permanencia de información desactualizada en el sitio web del IDEAM. </t>
  </si>
  <si>
    <t xml:space="preserve">Las áreas o dependencias que son responsables de subir y administrar sus propios contenidos (documentos, informes, boletines, reportes, estudios, entre otros), no lo hacen de manera periódica y con la sistematicidad que se requiere. </t>
  </si>
  <si>
    <t xml:space="preserve">Información desactualizada que desorienta y desinforma al usuario, o no lo informa en los tiempos actuales en los que se hace la consulta. </t>
  </si>
  <si>
    <t>*Monitorear, verificar y alertar acerca de la información desactualizada, de tal manera que se le notifique a la dependencia que corresponda para que actualice la información</t>
  </si>
  <si>
    <t>El Grupo de Comunicaciones, ha realizado seguimiento de los vínculos o link de la página web Ley de Transparencias, para constatar la actualización de la información que debe hacer cada dependencia tiene a su cargo. La Oficina de Planeación ha dado todo el apoyo para que a través de memorandos se citen a las dependencias que no han dado cumplimiento con lo requerido. Así mismo y debido a las inconsistencias presentadas, la Oficina de Planeación ha conformado un grupo de trabajo con el apoyo de varias dependencias, para reestructurar el árbol de Ley de Transparencia, citando a varias reuniones para hacer el análisis de su estructura, contenidos y responsable de su actualización. Así mismo se realizó un nuevo esquema para socializarlo a todo el Ideam ( se expuso a la alta dirección a través del comité número 30) y mantener actualizado todos sus contenidos, de acuerdo con su periodicidad</t>
  </si>
  <si>
    <t>Grupo de Comunicaciones apoya únicamente el seguimiento, pero no es el responsable de subir la información.
Evidencias adjuntas (carpeta 45): Correos a depednecias, actas, pantallazos de reuniones, memorandos de Planeación a las depednecias, nuevo esquema de matriz</t>
  </si>
  <si>
    <t>Imprecisión e inexactitud de  los informes y documentos emitidos por el Instituto</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</si>
  <si>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</si>
  <si>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</si>
  <si>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</si>
  <si>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rPr>
        <rFont val="Arial"/>
        <color rgb="FF000000"/>
        <sz val="10.0"/>
      </rPr>
      <t>SUBDIRECCION DE METEOROLOGÍA. 
Se estan desarrollando metodologías para llevar a cabo el aseguramieno de la calidad de las series de datos meteorológicos que se capturan en el DHIME. Para lo cual, se ha avanzado en el análisis de las series de las variables meteorologicas de precipitacion y temperatura con los procedimientos de calidad aplicados.</t>
    </r>
    <r>
      <rPr>
        <rFont val="Arial"/>
        <color rgb="FFFF0000"/>
        <sz val="10.0"/>
      </rPr>
      <t xml:space="preserve">
</t>
    </r>
    <r>
      <rPr>
        <rFont val="Arial"/>
        <color rgb="FF000000"/>
        <sz val="10.0"/>
      </rPr>
      <t xml:space="preserve">.Con el fin de optimizar la documentación del proceso de generación de datos meteorológicos, se realizó un diagnóstico de la documentación actual, se identificaron los requerimientos y se desarrolló una hoja de ruta mediante la cual se está avanzando en la elaboración y/o actualización de los documentos que soportan el proceso.
Subdirección de Ecosistemas e Informacción Ambiental
Se desarrolló taller de entrenamiento para brigadas forestales del Inventario Forestal Nacional de Colombia (IFN), con el fin de reforzar los conceptos y procedimientos que realizan los integrantes de las brigadas, en el marco de la implementaciòn del Inventario Forestal Nacional a fin de mejorar la calidad de la información recolectada durante el operativo de campo.
Revisión y actualización periódica de guías para la elaboración de informes y documentos del Instituto: (En estos documentos se incluyen puntos de control que evitan la imprecisión e inexactitud de informes y documentos).
- Se crearon y actualizaron documentos en el SGI del Instituto, correspondiente a las líneas temáticas trabajadas en cada grupo de la SEIA. (Relacionados en lista maestra de documentos anexa).
- Elaboración de cuatro instrumentos oficializados en el marco del SGI para la documentación y preparación de las
operaciones estadísticas.
- Construcción de seis manuales oficializados ante el Sistema de Gestion Integral para la documentación del proceso de  gestión y oficialización de la información geográfica  del Instituto.
- Construcción de dos documentos sobre el seguimiento a glaciares y monitoreo de carbono en alta montaña.
</t>
    </r>
    <r>
      <rPr>
        <rFont val="Arial"/>
        <color rgb="FF1155CC"/>
        <sz val="10.0"/>
        <u/>
      </rPr>
      <t>https://drive.google.com/drive/u/0/folders/1HQoK1YtlCuaNPi8N8ThVsH77JdxlpNV8</t>
    </r>
  </si>
  <si>
    <t>*Fallas en la planificación de adquisición, mantenimiento y monitoreo. 
*Falta de papelería técnica e insumos.
*Estaciones fuera de servicio. 
*Orden público
*Falla en los equipos.
*Observador voluntario desmotivado.
*Personal técnico insuficiente para labores de campo.</t>
  </si>
  <si>
    <r>
      <rPr>
        <rFont val="Arial"/>
        <color theme="1"/>
        <sz val="10.0"/>
      </rPr>
      <t>Subdirección de Meterología
. Se desarrollló y socializó con las áreas operativas la cartilla para el observador meteorológico con el fin de apoyar las labores de inducción y reinduccion de los observadores en las estaciones meteorológicas
. Se llevo a cabo la implementación de las acciones del plan de mejoramiento de la auditoría hecha por la Oficina de Planeación al proceso de Genración de datos e información hidrometeorologica en 2019
Subdirección de Ecosistemas e Informacción Ambiental
Auditoría interna OE Balance de Masa Glaciar: 
Los días 18, 19 y 20 de noviembre, se realizó auditoría interna de la Operación Estadística Balance de Masa Glaciar, bajo criterios y requerimientos documentales de la NTC PE 1000/2017 y requisistos de calidad para la generación de estadísticas. A la fecha está pendiente el recibo de informe de auditoría. Sin embargo, se anexa Plan de auditoría como evidencia del proceso y lista de chequeo con los soportes de requerimientos documentales presentados en la auditoría. Cabe señalar, a través de esta operación estadística se asegura la continuidad de la información, evitando la materialización del riesgo.
Auditoría de gestión Grupo Suelos y Tierras
Del 21 de octubre al 24 de noviembre, por parte de la OCI se realizó auditoría al Grupo Sueslos y Tierras. A la fecha está pendiente la presentación del informe de auditoría. Sin embargo, se anexa Plan de auditoría como evidencia del proceso. Cabe señalar, a través de los procesos desarrollados en las líneas temáticas de este grupo, se asegura la continuidad de la información ambiettal, evitando la materialización del riesgo.</t>
    </r>
    <r>
      <rPr>
        <rFont val="Arial"/>
        <color rgb="FF000000"/>
        <sz val="10.0"/>
      </rPr>
      <t xml:space="preserve">
</t>
    </r>
    <r>
      <rPr>
        <rFont val="Arial"/>
        <color rgb="FF1155CC"/>
        <sz val="10.0"/>
        <u/>
      </rPr>
      <t>https://drive.google.com/drive/u/0/folders/1HQoK1YtlCuaNPi8N8ThVsH77JdxlpNV8</t>
    </r>
    <r>
      <rPr>
        <rFont val="Arial"/>
        <color theme="1"/>
        <sz val="10.0"/>
      </rPr>
      <t xml:space="preserve">
       </t>
    </r>
  </si>
  <si>
    <t>Subdirección de Meterología
Subdirección de Ecosistemas e Informacción Ambiental</t>
  </si>
  <si>
    <r>
      <rPr>
        <rFont val="Arial"/>
        <color theme="1"/>
        <sz val="10.0"/>
      </rPr>
      <t xml:space="preserve">*Auditorias internas.
</t>
    </r>
    <r>
      <rPr>
        <rFont val="Arial Narrow"/>
        <color theme="1"/>
        <sz val="10.0"/>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</si>
  <si>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r>
      <rPr>
        <rFont val="Arial"/>
        <color rgb="FF000000"/>
        <sz val="10.0"/>
      </rPr>
      <t>Subdirección de Meterología
. Se estan desarrollando metodologías para llevar a cabo el aseguramieno de la calidad de las series de datos meteorológicos que se capturan en el DHIME. Para lo cual, se ha avanzado en el análisis de las series de las variables meteorologicas de precipitacion y temperatura con los procedimientos de calidad aplicados.</t>
    </r>
    <r>
      <rPr>
        <rFont val="Arial"/>
        <color rgb="FFFF0000"/>
        <sz val="10.0"/>
      </rPr>
      <t xml:space="preserve">
</t>
    </r>
    <r>
      <rPr>
        <rFont val="Arial"/>
        <color rgb="FF000000"/>
        <sz val="10.0"/>
      </rPr>
      <t>.Con el fin de optimizar la documentación del proceso de generación de datos meteorológicos, se realizó un diagnóstico de la documentación actual, se identificaron los requerimientos y se desarrolló una hoja de ruta mediante la cual se está avanzando en la elaboración y/o actualización de los documentos que soportan el proceso.
Subdirección de Ecosistemas e Informacción Ambiental
Control de oportunidad en reporte de datos (Indicadres):
- El grupo SIA ha generado un cronograma de publicación de indicadores, el cual es socializado con cada uno de los grupos temáticos, y ahora denominados operaciones estadísticas. Adicionalmente, se notifica a las diferentes áreas temáticas que generan indicadores ambientales para coordinar su publicación. (A través de esto se garantiza la oportunidad en el reporte de indicadores).
Verificación de los datos a través de los sistemas de información del Instituto:
* Respecto al Inventario Forestal Nacional (IFN), se evidenció un riesgo en la Plataforma de captura de datos OPEN FOREST (software libre que no tenia restricciones de acceso, adicionalmente la patforma tenia fugas de información). Para solucionarlo, se colocaron controles del adminstrador del dato y se viene diseñando un sistema de información del INF en la plataforma institucional,que recoge los estándares, políticas, procesos y pocedimientos de la oficina de informática para acopiar la información del inventario. Esto, como aseguramiento y control del dato. 
* En el "Documento marco rector de implementación del inventario forestal nacional" se recopila toda la documentación que se encontraba dispersa sobre el proceso de diseño y estructura de la operación estadísitca del IFN; a través de este se minimizan los riesgos asociados a pérdida de información y se contribuye a la precisión y exactitud de informes y documentos emitidos por el institito. Dicho documento se encuentra en ajustes técnicos y se prevee publicar en el mes de Diciembre.</t>
    </r>
    <r>
      <rPr>
        <rFont val="Arial"/>
        <color rgb="FF000000"/>
        <sz val="10.0"/>
      </rPr>
      <t xml:space="preserve">
</t>
    </r>
    <r>
      <rPr>
        <rFont val="Arial"/>
        <color rgb="FF1155CC"/>
        <sz val="10.0"/>
        <u/>
      </rPr>
      <t>https://drive.google.com/drive/u/0/folders/1HQoK1YtlCuaNPi8N8ThVsH77JdxlpNV8</t>
    </r>
  </si>
  <si>
    <t>Manipulación de la información Hidrometeorológica y Ambiental para beneficio particular.</t>
  </si>
  <si>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</si>
  <si>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</si>
  <si>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</si>
  <si>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*Informe de auditorias
*Minutas Contractuales</t>
  </si>
  <si>
    <r>
      <rPr>
        <rFont val="Arial"/>
        <color theme="1"/>
        <sz val="10.0"/>
      </rPr>
      <t xml:space="preserve">
- Los documentos que se van a publicar cuenta con previa revisión y aprobación de los líderes temáticos, coordinador, subdirectora y en caso de requerirse, por parte del Comité Científico. ESto hace parte de las políticas de operación de los procedimientos de la SEIA.
- Si bien cada contrato de prestación de servicios y/o convenios que se suscriben, se contempla una clausula de confidencialidad, para el presente periodo no se suscribió nunguno. Sin embargo, los que están en ejecución cuentan con dicha cláusula.
</t>
    </r>
    <r>
      <rPr>
        <rFont val="Arial"/>
        <color rgb="FF1155CC"/>
        <sz val="10.0"/>
        <u/>
      </rPr>
      <t>https://drive.google.com/drive/u/0/folders/1HQoK1YtlCuaNPi8N8ThVsH77JdxlpNV8</t>
    </r>
  </si>
  <si>
    <t>Subdirección de Ecosistemas e Informacción Ambiental</t>
  </si>
  <si>
    <t>Demora en las respuestas o conceptos hacia el usuario, del proceso de acreditación</t>
  </si>
  <si>
    <t>*Ausencia de sistemas de información efectivos que permitan medir los tiempos de proceso.
*Reprocesos en las diferentes etapas.
*Toma de decisiones de todo el proceso centralizado en una sola persona</t>
  </si>
  <si>
    <t>*Detrimento de la imagen institucional.
*Acciones jurídicas en contra del IDEAM.</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</si>
  <si>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</si>
  <si>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</si>
  <si>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 Cuadro de seguimiento a solicitudes - cotizaciones
*Indicador de eficacia solicitudes acreditación</t>
  </si>
  <si>
    <t>Grupo de Acreditación</t>
  </si>
  <si>
    <t>Respuestas en contravención con normatividad vigente, el proceso o conceptos científicos</t>
  </si>
  <si>
    <t>*Deficiencias en la revisión preliminar del trámite.
*Asignación de tareas jurídicas al equipo técnico.
*Ausencia de políticas sobre las que se tomen decisiones sobre el trámite</t>
  </si>
  <si>
    <t>*Recursos de reposición interpuestos ante los actos administrativos favorables para el usuario, acciones legales en contra del IDEAM
*Detrimento de la imagen del Instituto
*Decisiones no coherentes con el proceso o la legislación vigente.</t>
  </si>
  <si>
    <t>*Auto de inicio de proceso, informes técnicos y el seguimiento a las Pruebas de Evaluación de Desempeño, son controles para mantener conceptos coherentes relacionados con la acreditación</t>
  </si>
  <si>
    <t>*Reporte de actos administrativos Secretaria General
*Comunicaciones</t>
  </si>
  <si>
    <t>*Indicador Proceso Recursos de reposición</t>
  </si>
  <si>
    <t>No realización de visita de evaluación para acreditación</t>
  </si>
  <si>
    <t>*Retrasos en transporte hacia el laboratorio evaluado.
*Incapacidad del evaluador.
*Retrasos en pagos de viáticos al evaluador.</t>
  </si>
  <si>
    <t>*Cotizaciones revisadas por parte de un evaluador líder para confirmar tiempos según los muestreos, o el desplazamiento
*Programación con dos meses de anticipación, programación a tiempo del PAC y de las comisiones</t>
  </si>
  <si>
    <t>Programación</t>
  </si>
  <si>
    <t>Indicador visitas no realizadas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</si>
  <si>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</si>
  <si>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</si>
  <si>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</si>
  <si>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*Registro activo de conflicto de intereses, más el registro de compromiso de confidencialidad, imparcialidad e independencia de todo el grupo.
*Confirmación de impedimentos previo a la visita in situ.</t>
  </si>
  <si>
    <t>Documentos del Sistema de Gestión</t>
  </si>
  <si>
    <t>Indicador documentos normalizados</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</si>
  <si>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</si>
  <si>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</si>
  <si>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*Pérdida de reputación.
*Insatisfacción de los grupos de interés por la mala prestación de los servicios.</t>
  </si>
  <si>
    <t>Jornadas de socialización y sensibilización que fortalezcan la cultura institucional, en lo referente al SGI</t>
  </si>
  <si>
    <t>Cronograma de socialización, y listados de asistencia, en la carpeta compartida de la OAP</t>
  </si>
  <si>
    <r>
      <rPr>
        <rFont val="Arial"/>
        <color rgb="FF000000"/>
      </rPr>
      <t xml:space="preserve">El "Cronograma 2020", Jornadas de socialización y sensibilización que fortalezcan la cultura institucional, en lo referente al SGI.
Se realizó la capacitación sobre SGI y MIPG.
Se realizaron mesas de trabajo donde se aplica la guía para la administración del riesgo y el diseño de controles en entidades públicas - riesgos de gestión, corrupción y seguridad digital.
</t>
    </r>
    <r>
      <rPr>
        <rFont val="Arial"/>
        <b/>
        <color theme="1"/>
        <sz val="10.0"/>
      </rPr>
      <t xml:space="preserve">
Evidencia: 
</t>
    </r>
    <r>
      <rPr>
        <rFont val="Arial"/>
        <color theme="1"/>
        <sz val="10.0"/>
      </rPr>
      <t xml:space="preserve">
1. Cronograma  Socialización del SIG de 2020
2. Correos de reuniones
3. Link de videos
4. Lista de Asistencia </t>
    </r>
  </si>
  <si>
    <t>Jefe Oficina de Planeación</t>
  </si>
  <si>
    <t>Manejo y conservación inadecuada de la información en la Entidad.</t>
  </si>
  <si>
    <t>*Desconocimiento del SGI por parte de los usuarios del sistema
*Desaparición de la información.</t>
  </si>
  <si>
    <t>*Inadecuada toma de decisiones por falta de soportes.
*Perdida de la memoria histórica.</t>
  </si>
  <si>
    <t>Control de los documentos del SGI</t>
  </si>
  <si>
    <t>*Listado maestro de documentos 
*Repositorio de documentos del SGI</t>
  </si>
  <si>
    <r>
      <rPr>
        <rFont val="Arial"/>
        <color rgb="FF000000"/>
      </rPr>
      <t xml:space="preserve">Se aplicaron los controles propuestos realizando las siguientes actividades: 
1. Actualización de Normogramas 
2. Actualización de Lista Maestra de Documentos.
3. Actualización de Lista Maestra de Registros.
4. Atención de requerimientos atendidos
</t>
    </r>
    <r>
      <rPr>
        <rFont val="Arial"/>
        <b/>
        <color theme="1"/>
        <sz val="10.0"/>
      </rPr>
      <t xml:space="preserve">Evidencia:
</t>
    </r>
    <r>
      <rPr>
        <rFont val="Arial"/>
        <color theme="1"/>
        <sz val="10.0"/>
      </rPr>
      <t xml:space="preserve">1. Normogramas. 
2. Listado Maestro de Documentos y Registros de los procesos Estratégicos, Misionales, Apoyo y Evaluación del Mejoramiento Continuo. 
2. Publicación de los documentos del SGI. en el siguiente enlace http://sgi.ideam.gov.co/mapa-de-procesos
3. Listado Maestro de Documentos y Registros a través del siguiente Link: http://sgi.ideam.gov.co/normatividad-sgi
4. Requerimientos atendidos de agosto a noviembre en la documentación del SGI </t>
    </r>
  </si>
  <si>
    <t>Materialización de los riesgos asociados a los procesos</t>
  </si>
  <si>
    <t>Identificación y valoración incorrecta de los riesgos de los procesos.</t>
  </si>
  <si>
    <t>*Erogaciones asociadas a los reprocesos.
*Acciones judiciales y disciplinarias.</t>
  </si>
  <si>
    <t>Verificación y seguimiento a los riesgos asociados a los procesos</t>
  </si>
  <si>
    <t>Evidenciar respecto a la implementación de los controles asociados a cada riesgo</t>
  </si>
  <si>
    <r>
      <rPr>
        <rFont val="Arial"/>
        <color rgb="FF000000"/>
      </rPr>
      <t xml:space="preserve">Se actualizó la probabilidad e impactos en la matriz de riesgos y el mapa de calor con las estrategias para el tratamiento de los mismos, se publican los riesgos por cada uno de procesos en el mapa de procesos la Entidad como control  a los riesgos asociados al SIG.
Se realizó mesa de trabajo el:
10 y 29 de septiembrede 2020, con la Atención al Ciudadano
23 de septiembre de 2020, con TIC 
30 de septiembre de 2020, con Contabilidad
07 de octubre de 2020, Matriz de Riesgos Procesos Secretaria General
08 de octubre de 2020, Evaluación y Mejoramiento Continuo
13 de octubre de 2020, con SEIA
15 de octubre de 2020, con Control Disciplinario Interno
15 de Octubre de 2020, con Comunicaciones
16 de Octubre de 2020, OAP
18 de noviembre de 2020, con GDTH
18 de noviembre de 2020, con Gestión Jurídica y Contractual 
en las cuales se revisaron los riesgos actuales del proceso y se explicó como se identifican los riesgos, las causas, sus consecuencias a partir de la probabilidad por impacto.
Se implementó la nueva metodología con la asesoría de la funcionaria del DAFP Myriam Cubillos Benavides donde se trabajó el proceso de Hidrología y llevo su cumplimiento final al 100 %
</t>
    </r>
    <r>
      <rPr>
        <rFont val="Arial"/>
        <b/>
        <color rgb="FF000000"/>
      </rPr>
      <t xml:space="preserve">Evidencias: 
</t>
    </r>
    <r>
      <rPr>
        <rFont val="Arial"/>
        <color rgb="FF000000"/>
      </rPr>
      <t xml:space="preserve">1. Publicación de los riesgos a cada proceso en el siguiente enlace http://sgi.ideam.gov.co/mapa-de-procesos
2. Mapa de riesgos final con la nueva metodologia del DAFP - Proceso de Hidrología
3. Link Videos
4. Informe de la Actualización del Mapa de Riesgos y el Estado Final del Ejercicio Piloto con la Subdirección de Hidrología
5. Correos electrónicos 
6. Lista de Asistencias  
</t>
    </r>
  </si>
  <si>
    <t>Inadecuada formulación y seguimiento de los planes institucionales</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</si>
  <si>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</si>
  <si>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</si>
  <si>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*Seguimiento a la matriz de desempeño del Instituto
*Cumplimiento del procedimiento del Plan de Acción</t>
  </si>
  <si>
    <t>*Presentar a la Alta Dirección el seguimiento al Plan de Acción del IDEAM
*Programar capacitaciones a la Dirección en temas gerenciales</t>
  </si>
  <si>
    <r>
      <rPr>
        <rFont val="Arial"/>
        <color theme="1"/>
      </rPr>
      <t xml:space="preserve">Se realiza el seguimiento mensual al Plan de Acción Anual 2020 
</t>
    </r>
    <r>
      <rPr>
        <rFont val="Arial"/>
        <b/>
        <color theme="1"/>
        <sz val="10.0"/>
      </rPr>
      <t>Evidencias:</t>
    </r>
    <r>
      <rPr>
        <rFont val="Arial"/>
        <color theme="1"/>
        <sz val="10.0"/>
      </rPr>
      <t xml:space="preserve">
</t>
    </r>
    <r>
      <rPr>
        <rFont val="Arial"/>
        <color theme="1"/>
        <sz val="10.0"/>
      </rPr>
      <t>1. Matriz seguimiento corte 31 de octubre 2020
2. Memorandos seguimiento Plan de Acción Anual 2020 - Noviembre así: a)  Orfeo 20201010005023 Secretaría General.  b) Orfeo  20201010004963 Oficina de Informática. c) Orfeo 20201010004973 Oficina del Servicio de Pronósticos y Alertas.  d) Orfeo 20201010004983 Subdirección de Ecosistemas e Información Ambiental.  e) Orfeo 20201010004993 Subdirección de Estudios Ambientales.  f) Orfeo 20201010005003 Subdirección de Hidrología.  g) Orfeo 20201010005013 Subdirección de Meteorología. h) correo electronico Dirección</t>
    </r>
  </si>
  <si>
    <t>Contratista -  Maria Isabel Cabrales De La Peña
Jefe Oficina Asesora de Planeación - Telly Month</t>
  </si>
  <si>
    <t>Planes operativos o de acción poco coherentes con los objetivos estratégicos del IDEAM</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</si>
  <si>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</si>
  <si>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</si>
  <si>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</si>
  <si>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1. Se realizó talleres de formulación y seguimiento de indicadores del Plan de Acción
2.  Se realizan acompañamientos a las áreas para la formulación de los indicadores.
3. Implementación del Formato Programación Seguimiento a Plan de Acción E-PI-F013 09/09/2020
4. Implementación del Módulo de Indicadores de  Suite Visión Empresarial
5. Presentación de avance de la implementación de indicadores al Comité de Dirección No. 41.
Evidencias
1. Presentación taller indicadores  para formulación plan de acción 2021
2. Listas de Asistencia
3. Formato Programación Seguimiento a Plan de Acción E-PI-F013
4. Grabación
5. Grabaciones SVE Indicadores en el siguiente enlace https://drive.google.com/drive/folders/1vVsqFCAHiDd7_qUm4gtFpnA-1bqIDXMO
6. Registros de  capacitaciones  Suite Visión Empresarial 
7. Invitación para la Presentación en el Comité de Dirección del 14 de octubre de2020 No. 41.
8. Presentación Indicadores  a Través de Suite Visión Empresarial.</t>
  </si>
  <si>
    <t>Jefe Oficina Asesora de Planeación - Telly Month</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</si>
  <si>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</si>
  <si>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</si>
  <si>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</si>
  <si>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</si>
  <si>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</si>
  <si>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r>
      <rPr>
        <rFont val="Arial"/>
        <color rgb="FF000000"/>
      </rPr>
      <t xml:space="preserve">Se aprobaron y realizaron modificaciones a algunos de los planes institucionales, los cuales fueron aprobados en Comité Institucional de Gestión y Desempeño como se describe a continuación:  
1. Activación del componente de estímulos en Gestión del Talento Humano 
2. Aprobación de cancelación de cuentas corrientes Áreas Operativas y aprobación acta-destrucción de colillas Sede Central
3. Aprobación de la Política de Gestión Documental. 
4. Actualización del Plan Institucional de Capacitación.
5. Aprobacón Incentivos Educativos 
6. Aprobación PAAC y Estrategia Conflicto de Intereses
7. Aprobación de TRD
</t>
    </r>
    <r>
      <rPr>
        <rFont val="Arial"/>
        <b/>
        <color theme="1"/>
        <sz val="10.0"/>
      </rPr>
      <t xml:space="preserve">
Evidencias:</t>
    </r>
    <r>
      <rPr>
        <rFont val="Arial"/>
        <color theme="1"/>
        <sz val="10.0"/>
      </rPr>
      <t xml:space="preserve">
1. Acta No. 27 Comité Gestión y Desempeño
2. Acta No. 28 Comité Gestión y Desempeño
3. Acta No. 29 Comité Gestión y Desempeño
4. Acta No. 30 Comité Gestión y Desempeño
5. Acta No. 31 Comité Gestión y Desempeño</t>
    </r>
  </si>
  <si>
    <t>Oportunidad de respuesta en la entrega de resultados a las partes interesadas.</t>
  </si>
  <si>
    <t>Tiempo de rezago de información en la verificación y validación de los datos generados para la toma de decisiones.</t>
  </si>
  <si>
    <t>Divulgación de Información sin verificación y validación de los datos generados. Pérdida de credibilidad del servicio prestado por el Laboratorio de Calidad Ambiental del IDEAM.</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</si>
  <si>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</si>
  <si>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Registros de laboratorio</t>
  </si>
  <si>
    <t xml:space="preserve">Se verifica el cumplimiento de los controles de calidad establecidos por el laboratorio para las diferentes técnicas realizadas y se validan los análisis de las muestras ingresadas al laboratorio durante el cuatrimestre evaluado.                                                          Se digitan los resultados en el módulo Aquarius Samples y se reportan a las partes interesadas de acuerdo a las solicitudes.                                                                                          </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</si>
  <si>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</si>
  <si>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</si>
  <si>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</si>
  <si>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Suministro de información de la red de calidad de agua por parte de los funcionarios no autorizados, por fuera de los canales establecidos para tal fin, para beneficio particular.</t>
  </si>
  <si>
    <t>Registros de Orfeo y canales de atención al ciudadano</t>
  </si>
  <si>
    <t xml:space="preserve">Las solucitudes respondidas son unicamente las allegadas por los medios aurotizados, se respondieron el 100% de las PQR. </t>
  </si>
  <si>
    <t>Coordinadora, profesional grado 15.</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</si>
  <si>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</si>
  <si>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</si>
  <si>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</si>
  <si>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</si>
  <si>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</si>
  <si>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</si>
  <si>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1- Actualmente se adelanta la construcción del nuevo Plan Estratégico de Tecnología de Información - PETI de acuerdo a la metodología de MinTIC para los dos años restantes del cuatrienio 2019 a 2022.
El GAESI de la OI ha asistido a talleres para la construcción del PETI y ha adelantado reuniones con la OAP para definir los objetivos y metas estratégicas del PEI del IDEAM y lograr la alineación del PETI con dicho plan y con los demas planes como el PES, PND y demás planes exigidos por la ley.
2- Taller de socialización del GAESI de la OI del proceso de Gestión de Cambios a funcionarios y contratistas de la Oficina de Informática y a Líderes Técnicos de aplicativos del IDEAM.
EVIDENCIAS
1-Ver evidencias de correos, reuniones e imágenes de asistencia a los talleres de MinTIC para la construcción del PETI.
2- Video, presentación power point y lista de asistencias de la socialización del proceso de gestión de cambios TI  impartida por el GAESI. </t>
  </si>
  <si>
    <t xml:space="preserve">Jefe oficina Informatica </t>
  </si>
  <si>
    <t>&lt;&lt;&lt;</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</si>
  <si>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</si>
  <si>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</si>
  <si>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</si>
  <si>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</si>
  <si>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</si>
  <si>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 xml:space="preserve">
1.1. Actualización del catálogo de servicios TI del IDEAM como línea base para el portafolio de servicios de TI.
1.2. Seguimiento a las actividades contractuales de los especialista de IMPRETICS-SONDA y RENATA con corte a 30 de noviembre de 2020.
2. Contrato 354 de 2020 para el apoyo de AE al GAESI de la OI.
3. Estudios de mercado para la adquisición de licencias de software para el diseño, construcción y modelamiento de Arquitectura Empresarial.
1. EVIDENCIAS
1.1.Catálogo de servicios TI del IDEAM actualizado.
1.2. Vder los siguientes enlaces donde se encuentra información de seguimiento a los contratos:
https://drive.google.com/drive/folders/1vdPYCdkCBtDEK4YlK_5Ib4Nc_p5V_naR?usp=sharing (Enlace contrato Outsourcing 418 de 2019 Impretics-Sonda). 
https://drive.google.com/drive/folders/1hXV4ArlNc2FhvJQfIivw3BcKLkD3923m?usp=sharing (Enlace Contrato RENATA 398 de 2019).
2.Copia de contrato 354 de 2020 y documentos relacionados.
3. Estudios de Mercado de software para Arquitectura Empresarial, estudios previos y demas documentos  relacionados.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</si>
  <si>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</si>
  <si>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</si>
  <si>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</si>
  <si>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</si>
  <si>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</si>
  <si>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</si>
  <si>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1. Cronograma diligenciado y actualizado para la vifgencia 2020 denominado "E-GI-F038 FORMATO MANTENIMIENTO INFRAESTRUCTURA TECNOLOGICA v1" como ejecución del plan denominado "E-GI-PL001 PLAN DE MANTENIMIENTO DE LOS SERVICIOS TECNOLÓGICOS v1"
2.Informes de seguimiento al Plan de Recuperación de Desastres, acordes al contexto real de la infraestructura tecnológica del IDEAM para validar su correcta implementación. Se entregan evidencias desde julio 2020 a noviembre 2020.
3. Entregable de un ejemplo de como se realiza un Ejercicio de Arquitectura Empresarial para ser aplicado al contexto real del IDEAM, el cual será entregado al culminar la ejecución del Contrato 354 de 2020 para el apoyo de AE al GAESI de la OI, referido en el numeral 2 de la fila 64 de esta matriz de riesgos
EVIDENCIAS
1. Se adjunta Archivo en excel (Cronograma E-GI-PL001 PLAN DE MANTENIMIENTO DE LOS SERVICIOS TECNOLÓGICOS v1).
2. Vere el siguiente enlace de evidencia Contrato 420-219
    https://drive.google.com/drive/folders/163wuxqiG1H9KgFJXzJMzhj8qd4B8WtGR?usp=sharing
3. Ver la misma evidencia del numeral 2 del item No. 67 de esta matriz de riesgos.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</si>
  <si>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</si>
  <si>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</si>
  <si>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</si>
  <si>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</si>
  <si>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1. Realización de reuniones con las firmas consultoras TENABLE y QUALYS para analizar las herramientas tecnologicas para la detección  y mitigación de vulnerabilidad en sistemas información, software e Infraestructura de TI.
Se acuerda con dichas firmas realizar pruebas de concepto de manera gratuita con el IDEAM para que la entidad analice si las herramientas ofrecidas por ello se ajustan a la realidad contextual de la entiodad.
2. Adquisición de certificados de seguridad para los portales web TLS para la presente vigencia 2020, ya fue autorizado por comité de contratación, a la espera de que se publique el proceso por mínima cuantía en el mes de diciembre. 
3. Realización de reuniones definir plan de trabajo para crear e implementar la base de conocimiento.
4. Recepción de las comunicaciones de las alertas emitidas por el CSIRT.
EVIDENCIAS
1.Imagenes y pdf de las reuniones con firmas consultoras para seguridad y privacidad de la información..
2. Se adjunta evidencia del proceso adquisición de certificados de seguridad para los portales web TLS que se lleva a cabo, en la carpeta correspondiente. 
3. Evidencias de reuniones realizadas con el gestor de la mesa de servicios del IDEAM.
4. Comunicados del CSIRT.</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</si>
  <si>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</si>
  <si>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</si>
  <si>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</si>
  <si>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</si>
  <si>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1. Creación y ajuste defininitivo del manual de Políticas de seguridad y privacidad de la información. Falta firmas para su legalización y publicación en el SGSI y el SGI del IDEAM.
2.Entrenamiento y sensibilización de la Política de Seguridad y Privacidad de la Información a saber:
2.1. Taller a la alta directiva del IDEAM, realizado el 18 de noviembre de 2020. 
2.2. Taller de senibilización a nuevos funcionarios del IDEAM que ingreasaron en la vigencia 2020. Prgramada para el 4 de diciembre de 2020.
EVIDENCIAS
1. Manual de Políticas de seguridad y privacidad de la información
2. Evidencias de talleres de sensibilización en seguridad de la información  a saber:
2.1. Taller a la alta directiva del IDEAM, realizado el 18 de noviembre de 2020.
con lista de asistencia. 
2.2. Taller de senibilización a nuevos funcionarios del IDEAM que ingreasaron en la vigencia 2020. Imagen de la programación el día 4 de diciembre de 2020.</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</si>
  <si>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</si>
  <si>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</si>
  <si>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</si>
  <si>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</si>
  <si>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</si>
  <si>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r>
      <rPr>
        <rFont val="Arial"/>
        <color theme="1"/>
        <sz val="11.0"/>
      </rPr>
      <t>1.Entrenamiento y sensibilización de la Política de Seguridad y Privacidad de la Información a saber:
1.1. Taller a la alta directiva del IDEAM, realizado el 18 de noviembre de 2020. 
1.2. Taller de sensibilización a nuevos funcionarios del IDEAM que ingreasaron en la vigencia 2020.
2. Creación y ajuste defininitivo del manual de Políticas de seguridad y privacidad de la información. 
3. Realizar implementacion de herramientas especializadas como DLP e IPS
4. La actualización de las estrategias de continuidad de negocio establecidas en el Plan de Recuperación de Desastres, se da en la práctica al ingresar o retirar servidores en el centro de datos alterno, según donde se alojen los sistemas de información Misionales o de Misión Crítica en dichos equipos. Cabe anotar que se cambio de una LAN to LAN a una conexion por MPLS, obteniéndose una conexión independiente de la sede central, en caso de un desastre. Esto se expone en los reportes del especialista.
5. Ejecución de pruebas con escenarios de falla reales. Esta actividad se realizará con una prueba de inicio para la tercera semana de agosto 2020. Y las demás pruebas se realizaran para los meses entre septiembre a octubre.
EVIDENCIAS
1. Evidencias y listas de asistencia a talleres de sensibilización en seguridad de la información.
Ver mismas evidencias del numeral 2 del  ITEM 70 de esta misma matriz de riesgos.
2. Manual de Políticas de seguridad y privacidad de la información Ver mismas evidencias del numeral 1 del  ITEM 70 de esta misma matriz de riesgos.
3. Actividad pendiente. Se ha realizado reunion con especialistas de los proveedores de servicios con recomendaciones de implementacion. Ver mismas evidencias del numeral 1 del  ITEM 69 de esta misma matriz de riesgos.
4 y 5. Se Adjunta Enlace de evidencia Contrato 420-219</t>
    </r>
    <r>
      <rPr>
        <rFont val="Arial"/>
        <color rgb="FF000000"/>
        <sz val="11.0"/>
      </rPr>
      <t xml:space="preserve">
    </t>
    </r>
    <r>
      <rPr>
        <rFont val="Arial"/>
        <color rgb="FF1155CC"/>
        <sz val="11.0"/>
        <u/>
      </rPr>
      <t>https://drive.google.com/drive/folders/163wuxqiG1H9KgFJXzJMzhj8qd4B8WtGR?usp=sharing</t>
    </r>
  </si>
  <si>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</si>
  <si>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</si>
  <si>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</si>
  <si>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</si>
  <si>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</si>
  <si>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1. Informes de seguimiento al Plan de Recuperación de Desastres, acorde a contexto real de la infraestructura tecnológica del IDEAM para validar su correcta implementación. Se entrega evidencias desde julio de 2020 a noviembre 30 de 2020. Se incluye además el informe final del especialista del DRP
1. Informes del especialista de IMPRETICS-SONDA realcionados con Plan de Recuperación de Desastres. 
    Se Adjunta Enlace de evidencia Contrato 420-219
    https://drive.google.com/drive/folders/163wuxqiG1H9KgFJXzJMzhj8qd4B8WtGR?usp=sharing
2.1. Acceso a la herramienta NAGIOS implementada para IDEAM, la cual esta disponible para consulta y reportes en tiempo real.  
Esta evidencia se debe comprobar en sitio con el especialista administrador de NAGIOS. La URL de esta herramienta es la siguiente:
http://172.16.1.233/nagios/index.php
se adjunta informe para esta herramienta.
2.2. Informe de herramientas de gestion de eventos por parte del especialista IMPRETICS</t>
  </si>
  <si>
    <t xml:space="preserve">
Inadecuada gestión de las relaciones y compromisos internacionales, que hayan sido suscritos por el IDEAM.</t>
  </si>
  <si>
    <t>*No conocer las necesidades de las diferentes Subdirecciones en materia de Cooperación Internacional.
*Desconocer los avances de los proyectos en curso. 
*Sobrecarga laboral.</t>
  </si>
  <si>
    <r>
      <rPr>
        <rFont val="Arial"/>
        <color theme="1"/>
        <sz val="10.0"/>
      </rPr>
      <t xml:space="preserve">*Desaprovechamiento de recursos y apoyo técnico de Cooperación Internacional. 
</t>
    </r>
    <r>
      <rPr>
        <rFont val="Arial"/>
        <color theme="1"/>
        <sz val="11.0"/>
      </rPr>
      <t xml:space="preserve">*Disminución de buenas relaciones internacionales
 </t>
    </r>
  </si>
  <si>
    <r>
      <rPr>
        <rFont val="Arial"/>
        <color theme="1"/>
        <sz val="11.0"/>
      </rPr>
      <t xml:space="preserve"> *Reuniones de seguimiento con los subdirectores y coordinadores.
*Matriz de seguimiento a los proyectos y programas de Cooperacion y Asuntos Internacionales.
*Listas de Asistencia y Actas de Reunión (ayudas memoria) 
</t>
    </r>
  </si>
  <si>
    <t xml:space="preserve">* Matriz de seguimiento a los proyectos y programas de Cooperación y Asuntos Internacionales.
* Listas de Asistencia y Actas de Reunión (ayudas memoria) </t>
  </si>
  <si>
    <r>
      <rPr>
        <rFont val="Arial"/>
        <color theme="1"/>
        <sz val="10.0"/>
      </rPr>
      <t xml:space="preserve">Con el fin de mitigar el riesgo de "inadecuada gestión de las relaciones y compromisos internacionales, que hayan sido suscritos por el IDEAM", el equipo de cooperación internacional ha:
1. Iniciado la implementación de las Mesas de Cooperación y Asuntos Internacionales que convocan una a una a las diferentes subdirecciones del Ideam, asesores técnico y financiero de la Dirección General del Ideam, delegado del MADS, y al mismo equipo con el fin de identificar las necesidades y avances en los instrumentos de cooperación manejados por el instituto.
2. Actualizado regularmente el tablero de control con los mecanismos, comisiones, cursos, proyectos, entre otros.
De acuerdo con lo anterior, se cuenta con soportes de matrices y listas de asistencia:
https://docs.google.com/spreadsheets/d/1IZGAHjPX28plKhfNAalFB-gr6AafMyFGDQMlh3pr1NY/edit?usp=drive_web&amp;ouid=102608422029062426999
https://docs.google.com/spreadsheets/d/1J-s3LbuuFUs5dZ6tfbt183QQjZm7m9Xd-dbmYcjTF8Q/edit?usp=drive_web&amp;ouid=102608422029062426999
</t>
    </r>
    <r>
      <rPr>
        <rFont val="Arial"/>
        <color rgb="FF1155CC"/>
        <sz val="10.0"/>
        <u/>
      </rPr>
      <t>https://docs.google.com/spreadsheets/d/19ncc1G-diYoyigGbCh94ZvEkMmDUDyQH/edit?rtpof=true</t>
    </r>
  </si>
  <si>
    <t>Andrés Felipe Marmolejo Egred</t>
  </si>
  <si>
    <t>Desconocimiento de los procesos, procedimientos y otros documentos del Sistema de Gestión Integrado.</t>
  </si>
  <si>
    <t>*Reprocesos y perdida de tiempo.
*Mala imagen del Instituto.
*Pérdida de la memoria Institucional.
*Influencia de terceras personas para la vinculación del personal.
*Intereses personales para favorecer un tercero.</t>
  </si>
  <si>
    <t>* Realizar capacitaciones al equipo de trabajo de Cooperación y Asuntos Internacionales sobre los procedimeintos del proceso.
*Socialización de los procedimeinto del proceso de Gestiona de Cooperación y Asuntos Internacional  a las diferentes subdirecciones y dependencias que se relacionan con el procedimiento.
* Aprobación de la gestión de Cooperación y Asuntos Internacionales por la Alta Dirección.</t>
  </si>
  <si>
    <t>Matriz de seguimiento a los proyectos y programas de Cooperación y Asuntos Internacionales.</t>
  </si>
  <si>
    <r>
      <rPr>
        <rFont val="Arial"/>
        <color theme="1"/>
        <sz val="10.0"/>
      </rPr>
      <t xml:space="preserve">Para mitigar el riesgo "Desconocimiento de los procesos, procedimientos y otros documentos del Sistema de Gestión Integrado", y teniendo en cuenta que hubo cambios internos de personal en el equipo, se hicieron varias sesiones de empalme en donde se presentaron los procedimientos del proceso a los nuevos integrantes y se presentó la ruta de acceso a ://M en donde se guarda el consolidado de toda la información.
Adicionalmente, se actualizó la matriz de seguimiento a los proyectos y programas de Cooperación y Asuntos Internacionales, de la cual se encuentra soporte en:
</t>
    </r>
    <r>
      <rPr>
        <rFont val="Arial"/>
        <color rgb="FF1155CC"/>
        <sz val="10.0"/>
        <u/>
      </rPr>
      <t>https://docs.google.com/spreadsheets/d/1IZGAHjPX28plKhfNAalFB-gr6AafMyFGDQMlh3pr1NY/edit?usp=drive_web&amp;ouid=102608422029062426999</t>
    </r>
  </si>
  <si>
    <t>Perdida, eliminación, modificación u ocultamiento de la información de la entidad que reposa en los servidores</t>
  </si>
  <si>
    <t>*Inadecuada manipulación de la información de Cooperación y Asuntos Internacionales or parte de los usuarios.
*Falta de limitación al ingreso y manipulación de la información generada</t>
  </si>
  <si>
    <t>*Pérdida de la información
*Falta de credibilidad en los procesos institucionales
*Pérdida de imagen tanto del área como del instituto
'Reprocesos de actividades y aumento de carga operativa</t>
  </si>
  <si>
    <t>*Elaboración de copias de respaldo de la información.
*Restricción a los permisos de uso de los archivos.</t>
  </si>
  <si>
    <t xml:space="preserve">Matriz y documento de trazabilidad de proyectos de CAI del IDEAM históricos, donde se identifica: vigencia, compromisos del IDEAM después del convenio. </t>
  </si>
  <si>
    <r>
      <rPr>
        <rFont val="Arial"/>
        <color theme="1"/>
        <sz val="10.0"/>
      </rPr>
      <t xml:space="preserve">Para mitigar el riesgo de "Pérdida, eliminación, modificación u ocultamiento de la información de la entidad que reposa en los servidores" se actualiza la matriz de seguimiento del CAI con toda la información relevante dispuesta en la misma y de tal manera, en caso de que haya riesgo inminente, se pueda acceder a la misma para recuperar la información. De esta se encuentra soporte en: 
</t>
    </r>
    <r>
      <rPr>
        <rFont val="Arial"/>
        <color rgb="FF1155CC"/>
        <sz val="10.0"/>
        <u/>
      </rPr>
      <t>https://docs.google.com/spreadsheets/d/1IZGAHjPX28plKhfNAalFB-gr6AafMyFGDQMlh3pr1NY/edit?usp=drive_web&amp;ouid=102608422029062426999</t>
    </r>
  </si>
  <si>
    <t>Incumplimiento de los tiempos de respuesta de las PQRs, en las Subdirecciones del IDEAM.</t>
  </si>
  <si>
    <r>
      <rPr>
        <rFont val="Arial"/>
        <color theme="1"/>
        <sz val="10.0"/>
      </rPr>
      <t>* Debilidad en los controles y se</t>
    </r>
    <r>
      <rPr>
        <rFont val="Arial"/>
        <color theme="1"/>
        <sz val="10.0"/>
      </rPr>
      <t xml:space="preserve">guimiento de PQRs, por parte de las subdirecciones.
* Asignación de trámite de atención a PRQs en tiempos próximos a su vencimiento.
</t>
    </r>
  </si>
  <si>
    <t>* Pérdida de credibilidad e imagen del Instituto.
* Inicio de actuaciones disciplinarias y sancionatorias por parte de entes de control.
* Posibles tutelas.
* Hallazgos en auditoría del SGI.</t>
  </si>
  <si>
    <t>* Seguimiento quincenal a las PQRS por medio de formato predeterminado, verificando evidencia de respuesta a las PQRs en cada subdirección.
* Realizar un (1) taller o capacitación a responsables de los trámites de PQRs en el proceso de GCI.</t>
  </si>
  <si>
    <t xml:space="preserve">
*Formato de seguimiento a PQRs y correo electrónico remitido a cada subdirector(a).
Lista de asistencia, fotografías y/o material utilizado en taller o capacitación. </t>
  </si>
  <si>
    <r>
      <rPr>
        <rFont val="Arial"/>
        <color theme="1"/>
        <sz val="10.0"/>
      </rPr>
      <t xml:space="preserve">Subdirección de Meterología
.
Se modificó la metodología de diligenciamiento y seguimiento a la matriz semáforo mecanismo por el cual se monitorea la atención oportuna a las PQRS para lo cual se elaboró una guía con los lineamientos para su diligenciemiento, y seguimiento y se hizo una una capacitación al respecto a los invoucrados en el proceso. Se esta haciendo seguimiento periódico a su diligenciamiento.
. Se realizó una capacitación de los tiempos para dar respuesta a as PQR´s.
Subdirección de Ecosistemas e Informacción Ambiental
En el mes de octubre se realizó seguimiento al Plan de mejora sobre PQRs por parte de la OCI. (Se anexa plan de mejora con el respectivo seguimiento). Cabe resaltar, este plan está cargado en el aplicativo suite-vision con las respectivas evidencias).
Para el periodo de noviembre se anexan los controles realizados (seguimiento en matriz de PQRS y corresos remitidos a la Subdirectora).
</t>
    </r>
    <r>
      <rPr>
        <rFont val="Arial"/>
        <color rgb="FF1155CC"/>
        <sz val="10.0"/>
        <u/>
      </rPr>
      <t>https://drive.google.com/drive/u/0/folders/1HQoK1YtlCuaNPi8N8ThVsH77JdxlpNV8</t>
    </r>
  </si>
  <si>
    <t>Incumplimiento en los tiempos establecidos para dar respuesta a las PQRS en las Subdirecciones del IDEAM</t>
  </si>
  <si>
    <t xml:space="preserve">
* Fallas en el seguimiento a los tiempos oportunos para dar respuesta a las PQRS
* Asignación de la PQRS a la Subdirección encargada en tiempos próximos a su vencimiento</t>
  </si>
  <si>
    <t xml:space="preserve">*Pérdida de la credibilidad e imagen
* Inicio de actuaciones disciplinarias y sancionatorias por parte de entes de control
*Posibles tutelas
* Hallazgos en auditorias internas
</t>
  </si>
  <si>
    <t>* Hacer seguimiento periódico a la atención oportuna a las PQRS
A través del formato denominado matriz semáforo
* Capacitar al personal encargado de dar respuesta y seguimiento a los requerimientos en aspectos relacionados con los tiempos de respuesta a las PQRS.</t>
  </si>
  <si>
    <t>Formato de seguimiento a las PQRS revisado mensualmente
Lista de asistencia, material utilizado y/o grabaciones o fotos de las capacitaciones</t>
  </si>
  <si>
    <r>
      <rPr>
        <rFont val="Arial"/>
        <color theme="1"/>
        <sz val="10.0"/>
      </rPr>
      <t>Subdirección de Meterología
.Se modificó la metodología de diligenciamiento y seguimiento a la matriz semáforo mecanismo por el cual se monitorea la atención oportuna a las PQRS para lo cual se elaboró una guía con los lineamientos para su diligenciemiento, y seguimiento y se hizo una una capacitación al respecto a los invoucrados en el proceso. Se esta haciendo seguimiento periódico a su diligenciamiento.
. Se realizó una capacitación de los tiempos para dar respuesta a as PQR´s.
Subdirección de Ecosistemas e Informacción Ambiental
En el mes de octubre se realizó seguimiento al Plan de mejora sobre PQRs por parte de la OCI. (Se anexa plan de mejora con el respectivo seguimiento). Cabe resaltar, este plan está cargado en el aplicativo suite-vision con las respectivas evidencias).
Para el periodo de noviembre se anexan los controles realizados (seguimiento en matriz de PQRS y corresos remitidos a la Subdirecto</t>
    </r>
    <r>
      <rPr>
        <rFont val="Arial"/>
        <color rgb="FF000000"/>
        <sz val="10.0"/>
      </rPr>
      <t xml:space="preserve">ra).
</t>
    </r>
    <r>
      <rPr>
        <rFont val="Arial"/>
        <color rgb="FF1155CC"/>
        <sz val="10.0"/>
        <u/>
      </rPr>
      <t>https://drive.google.com/drive/u/1/folders/1IfS_gFkVPEUHlMjvDLBu_LSyhOq59cry</t>
    </r>
  </si>
  <si>
    <t xml:space="preserve">Incumplimiento de requisitos legales en el Sistema de Gestión de Calidad y el Sistema de Gestión Ambiental aplicables a la Entidad </t>
  </si>
  <si>
    <t>* Falta de conocimiento de las normas en materia ambiental
* Falta de revisión y seguimiento periódico de la matriz legal</t>
  </si>
  <si>
    <t>* Sanciones legales por incumplimiento, hallazgos de auditoría y entes de control.</t>
  </si>
  <si>
    <t>* Definir Manual para contratistas del IDEAM el cual establezca los requisitos a cumplir en temas de gestión ambiental para los servicios y productos entregados por terceros
* Actualización, seguimiento y evaluación a la matriz de requisitos legales
* Inspecciones y auditorías internas para verificar el grado de cumplimiento ambiental</t>
  </si>
  <si>
    <t xml:space="preserve">* Manual de Gestión de contratistas y socialización. 
*Informes de supervisión
*Informe de Auditorías 
</t>
  </si>
  <si>
    <t>HISTORIAL DE CAMBIOS</t>
  </si>
  <si>
    <t>VERSIÓN</t>
  </si>
  <si>
    <t>FECHA</t>
  </si>
  <si>
    <t>DESCRIPCIÓN</t>
  </si>
  <si>
    <t>01</t>
  </si>
  <si>
    <t>15/03/2012</t>
  </si>
  <si>
    <t>Creación del documento</t>
  </si>
  <si>
    <t>02</t>
  </si>
  <si>
    <t>15/12/2014</t>
  </si>
  <si>
    <t>Actualización del documento</t>
  </si>
  <si>
    <t>03</t>
  </si>
  <si>
    <t>22/09/2015</t>
  </si>
  <si>
    <t>04</t>
  </si>
  <si>
    <t>01/11/2016</t>
  </si>
  <si>
    <t>05</t>
  </si>
  <si>
    <t>02/05/2017</t>
  </si>
  <si>
    <t>Actualización del documento por creación del Proceso Gestión del SGI</t>
  </si>
  <si>
    <t>06</t>
  </si>
  <si>
    <t>01/08/2020</t>
  </si>
  <si>
    <t>Actualización del documento por creación del Proceso Gestión de Cooperación y Asuntos Internacionales e inclusión del mapa de calor  y Estratégias para el tratamiento del riesgo</t>
  </si>
  <si>
    <t>ELABORÓ:
Daniel Díaz Díaz
Contratista OAP Sistema de Gestión Integrado</t>
  </si>
  <si>
    <t>REVISÓ:     
Telly de Jesús Month
Jefe Oficina Asesora de Planeación.</t>
  </si>
  <si>
    <t>APROBÓ:
Telly de Jesús Month
Jefe Oficina Asesora de Planeación</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</si>
  <si>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</si>
  <si>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</si>
  <si>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</si>
  <si>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</si>
  <si>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</si>
  <si>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</si>
  <si>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</si>
  <si>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</si>
  <si>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</si>
  <si>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</si>
  <si>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</si>
  <si>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</si>
  <si>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</si>
  <si>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</si>
  <si>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MEDIO</t>
  </si>
  <si>
    <t>ROJO</t>
  </si>
  <si>
    <t>MUY ALTO/ INACEPTABLE</t>
  </si>
  <si>
    <t>Los riesgos extremos deben ponerse en conocimiento.</t>
  </si>
  <si>
    <t>X</t>
  </si>
  <si>
    <t>Realizar acciones de control y atención de forma inmediata. Son objeto de seguimiento permanente.</t>
  </si>
  <si>
    <t>BAJO</t>
  </si>
  <si>
    <t>NARANJA</t>
  </si>
  <si>
    <t>ALTO/ IMPORTANTE</t>
  </si>
  <si>
    <t>Los riesgos Altos requieren la atención de jefes de oficina.</t>
  </si>
  <si>
    <t xml:space="preserve">Establecer acciones de control y evaluar las medidas propuestas, asignar recursos que permitan EVITAR la materialización del riesgo.  </t>
  </si>
  <si>
    <t>Improbable</t>
  </si>
  <si>
    <t>AMARILLO</t>
  </si>
  <si>
    <t>MEDIO/ TOLERABLE</t>
  </si>
  <si>
    <t xml:space="preserve"> Los riesgos Moderados deben ser objeto de Seguimiento adecuado por parte de los Líderes y Todos los funcionarios.</t>
  </si>
  <si>
    <t>Gestionar mediante acciones de control anticipadas, como procedimientos, instructivos, monitoreo y/o mantenimiento de acciones que permitan REDUCIR la probabilidad o el impacto de ocurrencia del riesgo, se hace seguimiento CUATRIMESTRAL. </t>
  </si>
  <si>
    <t>Rara vez</t>
  </si>
  <si>
    <t>VERDE</t>
  </si>
  <si>
    <t>BAJO/ ACEPTABLE</t>
  </si>
  <si>
    <t>Los riesgos Bajos deben ser Objeto de seguimiento por parte de todos los funcionarios</t>
  </si>
  <si>
    <t xml:space="preserve">Gestionar mediante procedimientos, es improbable que se necesite la aplicación específica de recursos, y se realiza en el reporte cuatrimestral de su desempeño. </t>
  </si>
  <si>
    <r>
      <rPr>
        <rFont val="Calibri"/>
        <b/>
        <color rgb="FFFF0000"/>
        <sz val="11.0"/>
      </rPr>
      <t>NOTA</t>
    </r>
    <r>
      <rPr>
        <rFont val="Calibri"/>
        <b/>
        <color theme="1"/>
        <sz val="11.0"/>
      </rPr>
      <t>: Los unicos Riesgos que  NO SE ACEPTAN sin importar su nivel , son los Riesgos de Corrupción, Periodicidad de seguimiento
CUATRIMESTRAL,  para evitar  su materialización por parte de los procesos a cargo de estos.</t>
    </r>
  </si>
  <si>
    <t>IMPACTO</t>
  </si>
  <si>
    <t>INSTRUCCIONES DE DILIGENCIAMIENTO DEL FORMATO</t>
  </si>
  <si>
    <t>Identificación del Riesgo</t>
  </si>
  <si>
    <t>Escriba el código del riesgo que está siendo analizado por la matriz de riesgos.</t>
  </si>
  <si>
    <t>De esta lista de valores elija el tipo de riesgo que se está evaluando.  Esta lista corresponde a los valores TIPO del riesgo: Administrativo, Operativo, Financiero, Legal, Tecnológico, Seguridad de la Información, Corrupción.</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</si>
  <si>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</si>
  <si>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</si>
  <si>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</si>
  <si>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</si>
  <si>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</si>
  <si>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</si>
  <si>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</si>
  <si>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</si>
  <si>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rPr>
        <rFont val="Arial"/>
        <color theme="1"/>
        <sz val="11.0"/>
      </rPr>
      <t xml:space="preserve">Este campo es una lista de valores que permite identificar la naturaleza o tipo de control que se ha identificado. Estos valores pueden ser </t>
    </r>
    <r>
      <rPr>
        <rFont val="Arial"/>
        <b/>
        <i/>
        <color theme="1"/>
        <sz val="11.0"/>
      </rPr>
      <t>Correctivo</t>
    </r>
    <r>
      <rPr>
        <rFont val="Arial"/>
        <color theme="1"/>
        <sz val="11.0"/>
      </rPr>
      <t xml:space="preserve">, cuando el control está encaminado a atender alguna causa o propiemente al riesgo despúes de que se ha materializado; </t>
    </r>
    <r>
      <rPr>
        <rFont val="Arial"/>
        <b/>
        <i/>
        <color theme="1"/>
        <sz val="11.0"/>
      </rPr>
      <t>Preventivo</t>
    </r>
    <r>
      <rPr>
        <rFont val="Arial"/>
        <color theme="1"/>
        <sz val="11.0"/>
      </rPr>
      <t xml:space="preserve">, cuando el control está diseñado para evitar que alguna causa o el riesgo se presente; y </t>
    </r>
    <r>
      <rPr>
        <rFont val="Arial"/>
        <b/>
        <i/>
        <color theme="1"/>
        <sz val="11.0"/>
      </rPr>
      <t>Detectivo</t>
    </r>
    <r>
      <rPr>
        <rFont val="Arial"/>
        <color theme="1"/>
        <sz val="11.0"/>
      </rPr>
      <t>, cuando el control está diseñado para informar con antelación, cambios en las causas o en las mediciones del entorno que pueden alertar sobre la posible materialización del riesgo.</t>
    </r>
  </si>
  <si>
    <r>
      <rPr>
        <rFont val="Arial"/>
        <color theme="1"/>
        <sz val="11.0"/>
      </rPr>
      <t xml:space="preserve">Esta lista de valores identifica la clase de control identificado.  Esta clase puede ser </t>
    </r>
    <r>
      <rPr>
        <rFont val="Arial"/>
        <b/>
        <i/>
        <color theme="1"/>
        <sz val="11.0"/>
      </rPr>
      <t>Manual</t>
    </r>
    <r>
      <rPr>
        <rFont val="Arial"/>
        <color theme="1"/>
        <sz val="11.0"/>
      </rPr>
      <t xml:space="preserve">, es decir que algún servidor del Ideam debe activar el control o </t>
    </r>
    <r>
      <rPr>
        <rFont val="Arial"/>
        <b/>
        <i/>
        <color theme="1"/>
        <sz val="11.0"/>
      </rPr>
      <t>Automático</t>
    </r>
    <r>
      <rPr>
        <rFont val="Arial"/>
        <color theme="1"/>
        <sz val="11.0"/>
      </rPr>
      <t>, es decir que el control se activa sin necesidad de la intervención de una persona.</t>
    </r>
  </si>
  <si>
    <r>
      <rPr>
        <rFont val="Arial"/>
        <color theme="1"/>
        <sz val="11.0"/>
      </rPr>
      <t xml:space="preserve">Con esta lista de valores se evalúa al control respecto a su afectación sobre el valor de la </t>
    </r>
    <r>
      <rPr>
        <rFont val="Arial"/>
        <b/>
        <i/>
        <color theme="1"/>
        <sz val="11.0"/>
      </rPr>
      <t>Probabilidad</t>
    </r>
    <r>
      <rPr>
        <rFont val="Arial"/>
        <color theme="1"/>
        <sz val="11.0"/>
      </rPr>
      <t xml:space="preserve">, es decir cambiado el valor de la frecuencia; o sobre el valor del </t>
    </r>
    <r>
      <rPr>
        <rFont val="Arial"/>
        <b/>
        <i/>
        <color theme="1"/>
        <sz val="11.0"/>
      </rPr>
      <t>Impacto</t>
    </r>
    <r>
      <rPr>
        <rFont val="Arial"/>
        <color theme="1"/>
        <sz val="11.0"/>
      </rPr>
      <t>, cambiando el valor de la afectación del riesgo.</t>
    </r>
  </si>
  <si>
    <r>
      <rPr>
        <rFont val="Arial"/>
        <color theme="1"/>
        <sz val="11.0"/>
      </rPr>
      <t xml:space="preserve">Este es un campo calculado, que toma en cuenta la Naturaleza, la Clase y la Aplicación del control para otorgar una valoración del control asociado al riesgo.  Estre campo puede tener los valores </t>
    </r>
    <r>
      <rPr>
        <rFont val="Arial"/>
        <b/>
        <i/>
        <color theme="1"/>
        <sz val="11.0"/>
      </rPr>
      <t>Sin control</t>
    </r>
    <r>
      <rPr>
        <rFont val="Arial"/>
        <color theme="1"/>
        <sz val="11.0"/>
      </rPr>
      <t xml:space="preserve">, cuando no existe el control o el mismo no puede ser valorado en cuando a su naturaleza, clase y afectación; o </t>
    </r>
    <r>
      <rPr>
        <rFont val="Arial"/>
        <b/>
        <i/>
        <color theme="1"/>
        <sz val="11.0"/>
      </rPr>
      <t>Control Débil</t>
    </r>
    <r>
      <rPr>
        <rFont val="Arial"/>
        <color theme="1"/>
        <sz val="11.0"/>
      </rPr>
      <t xml:space="preserve">, cuando el control existente apenas es suficiente para atender el riesgo; o </t>
    </r>
    <r>
      <rPr>
        <rFont val="Arial"/>
        <b/>
        <i/>
        <color theme="1"/>
        <sz val="11.0"/>
      </rPr>
      <t>Control Adecuado</t>
    </r>
    <r>
      <rPr>
        <rFont val="Arial"/>
        <color theme="1"/>
        <sz val="11.0"/>
      </rPr>
      <t xml:space="preserve">, cuando el control existente opera de manera acertada sobre las variables del riesgo; o </t>
    </r>
    <r>
      <rPr>
        <rFont val="Arial"/>
        <b/>
        <i/>
        <color theme="1"/>
        <sz val="11.0"/>
      </rPr>
      <t>Control Fuerte</t>
    </r>
    <r>
      <rPr>
        <rFont val="Arial"/>
        <color theme="1"/>
        <sz val="11.0"/>
      </rPr>
      <t>, cuando el control opera completamente sobre las variables del riesgo.</t>
    </r>
  </si>
  <si>
    <r>
      <rPr>
        <rFont val="Arial"/>
        <color theme="1"/>
        <sz val="11.0"/>
      </rPr>
      <t xml:space="preserve">Este campo también es calculado, su resultado le indica al evaluador del riesgo como el control identificado puede cambiar el valor de las variables del mismo, bien sea para se </t>
    </r>
    <r>
      <rPr>
        <rFont val="Arial"/>
        <b/>
        <i/>
        <color theme="1"/>
        <sz val="11.0"/>
      </rPr>
      <t>Cambie el valor de la probabilidad</t>
    </r>
    <r>
      <rPr>
        <rFont val="Arial"/>
        <color theme="1"/>
        <sz val="11.0"/>
      </rPr>
      <t xml:space="preserve">, o se </t>
    </r>
    <r>
      <rPr>
        <rFont val="Arial"/>
        <b/>
        <i/>
        <color theme="1"/>
        <sz val="11.0"/>
      </rPr>
      <t>Cambie el valor del impacto</t>
    </r>
    <r>
      <rPr>
        <rFont val="Arial"/>
        <color theme="1"/>
        <sz val="11.0"/>
      </rPr>
      <t xml:space="preserve">, o de manera paralela se </t>
    </r>
    <r>
      <rPr>
        <rFont val="Arial"/>
        <b/>
        <i/>
        <color theme="1"/>
        <sz val="11.0"/>
      </rPr>
      <t>Cambie el valor de probabilidad e impacto</t>
    </r>
    <r>
      <rPr>
        <rFont val="Arial"/>
        <color theme="1"/>
        <sz val="11.0"/>
      </rPr>
      <t>, o no se realice ningún cambio a estas variables (</t>
    </r>
    <r>
      <rPr>
        <rFont val="Arial"/>
        <b/>
        <i/>
        <color theme="1"/>
        <sz val="11.0"/>
      </rPr>
      <t>Sin Acción</t>
    </r>
    <r>
      <rPr>
        <rFont val="Arial"/>
        <color theme="1"/>
        <sz val="11.0"/>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</si>
  <si>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</si>
  <si>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</si>
  <si>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</si>
  <si>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</si>
  <si>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</si>
  <si>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</si>
  <si>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Responsable</t>
  </si>
  <si>
    <t>Cargo de la persona que realiza el seguimiento para validar y valorar el control que se identificó para el riesgo.</t>
  </si>
  <si>
    <t>PROCESOS</t>
  </si>
  <si>
    <t>TIPO</t>
  </si>
  <si>
    <t>Políticas de Tratamiento</t>
  </si>
  <si>
    <t>Efecto de la acción</t>
  </si>
  <si>
    <t>Concurso de Méritos</t>
  </si>
  <si>
    <t>Mitigar</t>
  </si>
  <si>
    <t>Eficaz</t>
  </si>
  <si>
    <t>Provisión de Empleos</t>
  </si>
  <si>
    <t>Dispersar</t>
  </si>
  <si>
    <t>Eficiente</t>
  </si>
  <si>
    <t>Evaluación del Desempeño Laboral</t>
  </si>
  <si>
    <t>Transferir</t>
  </si>
  <si>
    <t>Efectiva</t>
  </si>
  <si>
    <t>Registro Público de Carrera Administrativa</t>
  </si>
  <si>
    <t>Asumir</t>
  </si>
  <si>
    <t>Sin Efecto</t>
  </si>
  <si>
    <t>Vigilancia de Carrera Administrativa</t>
  </si>
  <si>
    <t>Evitar</t>
  </si>
  <si>
    <t>Doctrina</t>
  </si>
  <si>
    <t>Acreditación de Universidades</t>
  </si>
  <si>
    <t>Imagen</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</si>
  <si>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</si>
  <si>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</si>
  <si>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</si>
  <si>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</si>
  <si>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</si>
  <si>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</si>
  <si>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</si>
  <si>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</si>
  <si>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de Recursos Financieros</t>
  </si>
  <si>
    <t>Contratación</t>
  </si>
  <si>
    <t>Control Interno Disciplinario</t>
  </si>
  <si>
    <t>Gestión Contable</t>
  </si>
  <si>
    <t>Atención al Ciudadano</t>
  </si>
  <si>
    <t>Evaluación y Seguimiento a la Gestión</t>
  </si>
  <si>
    <t>Todos los procesos de la CNSC</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</si>
</sst>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6">
    <font>
      <sz val="11.0"/>
      <color theme="1"/>
      <name val="Arial"/>
    </font>
    <font/>
    <font>
      <b/>
      <sz val="11.0"/>
      <color theme="1"/>
      <name val="Arial Narrow"/>
    </font>
    <font>
      <sz val="11.0"/>
      <color theme="1"/>
      <name val="Arial Narrow"/>
    </font>
    <font>
      <sz val="11.0"/>
      <color theme="1"/>
      <name val="Calibri"/>
    </font>
    <font>
      <b/>
      <sz val="11.0"/>
      <color theme="1"/>
      <name val="Calibri"/>
    </font>
    <font>
      <b/>
      <sz val="11.0"/>
      <color theme="1"/>
      <name val="Arial"/>
    </font>
    <font>
      <sz val="10.0"/>
      <color theme="1"/>
      <name val="Arial"/>
    </font>
    <font>
      <sz val="11.0"/>
      <color theme="0"/>
      <name val="Calibri"/>
    </font>
    <font>
      <b/>
      <sz val="10.0"/>
      <color theme="1"/>
      <name val="Arial"/>
    </font>
    <font>
      <b/>
      <sz val="10.0"/>
      <color rgb="FF000000"/>
      <name val="Arial"/>
    </font>
    <font>
      <sz val="10.0"/>
      <color rgb="FF000000"/>
      <name val="Arial"/>
    </font>
    <font>
      <u/>
      <sz val="10.0"/>
      <color theme="1"/>
      <name val="Arial"/>
    </font>
    <font>
      <u/>
      <sz val="10.0"/>
      <color rgb="FF000000"/>
      <name val="Arial"/>
    </font>
    <font>
      <sz val="11.0"/>
      <color rgb="FF000000"/>
      <name val="Arial"/>
    </font>
    <font>
      <u/>
      <sz val="11.0"/>
      <color rgb="FF0000FF"/>
      <name val="Calibri"/>
    </font>
    <font>
      <u/>
      <sz val="10.0"/>
      <color theme="1"/>
      <name val="Arial"/>
    </font>
    <font>
      <color theme="1"/>
      <name val="Arial"/>
    </font>
    <font>
      <color rgb="FF000000"/>
      <name val="Arial"/>
    </font>
    <font>
      <u/>
      <sz val="10.0"/>
      <color theme="1"/>
      <name val="Arial"/>
    </font>
    <font>
      <u/>
      <sz val="10.0"/>
      <color theme="1"/>
      <name val="Arial"/>
    </font>
    <font>
      <b/>
      <sz val="10.0"/>
      <color theme="1"/>
      <name val="Arial Narrow"/>
    </font>
    <font>
      <sz val="10.0"/>
      <color theme="1"/>
      <name val="Arial Narrow"/>
    </font>
    <font>
      <b/>
      <sz val="12.0"/>
      <color theme="1"/>
      <name val="Calibri"/>
    </font>
    <font>
      <sz val="12.0"/>
      <color theme="1"/>
      <name val="Calibri"/>
    </font>
    <font>
      <b/>
      <sz val="10.0"/>
      <color theme="0"/>
      <name val="Arial"/>
    </font>
  </fonts>
  <fills count="12">
    <fill>
      <patternFill patternType="none"/>
    </fill>
    <fill>
      <patternFill patternType="lightGray"/>
    </fill>
    <fill>
      <patternFill patternType="solid">
        <fgColor rgb="FFBFBFBF"/>
        <bgColor rgb="FFBFBFBF"/>
      </patternFill>
    </fill>
    <fill>
      <patternFill patternType="solid">
        <fgColor theme="0"/>
        <bgColor theme="0"/>
      </patternFill>
    </fill>
    <fill>
      <patternFill patternType="solid">
        <fgColor rgb="FFC00000"/>
        <bgColor rgb="FFC00000"/>
      </patternFill>
    </fill>
    <fill>
      <patternFill patternType="solid">
        <fgColor rgb="FFFFFFFF"/>
        <bgColor rgb="FFFFFFFF"/>
      </patternFill>
    </fill>
    <fill>
      <patternFill patternType="solid">
        <fgColor rgb="FFFFC000"/>
        <bgColor rgb="FFFFC000"/>
      </patternFill>
    </fill>
    <fill>
      <patternFill patternType="solid">
        <fgColor rgb="FFFF0000"/>
        <bgColor rgb="FFFF0000"/>
      </patternFill>
    </fill>
    <fill>
      <patternFill patternType="solid">
        <fgColor rgb="FF17365D"/>
        <bgColor rgb="FF17365D"/>
      </patternFill>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s>
  <borders count="46">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medium">
        <color rgb="FF000000"/>
      </right>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right/>
      <top/>
      <bottom/>
    </border>
    <border>
      <left style="thin">
        <color rgb="FF000000"/>
      </left>
      <right style="thin">
        <color rgb="FF000000"/>
      </right>
      <top style="thin">
        <color rgb="FF000000"/>
      </top>
      <bottom/>
    </border>
    <border>
      <right style="thin">
        <color rgb="FF000000"/>
      </right>
      <top style="thin">
        <color rgb="FF000000"/>
      </top>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style="thin">
        <color rgb="FF000000"/>
      </left>
      <top style="thin">
        <color rgb="FF000000"/>
      </top>
    </border>
    <border>
      <left style="thin">
        <color rgb="FF000000"/>
      </left>
      <bottom style="thin">
        <color rgb="FF000000"/>
      </bottom>
    </border>
    <border>
      <left style="thin">
        <color rgb="FF000000"/>
      </left>
      <right style="thin">
        <color rgb="FF000000"/>
      </right>
    </border>
    <border>
      <top style="thin">
        <color rgb="FF000000"/>
      </top>
      <bottom style="thin">
        <color rgb="FF000000"/>
      </bottom>
    </border>
    <border>
      <bottom style="thin">
        <color rgb="FF000000"/>
      </bottom>
    </border>
    <border>
      <left style="thin">
        <color rgb="FF000000"/>
      </left>
      <right style="medium">
        <color rgb="FF000000"/>
      </right>
      <top style="thin">
        <color rgb="FF000000"/>
      </top>
      <bottom style="thin">
        <color rgb="FF000000"/>
      </bottom>
    </border>
    <border>
      <left style="medium">
        <color rgb="FF000000"/>
      </left>
      <right/>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thin">
        <color rgb="FF000000"/>
      </top>
    </border>
    <border>
      <left style="thin">
        <color rgb="FF000000"/>
      </left>
    </border>
    <border>
      <right style="thin">
        <color rgb="FF000000"/>
      </right>
    </border>
    <border>
      <right style="thin">
        <color rgb="FF000000"/>
      </right>
      <bottom style="thin">
        <color rgb="FF000000"/>
      </bottom>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1" fillId="0" fontId="0" numFmtId="0" xfId="0" applyBorder="1" applyFont="1"/>
    <xf borderId="1" fillId="0" fontId="0" numFmtId="0" xfId="0" applyAlignment="1" applyBorder="1" applyFont="1">
      <alignment horizontal="center"/>
    </xf>
    <xf borderId="2" fillId="0" fontId="1" numFmtId="0" xfId="0" applyBorder="1" applyFont="1"/>
    <xf borderId="3" fillId="0" fontId="1" numFmtId="0" xfId="0" applyBorder="1" applyFont="1"/>
    <xf borderId="1" fillId="0" fontId="2" numFmtId="0" xfId="0" applyAlignment="1" applyBorder="1" applyFont="1">
      <alignment horizontal="center" shrinkToFit="0" vertical="center" wrapText="1"/>
    </xf>
    <xf borderId="4" fillId="0" fontId="2" numFmtId="0" xfId="0" applyAlignment="1" applyBorder="1" applyFont="1">
      <alignment horizontal="left" vertical="center"/>
    </xf>
    <xf borderId="5" fillId="0" fontId="1" numFmtId="0" xfId="0" applyBorder="1" applyFont="1"/>
    <xf borderId="6" fillId="0" fontId="0" numFmtId="0" xfId="0" applyBorder="1" applyFont="1"/>
    <xf borderId="6" fillId="0" fontId="1" numFmtId="0" xfId="0" applyBorder="1" applyFont="1"/>
    <xf borderId="7" fillId="0" fontId="1" numFmtId="0" xfId="0" applyBorder="1" applyFont="1"/>
    <xf borderId="8" fillId="0" fontId="2" numFmtId="0" xfId="0" applyAlignment="1" applyBorder="1" applyFont="1">
      <alignment horizontal="left" vertical="center"/>
    </xf>
    <xf borderId="9" fillId="0" fontId="1" numFmtId="0" xfId="0" applyBorder="1" applyFont="1"/>
    <xf borderId="8" fillId="0" fontId="3" numFmtId="0" xfId="0" applyAlignment="1" applyBorder="1" applyFont="1">
      <alignment horizontal="left" vertical="center"/>
    </xf>
    <xf borderId="0" fillId="0" fontId="0" numFmtId="0" xfId="0" applyFont="1"/>
    <xf borderId="10" fillId="0" fontId="1" numFmtId="0" xfId="0" applyBorder="1" applyFont="1"/>
    <xf borderId="11" fillId="0" fontId="1" numFmtId="0" xfId="0" applyBorder="1" applyFont="1"/>
    <xf borderId="12" fillId="0" fontId="1" numFmtId="0" xfId="0" applyBorder="1" applyFont="1"/>
    <xf borderId="13" fillId="0" fontId="2" numFmtId="0" xfId="0" applyAlignment="1" applyBorder="1" applyFont="1">
      <alignment horizontal="left" vertical="center"/>
    </xf>
    <xf borderId="14" fillId="0" fontId="1" numFmtId="0" xfId="0" applyBorder="1" applyFont="1"/>
    <xf borderId="0" fillId="0" fontId="4" numFmtId="0" xfId="0" applyFont="1"/>
    <xf borderId="0" fillId="0" fontId="5" numFmtId="0" xfId="0" applyFont="1"/>
    <xf borderId="15" fillId="0" fontId="6" numFmtId="0" xfId="0" applyAlignment="1" applyBorder="1" applyFont="1">
      <alignment horizontal="center" shrinkToFit="0" vertical="center" wrapText="1"/>
    </xf>
    <xf borderId="16" fillId="0" fontId="6" numFmtId="0" xfId="0" applyAlignment="1" applyBorder="1" applyFont="1">
      <alignment horizontal="center" shrinkToFit="0" vertical="center" wrapText="1"/>
    </xf>
    <xf borderId="16" fillId="0" fontId="6" numFmtId="0" xfId="0" applyAlignment="1" applyBorder="1" applyFont="1">
      <alignment horizontal="center" vertical="center"/>
    </xf>
    <xf borderId="16" fillId="2" fontId="6" numFmtId="0" xfId="0" applyAlignment="1" applyBorder="1" applyFill="1" applyFont="1">
      <alignment horizontal="center" shrinkToFit="0" vertical="center" wrapText="1"/>
    </xf>
    <xf borderId="17" fillId="0" fontId="6" numFmtId="0" xfId="0" applyAlignment="1" applyBorder="1" applyFont="1">
      <alignment horizontal="center" shrinkToFit="0" vertical="center" wrapText="1"/>
    </xf>
    <xf borderId="18" fillId="0" fontId="1" numFmtId="0" xfId="0" applyBorder="1" applyFont="1"/>
    <xf borderId="19" fillId="0" fontId="1" numFmtId="0" xfId="0" applyBorder="1" applyFont="1"/>
    <xf borderId="20" fillId="0" fontId="6" numFmtId="0" xfId="0" applyAlignment="1" applyBorder="1" applyFont="1">
      <alignment horizontal="center" shrinkToFit="0" vertical="center" wrapText="1"/>
    </xf>
    <xf borderId="21" fillId="0" fontId="6" numFmtId="0" xfId="0" applyAlignment="1" applyBorder="1" applyFont="1">
      <alignment horizontal="center" shrinkToFit="0" vertical="center" wrapText="1"/>
    </xf>
    <xf borderId="21" fillId="0" fontId="6" numFmtId="0" xfId="0" applyAlignment="1" applyBorder="1" applyFont="1">
      <alignment horizontal="center" vertical="center"/>
    </xf>
    <xf borderId="21" fillId="2" fontId="6" numFmtId="0" xfId="0" applyAlignment="1" applyBorder="1" applyFont="1">
      <alignment horizontal="center" shrinkToFit="0" vertical="center" wrapText="1"/>
    </xf>
    <xf borderId="22" fillId="0" fontId="6" numFmtId="0" xfId="0" applyAlignment="1" applyBorder="1" applyFont="1">
      <alignment horizontal="center" shrinkToFit="0" vertical="center" wrapText="1"/>
    </xf>
    <xf borderId="23" fillId="0" fontId="6" numFmtId="0" xfId="0" applyAlignment="1" applyBorder="1" applyFont="1">
      <alignment horizontal="center" shrinkToFit="0" vertical="center" wrapText="1"/>
    </xf>
    <xf borderId="20" fillId="0" fontId="7" numFmtId="0" xfId="0" applyAlignment="1" applyBorder="1" applyFont="1">
      <alignment horizontal="left" shrinkToFit="0" vertical="center" wrapText="1"/>
    </xf>
    <xf borderId="21" fillId="0" fontId="7" numFmtId="0" xfId="0" applyAlignment="1" applyBorder="1" applyFont="1">
      <alignment horizontal="left" vertical="center"/>
    </xf>
    <xf borderId="21" fillId="0" fontId="7" numFmtId="0" xfId="0" applyAlignment="1" applyBorder="1" applyFont="1">
      <alignment horizontal="left" readingOrder="0" shrinkToFit="0" vertical="center" wrapText="1"/>
    </xf>
    <xf borderId="21" fillId="0" fontId="7" numFmtId="0" xfId="0" applyAlignment="1" applyBorder="1" applyFont="1">
      <alignment horizontal="left" shrinkToFit="0" vertical="center" wrapText="1"/>
    </xf>
    <xf borderId="21" fillId="2" fontId="7" numFmtId="0" xfId="0" applyAlignment="1" applyBorder="1" applyFont="1">
      <alignment horizontal="left" shrinkToFit="0" vertical="center" wrapText="1"/>
    </xf>
    <xf borderId="21" fillId="0" fontId="7" numFmtId="0" xfId="0" applyAlignment="1" applyBorder="1" applyFont="1">
      <alignment horizontal="center" shrinkToFit="0" vertical="center" wrapText="1"/>
    </xf>
    <xf borderId="21" fillId="2" fontId="7" numFmtId="0" xfId="0" applyAlignment="1" applyBorder="1" applyFont="1">
      <alignment horizontal="center" shrinkToFit="0" vertical="center" wrapText="1"/>
    </xf>
    <xf borderId="21" fillId="0" fontId="7" numFmtId="0" xfId="0" applyAlignment="1" applyBorder="1" applyFont="1">
      <alignment horizontal="center" readingOrder="0" shrinkToFit="0" vertical="center" wrapText="1"/>
    </xf>
    <xf borderId="22" fillId="0" fontId="7" numFmtId="0" xfId="0" applyAlignment="1" applyBorder="1" applyFont="1">
      <alignment horizontal="center" shrinkToFit="0" vertical="center" wrapText="1"/>
    </xf>
    <xf borderId="0" fillId="0" fontId="8" numFmtId="0" xfId="0" applyFont="1"/>
    <xf borderId="24" fillId="0" fontId="7" numFmtId="0" xfId="0" applyAlignment="1" applyBorder="1" applyFont="1">
      <alignment horizontal="left" readingOrder="0" shrinkToFit="0" vertical="center" wrapText="1"/>
    </xf>
    <xf borderId="24" fillId="0" fontId="7" numFmtId="0" xfId="0" applyAlignment="1" applyBorder="1" applyFont="1">
      <alignment horizontal="center" shrinkToFit="0" vertical="center" wrapText="1"/>
    </xf>
    <xf borderId="21" fillId="3" fontId="7" numFmtId="0" xfId="0" applyAlignment="1" applyBorder="1" applyFill="1" applyFont="1">
      <alignment shrinkToFit="0" vertical="center" wrapText="1"/>
    </xf>
    <xf borderId="21" fillId="3" fontId="7" numFmtId="0" xfId="0" applyAlignment="1" applyBorder="1" applyFont="1">
      <alignment horizontal="center" shrinkToFit="0" vertical="center" wrapText="1"/>
    </xf>
    <xf borderId="21" fillId="3" fontId="7" numFmtId="0" xfId="0" applyAlignment="1" applyBorder="1" applyFont="1">
      <alignment horizontal="left" shrinkToFit="0" vertical="center" wrapText="1"/>
    </xf>
    <xf borderId="21" fillId="0" fontId="7" numFmtId="0" xfId="0" applyAlignment="1" applyBorder="1" applyFont="1">
      <alignment shrinkToFit="0" vertical="center" wrapText="1"/>
    </xf>
    <xf borderId="21" fillId="0" fontId="9" numFmtId="0" xfId="0" applyAlignment="1" applyBorder="1" applyFont="1">
      <alignment horizontal="left" shrinkToFit="0" vertical="center" wrapText="1"/>
    </xf>
    <xf borderId="25" fillId="4" fontId="4" numFmtId="0" xfId="0" applyBorder="1" applyFill="1" applyFont="1"/>
    <xf borderId="21" fillId="0" fontId="10" numFmtId="0" xfId="0" applyAlignment="1" applyBorder="1" applyFont="1">
      <alignment shrinkToFit="0" vertical="center" wrapText="1"/>
    </xf>
    <xf borderId="24" fillId="0" fontId="7" numFmtId="0" xfId="0" applyAlignment="1" applyBorder="1" applyFont="1">
      <alignment horizontal="left" shrinkToFit="0" vertical="center" wrapText="1"/>
    </xf>
    <xf borderId="20" fillId="5" fontId="7" numFmtId="0" xfId="0" applyAlignment="1" applyBorder="1" applyFill="1" applyFont="1">
      <alignment horizontal="left" shrinkToFit="0" vertical="center" wrapText="1"/>
    </xf>
    <xf borderId="21" fillId="5" fontId="7" numFmtId="0" xfId="0" applyAlignment="1" applyBorder="1" applyFont="1">
      <alignment horizontal="center" vertical="center"/>
    </xf>
    <xf borderId="21" fillId="5" fontId="7" numFmtId="0" xfId="0" applyAlignment="1" applyBorder="1" applyFont="1">
      <alignment horizontal="center" shrinkToFit="0" vertical="center" wrapText="1"/>
    </xf>
    <xf borderId="21" fillId="5" fontId="0" numFmtId="0" xfId="0" applyAlignment="1" applyBorder="1" applyFont="1">
      <alignment readingOrder="0" shrinkToFit="0" vertical="center" wrapText="1"/>
    </xf>
    <xf borderId="26" fillId="5" fontId="11" numFmtId="0" xfId="0" applyAlignment="1" applyBorder="1" applyFont="1">
      <alignment shrinkToFit="0" vertical="center" wrapText="1"/>
    </xf>
    <xf borderId="24" fillId="5" fontId="11" numFmtId="0" xfId="0" applyAlignment="1" applyBorder="1" applyFont="1">
      <alignment shrinkToFit="0" vertical="center" wrapText="1"/>
    </xf>
    <xf borderId="27" fillId="5" fontId="7" numFmtId="0" xfId="0" applyAlignment="1" applyBorder="1" applyFont="1">
      <alignment horizontal="center" shrinkToFit="0" vertical="center" wrapText="1"/>
    </xf>
    <xf borderId="24" fillId="5" fontId="7" numFmtId="0" xfId="0" applyAlignment="1" applyBorder="1" applyFont="1">
      <alignment horizontal="center" shrinkToFit="0" vertical="center" wrapText="1"/>
    </xf>
    <xf borderId="26" fillId="5" fontId="7" numFmtId="0" xfId="0" applyAlignment="1" applyBorder="1" applyFont="1">
      <alignment horizontal="center" shrinkToFit="0" vertical="center" wrapText="1"/>
    </xf>
    <xf borderId="26" fillId="5" fontId="7" numFmtId="0" xfId="0" applyAlignment="1" applyBorder="1" applyFont="1">
      <alignment horizontal="left" shrinkToFit="0" vertical="center" wrapText="1"/>
    </xf>
    <xf borderId="25" fillId="5" fontId="11" numFmtId="0" xfId="0" applyAlignment="1" applyBorder="1" applyFont="1">
      <alignment shrinkToFit="0" vertical="center" wrapText="1"/>
    </xf>
    <xf borderId="26" fillId="3" fontId="7" numFmtId="0" xfId="0" applyAlignment="1" applyBorder="1" applyFont="1">
      <alignment horizontal="center" shrinkToFit="0" vertical="center" wrapText="1"/>
    </xf>
    <xf borderId="28" fillId="3" fontId="7" numFmtId="0" xfId="0" applyAlignment="1" applyBorder="1" applyFont="1">
      <alignment horizontal="center" readingOrder="0" shrinkToFit="0" vertical="center" wrapText="1"/>
    </xf>
    <xf borderId="21" fillId="0" fontId="7" numFmtId="0" xfId="0" applyAlignment="1" applyBorder="1" applyFont="1">
      <alignment horizontal="center" vertical="center"/>
    </xf>
    <xf borderId="29" fillId="0" fontId="7" numFmtId="0" xfId="0" applyAlignment="1" applyBorder="1" applyFont="1">
      <alignment shrinkToFit="0" vertical="center" wrapText="1"/>
    </xf>
    <xf borderId="21" fillId="0" fontId="11" numFmtId="0" xfId="0" applyAlignment="1" applyBorder="1" applyFont="1">
      <alignment shrinkToFit="0" vertical="center" wrapText="1"/>
    </xf>
    <xf borderId="21" fillId="5" fontId="11" numFmtId="0" xfId="0" applyAlignment="1" applyBorder="1" applyFont="1">
      <alignment shrinkToFit="0" vertical="center" wrapText="1"/>
    </xf>
    <xf borderId="0" fillId="0" fontId="11" numFmtId="0" xfId="0" applyAlignment="1" applyFont="1">
      <alignment shrinkToFit="0" vertical="center" wrapText="1"/>
    </xf>
    <xf borderId="21" fillId="5" fontId="7" numFmtId="0" xfId="0" applyAlignment="1" applyBorder="1" applyFont="1">
      <alignment horizontal="left" shrinkToFit="0" vertical="center" wrapText="1"/>
    </xf>
    <xf quotePrefix="1" borderId="21" fillId="5" fontId="7" numFmtId="0" xfId="0" applyAlignment="1" applyBorder="1" applyFont="1">
      <alignment horizontal="left" shrinkToFit="0" vertical="center" wrapText="1"/>
    </xf>
    <xf borderId="21" fillId="5" fontId="0" numFmtId="0" xfId="0" applyAlignment="1" applyBorder="1" applyFont="1">
      <alignment horizontal="left" readingOrder="0" shrinkToFit="0" vertical="center" wrapText="1"/>
    </xf>
    <xf quotePrefix="1" borderId="21" fillId="0" fontId="7" numFmtId="0" xfId="0" applyAlignment="1" applyBorder="1" applyFont="1">
      <alignment horizontal="left" shrinkToFit="0" vertical="center" wrapText="1"/>
    </xf>
    <xf borderId="21" fillId="0" fontId="0" numFmtId="0" xfId="0" applyAlignment="1" applyBorder="1" applyFont="1">
      <alignment horizontal="left" readingOrder="0" shrinkToFit="0" vertical="center" wrapText="1"/>
    </xf>
    <xf borderId="30" fillId="0" fontId="7" numFmtId="0" xfId="0" applyAlignment="1" applyBorder="1" applyFont="1">
      <alignment shrinkToFit="0" vertical="center" wrapText="1"/>
    </xf>
    <xf borderId="31" fillId="0" fontId="7" numFmtId="0" xfId="0" applyAlignment="1" applyBorder="1" applyFont="1">
      <alignment shrinkToFit="0" vertical="center" wrapText="1"/>
    </xf>
    <xf borderId="21" fillId="0" fontId="0" numFmtId="0" xfId="0" applyAlignment="1" applyBorder="1" applyFont="1">
      <alignment horizontal="center" readingOrder="0" shrinkToFit="0" vertical="center" wrapText="1"/>
    </xf>
    <xf borderId="29" fillId="0" fontId="7" numFmtId="0" xfId="0" applyAlignment="1" applyBorder="1" applyFont="1">
      <alignment horizontal="left" shrinkToFit="0" vertical="center" wrapText="1"/>
    </xf>
    <xf borderId="29" fillId="0" fontId="7" numFmtId="0" xfId="0" applyAlignment="1" applyBorder="1" applyFont="1">
      <alignment horizontal="center" shrinkToFit="0" vertical="center" wrapText="1"/>
    </xf>
    <xf borderId="23" fillId="0" fontId="7" numFmtId="0" xfId="0" applyAlignment="1" applyBorder="1" applyFont="1">
      <alignment horizontal="center" shrinkToFit="0" vertical="center" wrapText="1"/>
    </xf>
    <xf borderId="24" fillId="0" fontId="11" numFmtId="0" xfId="0" applyAlignment="1" applyBorder="1" applyFont="1">
      <alignment shrinkToFit="0" vertical="center" wrapText="1"/>
    </xf>
    <xf borderId="27" fillId="0" fontId="7" numFmtId="0" xfId="0" applyAlignment="1" applyBorder="1" applyFont="1">
      <alignment horizontal="center" shrinkToFit="0" vertical="center" wrapText="1"/>
    </xf>
    <xf borderId="21" fillId="0" fontId="12" numFmtId="0" xfId="0" applyAlignment="1" applyBorder="1" applyFont="1">
      <alignment readingOrder="0" shrinkToFit="0" vertical="center" wrapText="1"/>
    </xf>
    <xf borderId="21" fillId="0" fontId="13" numFmtId="0" xfId="0" applyAlignment="1" applyBorder="1" applyFont="1">
      <alignment readingOrder="0" shrinkToFit="0" vertical="center" wrapText="1"/>
    </xf>
    <xf borderId="21" fillId="0" fontId="11" numFmtId="0" xfId="0" applyAlignment="1" applyBorder="1" applyFont="1">
      <alignment readingOrder="0" shrinkToFit="0" vertical="center" wrapText="1"/>
    </xf>
    <xf borderId="21" fillId="0" fontId="11" numFmtId="0" xfId="0" applyAlignment="1" applyBorder="1" applyFont="1">
      <alignment readingOrder="0" vertical="center"/>
    </xf>
    <xf borderId="21" fillId="3" fontId="3" numFmtId="0" xfId="0" applyAlignment="1" applyBorder="1" applyFont="1">
      <alignment horizontal="left" shrinkToFit="0" vertical="center" wrapText="1"/>
    </xf>
    <xf borderId="21" fillId="0" fontId="4" numFmtId="0" xfId="0" applyAlignment="1" applyBorder="1" applyFont="1">
      <alignment shrinkToFit="0" vertical="center" wrapText="1"/>
    </xf>
    <xf borderId="24" fillId="0" fontId="7" numFmtId="0" xfId="0" applyAlignment="1" applyBorder="1" applyFont="1">
      <alignment horizontal="center" vertical="center"/>
    </xf>
    <xf borderId="32" fillId="0" fontId="7" numFmtId="0" xfId="0" applyAlignment="1" applyBorder="1" applyFont="1">
      <alignment horizontal="center" shrinkToFit="0" vertical="center" wrapText="1"/>
    </xf>
    <xf borderId="27" fillId="0" fontId="7" numFmtId="0" xfId="0" applyAlignment="1" applyBorder="1" applyFont="1">
      <alignment horizontal="left" shrinkToFit="0" vertical="center" wrapText="1"/>
    </xf>
    <xf borderId="21" fillId="5" fontId="10" numFmtId="0" xfId="0" applyAlignment="1" applyBorder="1" applyFont="1">
      <alignment shrinkToFit="0" vertical="center" wrapText="1"/>
    </xf>
    <xf borderId="21" fillId="0" fontId="11" numFmtId="0" xfId="0" applyAlignment="1" applyBorder="1" applyFont="1">
      <alignment horizontal="center" shrinkToFit="0" vertical="center" wrapText="1"/>
    </xf>
    <xf borderId="21" fillId="5" fontId="11" numFmtId="0" xfId="0" applyAlignment="1" applyBorder="1" applyFont="1">
      <alignment readingOrder="0" shrinkToFit="0" vertical="center" wrapText="1"/>
    </xf>
    <xf borderId="21" fillId="5" fontId="10" numFmtId="0" xfId="0" applyAlignment="1" applyBorder="1" applyFont="1">
      <alignment readingOrder="0" shrinkToFit="0" vertical="center" wrapText="1"/>
    </xf>
    <xf borderId="21" fillId="0" fontId="14" numFmtId="0" xfId="0" applyAlignment="1" applyBorder="1" applyFont="1">
      <alignment readingOrder="0" shrinkToFit="0" vertical="center" wrapText="1"/>
    </xf>
    <xf borderId="21" fillId="0" fontId="4" numFmtId="0" xfId="0" applyAlignment="1" applyBorder="1" applyFont="1">
      <alignment horizontal="left" shrinkToFit="0" vertical="center" wrapText="1"/>
    </xf>
    <xf borderId="33" fillId="0" fontId="7" numFmtId="0" xfId="0" applyAlignment="1" applyBorder="1" applyFont="1">
      <alignment horizontal="center" shrinkToFit="0" vertical="center" wrapText="1"/>
    </xf>
    <xf borderId="34" fillId="0" fontId="7" numFmtId="0" xfId="0" applyAlignment="1" applyBorder="1" applyFont="1">
      <alignment horizontal="left" shrinkToFit="0" vertical="center" wrapText="1"/>
    </xf>
    <xf borderId="34" fillId="0" fontId="7" numFmtId="0" xfId="0" applyAlignment="1" applyBorder="1" applyFont="1">
      <alignment horizontal="center" shrinkToFit="0" vertical="center" wrapText="1"/>
    </xf>
    <xf borderId="21" fillId="0" fontId="0" numFmtId="0" xfId="0" applyAlignment="1" applyBorder="1" applyFont="1">
      <alignment readingOrder="0" shrinkToFit="0" vertical="center" wrapText="1"/>
    </xf>
    <xf borderId="21" fillId="0" fontId="15" numFmtId="0" xfId="0" applyAlignment="1" applyBorder="1" applyFont="1">
      <alignment horizontal="center" readingOrder="0" shrinkToFit="0" vertical="center" wrapText="1"/>
    </xf>
    <xf borderId="24" fillId="0" fontId="7" numFmtId="0" xfId="0" applyAlignment="1" applyBorder="1" applyFont="1">
      <alignment shrinkToFit="0" vertical="center" wrapText="1"/>
    </xf>
    <xf borderId="22" fillId="0" fontId="7" numFmtId="0" xfId="0" applyAlignment="1" applyBorder="1" applyFont="1">
      <alignment horizontal="center" readingOrder="0" shrinkToFit="0" vertical="center" wrapText="1"/>
    </xf>
    <xf borderId="29" fillId="0" fontId="16" numFmtId="0" xfId="0" applyAlignment="1" applyBorder="1" applyFont="1">
      <alignment horizontal="left" readingOrder="0" shrinkToFit="0" vertical="center" wrapText="1"/>
    </xf>
    <xf borderId="29" fillId="0" fontId="7" numFmtId="0" xfId="0" applyAlignment="1" applyBorder="1" applyFont="1">
      <alignment horizontal="center" readingOrder="0" shrinkToFit="0" vertical="center" wrapText="1"/>
    </xf>
    <xf borderId="21" fillId="0" fontId="17" numFmtId="0" xfId="0" applyAlignment="1" applyBorder="1" applyFont="1">
      <alignment horizontal="center" shrinkToFit="0" vertical="center" wrapText="1"/>
    </xf>
    <xf borderId="21" fillId="0" fontId="17" numFmtId="0" xfId="0" applyAlignment="1" applyBorder="1" applyFont="1">
      <alignment horizontal="left" shrinkToFit="0" vertical="center" wrapText="1"/>
    </xf>
    <xf borderId="21" fillId="0" fontId="18" numFmtId="0" xfId="0" applyAlignment="1" applyBorder="1" applyFont="1">
      <alignment horizontal="left" shrinkToFit="0" vertical="center" wrapText="1"/>
    </xf>
    <xf borderId="21" fillId="0" fontId="18" numFmtId="0" xfId="0" applyAlignment="1" applyBorder="1" applyFont="1">
      <alignment horizontal="left" readingOrder="0" shrinkToFit="0" vertical="center" wrapText="1"/>
    </xf>
    <xf borderId="21" fillId="0" fontId="17" numFmtId="0" xfId="0" applyAlignment="1" applyBorder="1" applyFont="1">
      <alignment shrinkToFit="0" vertical="center" wrapText="1"/>
    </xf>
    <xf borderId="21" fillId="0" fontId="18" numFmtId="0" xfId="0" applyAlignment="1" applyBorder="1" applyFont="1">
      <alignment shrinkToFit="0" vertical="center" wrapText="1"/>
    </xf>
    <xf borderId="21" fillId="3" fontId="0" numFmtId="0" xfId="0" applyAlignment="1" applyBorder="1" applyFont="1">
      <alignment horizontal="left" readingOrder="0" shrinkToFit="0" vertical="center" wrapText="1"/>
    </xf>
    <xf borderId="21" fillId="3" fontId="7" numFmtId="0" xfId="0" applyAlignment="1" applyBorder="1" applyFont="1">
      <alignment horizontal="center" readingOrder="0" shrinkToFit="0" vertical="center" wrapText="1"/>
    </xf>
    <xf borderId="0" fillId="0" fontId="4" numFmtId="0" xfId="0" applyAlignment="1" applyFont="1">
      <alignment readingOrder="0"/>
    </xf>
    <xf borderId="21" fillId="0" fontId="4" numFmtId="0" xfId="0" applyAlignment="1" applyBorder="1" applyFont="1">
      <alignment horizontal="center" shrinkToFit="0" vertical="center" wrapText="1"/>
    </xf>
    <xf quotePrefix="1" borderId="21" fillId="0" fontId="7" numFmtId="0" xfId="0" applyAlignment="1" applyBorder="1" applyFont="1">
      <alignment horizontal="center" shrinkToFit="0" vertical="center" wrapText="1"/>
    </xf>
    <xf borderId="21" fillId="3" fontId="19" numFmtId="0" xfId="0" applyAlignment="1" applyBorder="1" applyFont="1">
      <alignment horizontal="left" readingOrder="0" shrinkToFit="0" vertical="center" wrapText="1"/>
    </xf>
    <xf borderId="21" fillId="3" fontId="7" numFmtId="0" xfId="0" applyAlignment="1" applyBorder="1" applyFont="1">
      <alignment horizontal="left" readingOrder="0" shrinkToFit="0" vertical="center" wrapText="1"/>
    </xf>
    <xf borderId="26" fillId="2" fontId="7" numFmtId="0" xfId="0" applyAlignment="1" applyBorder="1" applyFont="1">
      <alignment horizontal="center" shrinkToFit="0" vertical="center" wrapText="1"/>
    </xf>
    <xf borderId="26" fillId="2" fontId="7" numFmtId="0" xfId="0" applyAlignment="1" applyBorder="1" applyFont="1">
      <alignment horizontal="left" shrinkToFit="0" vertical="center" wrapText="1"/>
    </xf>
    <xf borderId="26" fillId="3" fontId="20" numFmtId="0" xfId="0" applyAlignment="1" applyBorder="1" applyFont="1">
      <alignment horizontal="left" readingOrder="0" shrinkToFit="0" vertical="center" wrapText="1"/>
    </xf>
    <xf borderId="26" fillId="3" fontId="7" numFmtId="0" xfId="0" applyAlignment="1" applyBorder="1" applyFont="1">
      <alignment horizontal="center" readingOrder="0" shrinkToFit="0" vertical="center" wrapText="1"/>
    </xf>
    <xf borderId="21" fillId="3" fontId="7" numFmtId="0" xfId="0" applyAlignment="1" applyBorder="1" applyFont="1">
      <alignment horizontal="center" vertical="center"/>
    </xf>
    <xf borderId="28" fillId="3" fontId="7" numFmtId="0" xfId="0" applyAlignment="1" applyBorder="1" applyFont="1">
      <alignment horizontal="left" shrinkToFit="0" vertical="center" wrapText="1"/>
    </xf>
    <xf borderId="21" fillId="0" fontId="17" numFmtId="0" xfId="0" applyAlignment="1" applyBorder="1" applyFont="1">
      <alignment horizontal="center" vertical="center"/>
    </xf>
    <xf borderId="21" fillId="5" fontId="18" numFmtId="0" xfId="0" applyAlignment="1" applyBorder="1" applyFont="1">
      <alignment shrinkToFit="0" vertical="center" wrapText="1"/>
    </xf>
    <xf borderId="21" fillId="2" fontId="17" numFmtId="0" xfId="0" applyAlignment="1" applyBorder="1" applyFont="1">
      <alignment horizontal="center" shrinkToFit="0" vertical="center" wrapText="1"/>
    </xf>
    <xf borderId="21" fillId="2" fontId="17" numFmtId="0" xfId="0" applyAlignment="1" applyBorder="1" applyFont="1">
      <alignment shrinkToFit="0" vertical="center" wrapText="1"/>
    </xf>
    <xf borderId="21" fillId="0" fontId="17" numFmtId="0" xfId="0" applyAlignment="1" applyBorder="1" applyFont="1">
      <alignment horizontal="center" shrinkToFit="0" wrapText="1"/>
    </xf>
    <xf borderId="21" fillId="2" fontId="17" numFmtId="0" xfId="0" applyAlignment="1" applyBorder="1" applyFont="1">
      <alignment horizontal="center" shrinkToFit="0" wrapText="1"/>
    </xf>
    <xf borderId="22" fillId="0" fontId="5" numFmtId="0" xfId="0" applyAlignment="1" applyBorder="1" applyFont="1">
      <alignment horizontal="center"/>
    </xf>
    <xf borderId="35" fillId="0" fontId="1" numFmtId="0" xfId="0" applyBorder="1" applyFont="1"/>
    <xf borderId="23" fillId="0" fontId="1" numFmtId="0" xfId="0" applyBorder="1" applyFont="1"/>
    <xf borderId="21" fillId="0" fontId="5" numFmtId="0" xfId="0" applyBorder="1" applyFont="1"/>
    <xf borderId="0" fillId="0" fontId="5" numFmtId="0" xfId="0" applyAlignment="1" applyFont="1">
      <alignment horizontal="center"/>
    </xf>
    <xf borderId="22" fillId="0" fontId="21" numFmtId="0" xfId="0" applyAlignment="1" applyBorder="1" applyFont="1">
      <alignment horizontal="center" shrinkToFit="0" vertical="center" wrapText="1"/>
    </xf>
    <xf borderId="21" fillId="0" fontId="21" numFmtId="0" xfId="0" applyAlignment="1" applyBorder="1" applyFont="1">
      <alignment horizontal="center" shrinkToFit="0" vertical="center" wrapText="1"/>
    </xf>
    <xf borderId="22" fillId="0" fontId="22" numFmtId="49" xfId="0" applyAlignment="1" applyBorder="1" applyFont="1" applyNumberFormat="1">
      <alignment horizontal="center" shrinkToFit="0" vertical="center" wrapText="1"/>
    </xf>
    <xf borderId="21" fillId="0" fontId="22" numFmtId="49" xfId="0" applyAlignment="1" applyBorder="1" applyFont="1" applyNumberFormat="1">
      <alignment horizontal="center" shrinkToFit="0" vertical="center" wrapText="1"/>
    </xf>
    <xf borderId="0" fillId="0" fontId="22" numFmtId="49" xfId="0" applyAlignment="1" applyFont="1" applyNumberFormat="1">
      <alignment shrinkToFit="0" vertical="center" wrapText="1"/>
    </xf>
    <xf borderId="0" fillId="0" fontId="22" numFmtId="164" xfId="0" applyAlignment="1" applyFont="1" applyNumberFormat="1">
      <alignment horizontal="center" shrinkToFit="0" vertical="center" wrapText="1"/>
    </xf>
    <xf borderId="0" fillId="0" fontId="22" numFmtId="0" xfId="0" applyAlignment="1" applyFont="1">
      <alignment horizontal="center" shrinkToFit="0" vertical="center" wrapText="1"/>
    </xf>
    <xf borderId="0" fillId="0" fontId="23" numFmtId="0" xfId="0" applyAlignment="1" applyFont="1">
      <alignment horizontal="center" vertical="center"/>
    </xf>
    <xf borderId="36" fillId="0" fontId="23" numFmtId="0" xfId="0" applyAlignment="1" applyBorder="1" applyFont="1">
      <alignment horizontal="center" vertical="center"/>
    </xf>
    <xf borderId="36" fillId="0" fontId="1" numFmtId="0" xfId="0" applyBorder="1" applyFont="1"/>
    <xf borderId="0" fillId="0" fontId="24" numFmtId="0" xfId="0" applyAlignment="1" applyFont="1">
      <alignment vertical="center"/>
    </xf>
    <xf borderId="4" fillId="0" fontId="23" numFmtId="0" xfId="0" applyAlignment="1" applyBorder="1" applyFont="1">
      <alignment horizontal="center" vertical="center"/>
    </xf>
    <xf borderId="6" fillId="0" fontId="4" numFmtId="0" xfId="0" applyAlignment="1" applyBorder="1" applyFont="1">
      <alignment horizontal="center"/>
    </xf>
    <xf borderId="0" fillId="0" fontId="4" numFmtId="0" xfId="0" applyAlignment="1" applyFont="1">
      <alignment textRotation="90" vertical="center"/>
    </xf>
    <xf borderId="21" fillId="0" fontId="5" numFmtId="0" xfId="0" applyAlignment="1" applyBorder="1" applyFont="1">
      <alignment horizontal="center" vertical="center"/>
    </xf>
    <xf borderId="21" fillId="6" fontId="4" numFmtId="0" xfId="0" applyAlignment="1" applyBorder="1" applyFill="1" applyFont="1">
      <alignment horizontal="center" vertical="center"/>
    </xf>
    <xf borderId="21" fillId="7" fontId="4" numFmtId="0" xfId="0" applyAlignment="1" applyBorder="1" applyFill="1" applyFont="1">
      <alignment horizontal="center" vertical="center"/>
    </xf>
    <xf borderId="20" fillId="8" fontId="25" numFmtId="0" xfId="0" applyAlignment="1" applyBorder="1" applyFill="1" applyFont="1">
      <alignment vertical="center"/>
    </xf>
    <xf borderId="21" fillId="8" fontId="25" numFmtId="0" xfId="0" applyAlignment="1" applyBorder="1" applyFont="1">
      <alignment vertical="center"/>
    </xf>
    <xf borderId="21" fillId="8" fontId="25" numFmtId="0" xfId="0" applyAlignment="1" applyBorder="1" applyFont="1">
      <alignment horizontal="center" vertical="center"/>
    </xf>
    <xf borderId="21" fillId="8" fontId="25" numFmtId="0" xfId="0" applyAlignment="1" applyBorder="1" applyFont="1">
      <alignment horizontal="center" textRotation="90" vertical="center"/>
    </xf>
    <xf borderId="37" fillId="8" fontId="25" numFmtId="0" xfId="0" applyAlignment="1" applyBorder="1" applyFont="1">
      <alignment horizontal="center" vertical="center"/>
    </xf>
    <xf borderId="21" fillId="9" fontId="4" numFmtId="0" xfId="0" applyAlignment="1" applyBorder="1" applyFill="1" applyFont="1">
      <alignment horizontal="center" vertical="center"/>
    </xf>
    <xf borderId="38" fillId="7" fontId="7" numFmtId="0" xfId="0" applyAlignment="1" applyBorder="1" applyFont="1">
      <alignment vertical="center"/>
    </xf>
    <xf borderId="24" fillId="0" fontId="9" numFmtId="0" xfId="0" applyAlignment="1" applyBorder="1" applyFont="1">
      <alignment horizontal="center" vertical="center"/>
    </xf>
    <xf borderId="37" fillId="0" fontId="7" numFmtId="0" xfId="0" applyAlignment="1" applyBorder="1" applyFont="1">
      <alignment shrinkToFit="0" vertical="center" wrapText="1"/>
    </xf>
    <xf borderId="21" fillId="10" fontId="4" numFmtId="0" xfId="0" applyAlignment="1" applyBorder="1" applyFill="1" applyFont="1">
      <alignment horizontal="center" vertical="center"/>
    </xf>
    <xf borderId="20" fillId="6" fontId="7" numFmtId="0" xfId="0" applyAlignment="1" applyBorder="1" applyFont="1">
      <alignment shrinkToFit="0" vertical="center" wrapText="1"/>
    </xf>
    <xf borderId="21" fillId="0" fontId="9" numFmtId="0" xfId="0" applyAlignment="1" applyBorder="1" applyFont="1">
      <alignment horizontal="center" shrinkToFit="0" vertical="center" wrapText="1"/>
    </xf>
    <xf borderId="20" fillId="9" fontId="7" numFmtId="0" xfId="0" applyAlignment="1" applyBorder="1" applyFont="1">
      <alignment vertical="center"/>
    </xf>
    <xf borderId="21" fillId="0" fontId="9" numFmtId="0" xfId="0" applyAlignment="1" applyBorder="1" applyFont="1">
      <alignment horizontal="center" vertical="center"/>
    </xf>
    <xf borderId="39" fillId="10" fontId="7" numFmtId="0" xfId="0" applyAlignment="1" applyBorder="1" applyFont="1">
      <alignment vertical="center"/>
    </xf>
    <xf borderId="40" fillId="0" fontId="7" numFmtId="0" xfId="0" applyAlignment="1" applyBorder="1" applyFont="1">
      <alignment shrinkToFit="0" vertical="center" wrapText="1"/>
    </xf>
    <xf borderId="40" fillId="0" fontId="9" numFmtId="0" xfId="0" applyAlignment="1" applyBorder="1" applyFont="1">
      <alignment horizontal="center" vertical="center"/>
    </xf>
    <xf borderId="41" fillId="0" fontId="7" numFmtId="0" xfId="0" applyAlignment="1" applyBorder="1" applyFont="1">
      <alignment shrinkToFit="0" vertical="center" wrapText="1"/>
    </xf>
    <xf borderId="0" fillId="0" fontId="4" numFmtId="0" xfId="0" applyAlignment="1" applyFont="1">
      <alignment horizontal="center"/>
    </xf>
    <xf borderId="0" fillId="0" fontId="5" numFmtId="0" xfId="0" applyAlignment="1" applyFont="1">
      <alignment horizontal="center" shrinkToFit="0" vertical="center" wrapText="1"/>
    </xf>
    <xf borderId="0" fillId="0" fontId="4" numFmtId="0" xfId="0" applyAlignment="1" applyFont="1">
      <alignment horizontal="center" vertical="center"/>
    </xf>
    <xf borderId="0" fillId="0" fontId="5" numFmtId="0" xfId="0" applyAlignment="1" applyFont="1">
      <alignment horizontal="center" vertical="center"/>
    </xf>
    <xf borderId="32" fillId="0" fontId="6" numFmtId="0" xfId="0" applyAlignment="1" applyBorder="1" applyFont="1">
      <alignment horizontal="center" vertical="center"/>
    </xf>
    <xf borderId="42" fillId="0" fontId="1" numFmtId="0" xfId="0" applyBorder="1" applyFont="1"/>
    <xf borderId="27" fillId="0" fontId="1" numFmtId="0" xfId="0" applyBorder="1" applyFont="1"/>
    <xf borderId="43" fillId="0" fontId="1" numFmtId="0" xfId="0" applyBorder="1" applyFont="1"/>
    <xf borderId="44" fillId="0" fontId="1" numFmtId="0" xfId="0" applyBorder="1" applyFont="1"/>
    <xf borderId="33" fillId="0" fontId="1" numFmtId="0" xfId="0" applyBorder="1" applyFont="1"/>
    <xf borderId="45" fillId="0" fontId="1" numFmtId="0" xfId="0" applyBorder="1" applyFont="1"/>
    <xf borderId="22" fillId="11" fontId="6" numFmtId="0" xfId="0" applyAlignment="1" applyBorder="1" applyFill="1" applyFont="1">
      <alignment horizontal="center"/>
    </xf>
    <xf borderId="21" fillId="11" fontId="6" numFmtId="0" xfId="0" applyAlignment="1" applyBorder="1" applyFont="1">
      <alignment horizontal="center" shrinkToFit="0" vertical="center" wrapText="1"/>
    </xf>
    <xf borderId="22" fillId="0" fontId="0" numFmtId="0" xfId="0" applyAlignment="1" applyBorder="1" applyFont="1">
      <alignment horizontal="left" shrinkToFit="0" vertical="center" wrapText="1"/>
    </xf>
    <xf borderId="0" fillId="0" fontId="4" numFmtId="0" xfId="0" applyAlignment="1" applyFont="1">
      <alignment shrinkToFit="0" wrapText="1"/>
    </xf>
    <xf borderId="22" fillId="11" fontId="6" numFmtId="0" xfId="0" applyAlignment="1" applyBorder="1" applyFont="1">
      <alignment horizontal="center" shrinkToFit="0" vertical="center" wrapText="1"/>
    </xf>
    <xf borderId="0" fillId="0" fontId="4" numFmtId="0" xfId="0" applyAlignment="1" applyFont="1">
      <alignment horizontal="left" shrinkToFit="0" wrapText="1"/>
    </xf>
    <xf borderId="21" fillId="11" fontId="6" numFmtId="0" xfId="0" applyAlignment="1" applyBorder="1" applyFont="1">
      <alignment horizontal="left" shrinkToFit="0" vertical="center" wrapText="1"/>
    </xf>
    <xf borderId="21" fillId="2" fontId="5" numFmtId="0" xfId="0" applyAlignment="1" applyBorder="1" applyFont="1">
      <alignment horizontal="center"/>
    </xf>
    <xf borderId="21" fillId="0" fontId="4" numFmtId="0" xfId="0" applyBorder="1" applyFont="1"/>
    <xf borderId="34" fillId="0" fontId="4" numFmtId="0" xfId="0" applyBorder="1" applyFont="1"/>
  </cellXfs>
  <cellStyles count="1">
    <cellStyle xfId="0" name="Normal" builtinId="0"/>
  </cellStyles>
  <dxfs count="1">
    <dxf>
      <font/>
      <fill>
        <patternFill patternType="none"/>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57150</xdr:rowOff>
    </xdr:from>
    <xdr:ext cx="2809875" cy="1114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485775</xdr:colOff>
      <xdr:row>1</xdr:row>
      <xdr:rowOff>247650</xdr:rowOff>
    </xdr:from>
    <xdr:ext cx="2238375" cy="3933825"/>
    <xdr:sp>
      <xdr:nvSpPr>
        <xdr:cNvPr id="3" name="Shape 3"/>
        <xdr:cNvSpPr/>
      </xdr:nvSpPr>
      <xdr:spPr>
        <a:xfrm>
          <a:off x="4245863" y="1832138"/>
          <a:ext cx="2200275" cy="3895725"/>
        </a:xfrm>
        <a:prstGeom prst="rect">
          <a:avLst/>
        </a:prstGeom>
        <a:noFill/>
        <a:ln cap="flat" cmpd="sng" w="38100">
          <a:solidFill>
            <a:schemeClr val="lt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4</xdr:col>
      <xdr:colOff>609600</xdr:colOff>
      <xdr:row>2</xdr:row>
      <xdr:rowOff>542925</xdr:rowOff>
    </xdr:from>
    <xdr:ext cx="2143125" cy="2495550"/>
    <xdr:sp>
      <xdr:nvSpPr>
        <xdr:cNvPr id="4" name="Shape 4"/>
        <xdr:cNvSpPr txBox="1"/>
      </xdr:nvSpPr>
      <xdr:spPr>
        <a:xfrm>
          <a:off x="4279200" y="2536988"/>
          <a:ext cx="2133600" cy="24860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1" lang="en-US" sz="2400">
              <a:solidFill>
                <a:schemeClr val="lt1"/>
              </a:solidFill>
              <a:latin typeface="Calibri"/>
              <a:ea typeface="Calibri"/>
              <a:cs typeface="Calibri"/>
              <a:sym typeface="Calibri"/>
            </a:rPr>
            <a:t>APLICA PARA RIESGOS DE CORRUPCIÓN</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docs.google.com/spreadsheets/d/19ncc1G-diYoyigGbCh94ZvEkMmDUDyQH/edit?rtpof=true" TargetMode="External"/><Relationship Id="rId10" Type="http://schemas.openxmlformats.org/officeDocument/2006/relationships/hyperlink" Target="https://drive.google.com/drive/folders/163wuxqiG1H9KgFJXzJMzhj8qd4B8WtGR?usp=sharing" TargetMode="External"/><Relationship Id="rId13" Type="http://schemas.openxmlformats.org/officeDocument/2006/relationships/hyperlink" Target="https://docs.google.com/spreadsheets/d/1IZGAHjPX28plKhfNAalFB-gr6AafMyFGDQMlh3pr1NY/edit?usp=drive_web&amp;ouid=102608422029062426999" TargetMode="External"/><Relationship Id="rId12" Type="http://schemas.openxmlformats.org/officeDocument/2006/relationships/hyperlink" Target="https://docs.google.com/spreadsheets/d/1IZGAHjPX28plKhfNAalFB-gr6AafMyFGDQMlh3pr1NY/edit?usp=drive_web&amp;ouid=102608422029062426999" TargetMode="External"/><Relationship Id="rId1" Type="http://schemas.openxmlformats.org/officeDocument/2006/relationships/comments" Target="../comments1.xml"/><Relationship Id="rId2" Type="http://schemas.openxmlformats.org/officeDocument/2006/relationships/hyperlink" Target="https://drive.google.com/drive/u/1/folders/1IfS_gFkVPEUHlMjvDLBu_LSyhOq59cry" TargetMode="External"/><Relationship Id="rId3" Type="http://schemas.openxmlformats.org/officeDocument/2006/relationships/hyperlink" Target="https://drive.google.com/drive/u/0/folders/1HQoK1YtlCuaNPi8N8ThVsH77JdxlpNV8" TargetMode="External"/><Relationship Id="rId4" Type="http://schemas.openxmlformats.org/officeDocument/2006/relationships/hyperlink" Target="https://drive.google.com/file/d/1e6nORHPkAZy8gRUMhToaifk3kgLBDg9b/view?usp=sharing" TargetMode="External"/><Relationship Id="rId9" Type="http://schemas.openxmlformats.org/officeDocument/2006/relationships/hyperlink" Target="https://drive.google.com/drive/u/0/folders/1HQoK1YtlCuaNPi8N8ThVsH77JdxlpNV8" TargetMode="External"/><Relationship Id="rId15" Type="http://schemas.openxmlformats.org/officeDocument/2006/relationships/hyperlink" Target="https://drive.google.com/drive/u/1/folders/1IfS_gFkVPEUHlMjvDLBu_LSyhOq59cry" TargetMode="External"/><Relationship Id="rId14" Type="http://schemas.openxmlformats.org/officeDocument/2006/relationships/hyperlink" Target="https://drive.google.com/drive/u/0/folders/1HQoK1YtlCuaNPi8N8ThVsH77JdxlpNV8" TargetMode="External"/><Relationship Id="rId17" Type="http://schemas.openxmlformats.org/officeDocument/2006/relationships/vmlDrawing" Target="../drawings/vmlDrawing1.vml"/><Relationship Id="rId16" Type="http://schemas.openxmlformats.org/officeDocument/2006/relationships/drawing" Target="../drawings/drawing1.xml"/><Relationship Id="rId5" Type="http://schemas.openxmlformats.org/officeDocument/2006/relationships/hyperlink" Target="https://bit.ly/31J0Tml" TargetMode="External"/><Relationship Id="rId6" Type="http://schemas.openxmlformats.org/officeDocument/2006/relationships/hyperlink" Target="https://drive.google.com/drive/u/0/folders/1HQoK1YtlCuaNPi8N8ThVsH77JdxlpNV8" TargetMode="External"/><Relationship Id="rId7" Type="http://schemas.openxmlformats.org/officeDocument/2006/relationships/hyperlink" Target="https://drive.google.com/drive/u/0/folders/1HQoK1YtlCuaNPi8N8ThVsH77JdxlpNV8" TargetMode="External"/><Relationship Id="rId8" Type="http://schemas.openxmlformats.org/officeDocument/2006/relationships/hyperlink" Target="https://drive.google.com/drive/u/0/folders/1HQoK1YtlCuaNPi8N8ThVsH77JdxlpNV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hidden="1" min="1" max="1" width="2.0"/>
    <col customWidth="1" min="2" max="2" width="10.0"/>
    <col customWidth="1" min="3" max="3" width="13.5"/>
    <col customWidth="1" min="4" max="4" width="18.75"/>
    <col customWidth="1" min="5" max="5" width="26.88"/>
    <col customWidth="1" min="6" max="6" width="52.5"/>
    <col customWidth="1" min="7" max="7" width="26.88"/>
    <col customWidth="1" min="8" max="8" width="18.13"/>
    <col customWidth="1" min="9" max="9" width="17.75"/>
    <col customWidth="1" hidden="1" min="10" max="10" width="9.63"/>
    <col customWidth="1" hidden="1" min="11" max="11" width="17.13"/>
    <col customWidth="1" hidden="1" min="12" max="12" width="18.25"/>
    <col customWidth="1" min="13" max="13" width="16.88"/>
    <col customWidth="1" min="14" max="14" width="81.25"/>
    <col customWidth="1" min="15" max="17" width="15.88"/>
    <col customWidth="1" hidden="1" min="18" max="20" width="15.88"/>
    <col customWidth="1" hidden="1" min="21" max="21" width="9.75"/>
    <col customWidth="1" min="22" max="23" width="15.88"/>
    <col customWidth="1" min="24" max="24" width="21.13"/>
    <col customWidth="1" min="25" max="25" width="15.38"/>
    <col customWidth="1" min="26" max="26" width="22.13"/>
    <col customWidth="1" min="27" max="27" width="9.5"/>
    <col customWidth="1" min="28" max="28" width="10.38"/>
    <col customWidth="1" min="29" max="29" width="9.38"/>
    <col customWidth="1" min="30" max="30" width="13.5"/>
    <col customWidth="1" min="31" max="31" width="113.88"/>
    <col customWidth="1" min="32" max="32" width="54.13"/>
    <col customWidth="1" min="33" max="38" width="10.0"/>
  </cols>
  <sheetData>
    <row r="1" ht="24.75" customHeight="1">
      <c r="A1" s="1"/>
      <c r="B1" s="2"/>
      <c r="C1" s="3"/>
      <c r="D1" s="4"/>
      <c r="E1" s="5" t="s">
        <v>0</v>
      </c>
      <c r="F1" s="3"/>
      <c r="G1" s="3"/>
      <c r="H1" s="3"/>
      <c r="I1" s="3"/>
      <c r="J1" s="3"/>
      <c r="K1" s="3"/>
      <c r="L1" s="3"/>
      <c r="M1" s="3"/>
      <c r="N1" s="3"/>
      <c r="O1" s="3"/>
      <c r="P1" s="3"/>
      <c r="Q1" s="3"/>
      <c r="R1" s="3"/>
      <c r="S1" s="3"/>
      <c r="T1" s="3"/>
      <c r="U1" s="3"/>
      <c r="V1" s="3"/>
      <c r="W1" s="3"/>
      <c r="X1" s="3"/>
      <c r="Y1" s="3"/>
      <c r="Z1" s="3"/>
      <c r="AA1" s="3"/>
      <c r="AB1" s="3"/>
      <c r="AC1" s="3"/>
      <c r="AD1" s="4"/>
      <c r="AE1" s="6" t="s">
        <v>1</v>
      </c>
      <c r="AF1" s="7"/>
    </row>
    <row r="2" ht="24.75" customHeight="1">
      <c r="A2" s="8"/>
      <c r="B2" s="9"/>
      <c r="D2" s="10"/>
      <c r="E2" s="9"/>
      <c r="AD2" s="10"/>
      <c r="AE2" s="11" t="s">
        <v>2</v>
      </c>
      <c r="AF2" s="12"/>
    </row>
    <row r="3" ht="24.75" customHeight="1">
      <c r="A3" s="8"/>
      <c r="B3" s="9"/>
      <c r="D3" s="10"/>
      <c r="E3" s="9"/>
      <c r="AD3" s="10"/>
      <c r="AE3" s="13" t="s">
        <v>3</v>
      </c>
      <c r="AF3" s="12"/>
    </row>
    <row r="4" ht="24.75" customHeight="1">
      <c r="A4" s="14"/>
      <c r="B4" s="15"/>
      <c r="C4" s="16"/>
      <c r="D4" s="17"/>
      <c r="E4" s="15"/>
      <c r="F4" s="16"/>
      <c r="G4" s="16"/>
      <c r="H4" s="16"/>
      <c r="I4" s="16"/>
      <c r="J4" s="16"/>
      <c r="K4" s="16"/>
      <c r="L4" s="16"/>
      <c r="M4" s="16"/>
      <c r="N4" s="16"/>
      <c r="O4" s="16"/>
      <c r="P4" s="16"/>
      <c r="Q4" s="16"/>
      <c r="R4" s="16"/>
      <c r="S4" s="16"/>
      <c r="T4" s="16"/>
      <c r="U4" s="16"/>
      <c r="V4" s="16"/>
      <c r="W4" s="16"/>
      <c r="X4" s="16"/>
      <c r="Y4" s="16"/>
      <c r="Z4" s="16"/>
      <c r="AA4" s="16"/>
      <c r="AB4" s="16"/>
      <c r="AC4" s="16"/>
      <c r="AD4" s="17"/>
      <c r="AE4" s="18" t="s">
        <v>4</v>
      </c>
      <c r="AF4" s="19"/>
    </row>
    <row r="5">
      <c r="C5" s="20"/>
      <c r="D5" s="21"/>
      <c r="AE5" s="20"/>
      <c r="AF5" s="20"/>
    </row>
    <row r="6" ht="60.0" customHeight="1">
      <c r="B6" s="22" t="s">
        <v>5</v>
      </c>
      <c r="C6" s="23" t="s">
        <v>6</v>
      </c>
      <c r="D6" s="23" t="s">
        <v>7</v>
      </c>
      <c r="E6" s="23" t="s">
        <v>8</v>
      </c>
      <c r="F6" s="24" t="s">
        <v>9</v>
      </c>
      <c r="G6" s="23" t="s">
        <v>10</v>
      </c>
      <c r="H6" s="23" t="s">
        <v>11</v>
      </c>
      <c r="I6" s="23" t="s">
        <v>12</v>
      </c>
      <c r="J6" s="25" t="s">
        <v>13</v>
      </c>
      <c r="K6" s="25" t="s">
        <v>14</v>
      </c>
      <c r="L6" s="25" t="s">
        <v>15</v>
      </c>
      <c r="M6" s="23" t="s">
        <v>16</v>
      </c>
      <c r="N6" s="26" t="s">
        <v>17</v>
      </c>
      <c r="O6" s="27"/>
      <c r="P6" s="27"/>
      <c r="Q6" s="27"/>
      <c r="R6" s="27"/>
      <c r="S6" s="27"/>
      <c r="T6" s="27"/>
      <c r="U6" s="27"/>
      <c r="V6" s="27"/>
      <c r="W6" s="28"/>
      <c r="X6" s="26" t="s">
        <v>18</v>
      </c>
      <c r="Y6" s="26" t="s">
        <v>19</v>
      </c>
      <c r="Z6" s="27"/>
      <c r="AA6" s="27"/>
      <c r="AB6" s="27"/>
      <c r="AC6" s="27"/>
      <c r="AD6" s="28"/>
      <c r="AE6" s="26" t="s">
        <v>20</v>
      </c>
      <c r="AF6" s="7"/>
    </row>
    <row r="7">
      <c r="B7" s="29"/>
      <c r="C7" s="30"/>
      <c r="D7" s="30"/>
      <c r="E7" s="30"/>
      <c r="F7" s="31"/>
      <c r="G7" s="30"/>
      <c r="H7" s="30"/>
      <c r="I7" s="30"/>
      <c r="J7" s="32"/>
      <c r="K7" s="32"/>
      <c r="L7" s="32"/>
      <c r="M7" s="30"/>
      <c r="N7" s="30" t="s">
        <v>21</v>
      </c>
      <c r="O7" s="30" t="s">
        <v>22</v>
      </c>
      <c r="P7" s="30" t="s">
        <v>23</v>
      </c>
      <c r="Q7" s="30" t="s">
        <v>24</v>
      </c>
      <c r="R7" s="32" t="s">
        <v>25</v>
      </c>
      <c r="S7" s="32" t="s">
        <v>26</v>
      </c>
      <c r="T7" s="32" t="s">
        <v>27</v>
      </c>
      <c r="U7" s="32" t="s">
        <v>28</v>
      </c>
      <c r="V7" s="30" t="s">
        <v>29</v>
      </c>
      <c r="W7" s="30" t="s">
        <v>30</v>
      </c>
      <c r="X7" s="33"/>
      <c r="Y7" s="30" t="s">
        <v>11</v>
      </c>
      <c r="Z7" s="30" t="s">
        <v>12</v>
      </c>
      <c r="AA7" s="32" t="s">
        <v>31</v>
      </c>
      <c r="AB7" s="32" t="s">
        <v>32</v>
      </c>
      <c r="AC7" s="32" t="s">
        <v>33</v>
      </c>
      <c r="AD7" s="34" t="s">
        <v>34</v>
      </c>
      <c r="AE7" s="30" t="s">
        <v>35</v>
      </c>
      <c r="AF7" s="30" t="s">
        <v>36</v>
      </c>
    </row>
    <row r="8" ht="96.75" customHeight="1">
      <c r="B8" s="35">
        <v>1.0</v>
      </c>
      <c r="C8" s="36" t="s">
        <v>37</v>
      </c>
      <c r="D8" s="37" t="s">
        <v>38</v>
      </c>
      <c r="E8" s="38" t="s">
        <v>39</v>
      </c>
      <c r="F8" s="38" t="s">
        <v>40</v>
      </c>
      <c r="G8" s="38" t="s">
        <v>41</v>
      </c>
      <c r="H8" s="38" t="s">
        <v>42</v>
      </c>
      <c r="I8" s="38" t="s">
        <v>43</v>
      </c>
      <c r="J8" s="39">
        <v>1.0</v>
      </c>
      <c r="K8" s="39">
        <v>5.0</v>
      </c>
      <c r="L8" s="39">
        <f t="shared" ref="L8:L85" si="1">J8*K8</f>
        <v>5</v>
      </c>
      <c r="M8" s="40" t="str">
        <f>VLOOKUP(K8,MapadeCalor!$B$2:$G$6,J8+1,0)</f>
        <v>ALTO</v>
      </c>
      <c r="N8" s="38" t="s">
        <v>44</v>
      </c>
      <c r="O8" s="38" t="s">
        <v>45</v>
      </c>
      <c r="P8" s="38" t="s">
        <v>46</v>
      </c>
      <c r="Q8" s="38" t="s">
        <v>11</v>
      </c>
      <c r="R8" s="41">
        <f t="shared" ref="R8:R84" si="2">IF(O8="Correctivo",5,(IF(O8="Preventivo",15,(IF(O8="Detectivo",20,0)))))</f>
        <v>15</v>
      </c>
      <c r="S8" s="41">
        <f t="shared" ref="S8:S84" si="3">IF(P8="Manual",5,(IF(P8="Automático",10,0)))</f>
        <v>10</v>
      </c>
      <c r="T8" s="41">
        <f t="shared" ref="T8:T84" si="4">IF(Q8="Probabilidad",0,(IF(Q8="Impacto",0,(IF(Q8="Ambos",10,0)))))</f>
        <v>0</v>
      </c>
      <c r="U8" s="41">
        <f t="shared" ref="U8:U85" si="5">SUM(R8+S8+T8)</f>
        <v>25</v>
      </c>
      <c r="V8" s="40" t="str">
        <f t="shared" ref="V8:V84" si="6">IF(U8=0,"Sin control",(IF(U8&lt;19,"Control Débil",(IF(((U8&gt;=20)*AND(U8&lt;29)),"Control Adecuado",IF(U8&gt;=30,"Control Fuerte","Error"))))))</f>
        <v>Control Adecuado</v>
      </c>
      <c r="W8" s="40" t="str">
        <f t="shared" ref="W8:W85" si="7">IF(Q8="Probabilidad","Cambie el valor de la probabilidad",(IF(Q8="Impacto","Cambie el valor del impacto",(IF(Q8="Ambos","Cambie probabilidad e impacto","Sin Acción")))))</f>
        <v>Cambie el valor de la probabilidad</v>
      </c>
      <c r="X8" s="40" t="s">
        <v>47</v>
      </c>
      <c r="Y8" s="42" t="s">
        <v>48</v>
      </c>
      <c r="Z8" s="42" t="s">
        <v>43</v>
      </c>
      <c r="AA8" s="41">
        <f t="shared" ref="AA8:AA84" si="8">IF(Y8="Raro",1,(IF(Y8="Poco Probable",2,(IF(Y8="Posible",3,(IF(Y8="Probable",4,(IF(Y8="Casi Seguro",5,0)))))))))</f>
        <v>2</v>
      </c>
      <c r="AB8" s="41">
        <f t="shared" ref="AB8:AB84" si="9">IF(Z8="Insignificante",1,(IF(Z8="Menor",2,(IF(Z8="Moderado",3,(IF(Z8="Mayor",4,(IF(Z8="Catastrófico",5,0)))))))))</f>
        <v>3</v>
      </c>
      <c r="AC8" s="41">
        <f t="shared" ref="AC8:AC87" si="10">AA8*AB8</f>
        <v>6</v>
      </c>
      <c r="AD8" s="43" t="str">
        <f>VLOOKUP(AB8,MapadeCalor!$B$2:$G$6,AA8+1,0)</f>
        <v>MEDIO</v>
      </c>
      <c r="AE8" s="37" t="s">
        <v>49</v>
      </c>
      <c r="AF8" s="40"/>
      <c r="AH8" s="44" t="s">
        <v>50</v>
      </c>
      <c r="AI8" s="44" t="s">
        <v>51</v>
      </c>
      <c r="AJ8" s="44" t="s">
        <v>52</v>
      </c>
      <c r="AK8" s="44" t="s">
        <v>53</v>
      </c>
      <c r="AL8" s="44" t="s">
        <v>11</v>
      </c>
    </row>
    <row r="9" ht="116.25" customHeight="1">
      <c r="B9" s="35">
        <f t="shared" ref="B9:B84" si="11">+B8+1</f>
        <v>2</v>
      </c>
      <c r="C9" s="36" t="s">
        <v>37</v>
      </c>
      <c r="D9" s="38" t="s">
        <v>38</v>
      </c>
      <c r="E9" s="38" t="s">
        <v>54</v>
      </c>
      <c r="F9" s="38" t="s">
        <v>55</v>
      </c>
      <c r="G9" s="38" t="s">
        <v>56</v>
      </c>
      <c r="H9" s="38" t="s">
        <v>57</v>
      </c>
      <c r="I9" s="38" t="s">
        <v>43</v>
      </c>
      <c r="J9" s="39">
        <f t="shared" ref="J9:J82" si="12">IF(H9="Raro",1,(IF(H9="Poco Probable",2,(IF(H9="Posible",3,(IF(H9="Probable",4,(IF(H9="Casi Seguro",5,0)))))))))</f>
        <v>3</v>
      </c>
      <c r="K9" s="39">
        <f t="shared" ref="K9:K82" si="13">IF(I9="Insignificante",1,(IF(I9="Menor",2,(IF(I9="Moderado",3,(IF(I9="Mayor",4,(IF(I9="Catastrófico",5,0)))))))))</f>
        <v>3</v>
      </c>
      <c r="L9" s="39">
        <f t="shared" si="1"/>
        <v>9</v>
      </c>
      <c r="M9" s="40" t="str">
        <f>VLOOKUP(K9,MapadeCalor!$B$2:$G$6,J9+1,0)</f>
        <v>ALTO</v>
      </c>
      <c r="N9" s="38" t="s">
        <v>58</v>
      </c>
      <c r="O9" s="38" t="s">
        <v>52</v>
      </c>
      <c r="P9" s="38" t="s">
        <v>53</v>
      </c>
      <c r="Q9" s="38" t="s">
        <v>11</v>
      </c>
      <c r="R9" s="41">
        <f t="shared" si="2"/>
        <v>5</v>
      </c>
      <c r="S9" s="41">
        <f t="shared" si="3"/>
        <v>5</v>
      </c>
      <c r="T9" s="41">
        <f t="shared" si="4"/>
        <v>0</v>
      </c>
      <c r="U9" s="41">
        <f t="shared" si="5"/>
        <v>10</v>
      </c>
      <c r="V9" s="40" t="str">
        <f t="shared" si="6"/>
        <v>Control Débil</v>
      </c>
      <c r="W9" s="40" t="str">
        <f t="shared" si="7"/>
        <v>Cambie el valor de la probabilidad</v>
      </c>
      <c r="X9" s="40" t="s">
        <v>59</v>
      </c>
      <c r="Y9" s="42" t="s">
        <v>48</v>
      </c>
      <c r="Z9" s="42" t="s">
        <v>43</v>
      </c>
      <c r="AA9" s="41">
        <f t="shared" si="8"/>
        <v>2</v>
      </c>
      <c r="AB9" s="41">
        <f t="shared" si="9"/>
        <v>3</v>
      </c>
      <c r="AC9" s="41">
        <f t="shared" si="10"/>
        <v>6</v>
      </c>
      <c r="AD9" s="43" t="str">
        <f>VLOOKUP(AB9,MapadeCalor!$B$2:$G$6,AA9+1,0)</f>
        <v>MEDIO</v>
      </c>
      <c r="AE9" s="45" t="s">
        <v>60</v>
      </c>
      <c r="AF9" s="46"/>
      <c r="AH9" s="44" t="s">
        <v>61</v>
      </c>
      <c r="AI9" s="44" t="s">
        <v>62</v>
      </c>
      <c r="AJ9" s="44" t="s">
        <v>63</v>
      </c>
    </row>
    <row r="10" ht="99.0" customHeight="1">
      <c r="B10" s="35">
        <f t="shared" si="11"/>
        <v>3</v>
      </c>
      <c r="C10" s="36" t="s">
        <v>61</v>
      </c>
      <c r="D10" s="38" t="s">
        <v>64</v>
      </c>
      <c r="E10" s="38" t="s">
        <v>65</v>
      </c>
      <c r="F10" s="38" t="s">
        <v>66</v>
      </c>
      <c r="G10" s="38" t="s">
        <v>67</v>
      </c>
      <c r="H10" s="38" t="s">
        <v>57</v>
      </c>
      <c r="I10" s="38" t="s">
        <v>43</v>
      </c>
      <c r="J10" s="41">
        <f t="shared" si="12"/>
        <v>3</v>
      </c>
      <c r="K10" s="41">
        <f t="shared" si="13"/>
        <v>3</v>
      </c>
      <c r="L10" s="39">
        <f t="shared" si="1"/>
        <v>9</v>
      </c>
      <c r="M10" s="40" t="str">
        <f>VLOOKUP(K10,MapadeCalor!$B$2:$G$6,J10+1,0)</f>
        <v>ALTO</v>
      </c>
      <c r="N10" s="38" t="s">
        <v>68</v>
      </c>
      <c r="O10" s="38" t="s">
        <v>45</v>
      </c>
      <c r="P10" s="38" t="s">
        <v>53</v>
      </c>
      <c r="Q10" s="38" t="s">
        <v>11</v>
      </c>
      <c r="R10" s="41">
        <f t="shared" si="2"/>
        <v>15</v>
      </c>
      <c r="S10" s="41">
        <f t="shared" si="3"/>
        <v>5</v>
      </c>
      <c r="T10" s="41">
        <f t="shared" si="4"/>
        <v>0</v>
      </c>
      <c r="U10" s="41">
        <f t="shared" si="5"/>
        <v>20</v>
      </c>
      <c r="V10" s="40" t="str">
        <f t="shared" si="6"/>
        <v>Control Adecuado</v>
      </c>
      <c r="W10" s="40" t="str">
        <f t="shared" si="7"/>
        <v>Cambie el valor de la probabilidad</v>
      </c>
      <c r="X10" s="40" t="s">
        <v>69</v>
      </c>
      <c r="Y10" s="40"/>
      <c r="Z10" s="40"/>
      <c r="AA10" s="41">
        <f t="shared" si="8"/>
        <v>0</v>
      </c>
      <c r="AB10" s="41">
        <f t="shared" si="9"/>
        <v>0</v>
      </c>
      <c r="AC10" s="41">
        <f t="shared" si="10"/>
        <v>0</v>
      </c>
      <c r="AD10" s="43" t="str">
        <f>VLOOKUP(AB10,MapadeCalor!$B$2:$G$6,AA10+1,0)</f>
        <v>#N/A</v>
      </c>
      <c r="AE10" s="47" t="s">
        <v>70</v>
      </c>
      <c r="AF10" s="48" t="s">
        <v>71</v>
      </c>
      <c r="AH10" s="44" t="s">
        <v>37</v>
      </c>
      <c r="AI10" s="44" t="s">
        <v>72</v>
      </c>
    </row>
    <row r="11" ht="102.75" customHeight="1">
      <c r="B11" s="35">
        <f t="shared" si="11"/>
        <v>4</v>
      </c>
      <c r="C11" s="36" t="s">
        <v>61</v>
      </c>
      <c r="D11" s="38" t="s">
        <v>64</v>
      </c>
      <c r="E11" s="38" t="s">
        <v>73</v>
      </c>
      <c r="F11" s="38" t="s">
        <v>74</v>
      </c>
      <c r="G11" s="38" t="s">
        <v>75</v>
      </c>
      <c r="H11" s="38" t="s">
        <v>57</v>
      </c>
      <c r="I11" s="38" t="s">
        <v>43</v>
      </c>
      <c r="J11" s="41">
        <f t="shared" si="12"/>
        <v>3</v>
      </c>
      <c r="K11" s="41">
        <f t="shared" si="13"/>
        <v>3</v>
      </c>
      <c r="L11" s="39">
        <f t="shared" si="1"/>
        <v>9</v>
      </c>
      <c r="M11" s="40" t="str">
        <f>VLOOKUP(K11,MapadeCalor!$B$2:$G$6,J11+1,0)</f>
        <v>ALTO</v>
      </c>
      <c r="N11" s="38" t="s">
        <v>76</v>
      </c>
      <c r="O11" s="38" t="s">
        <v>45</v>
      </c>
      <c r="P11" s="38" t="s">
        <v>53</v>
      </c>
      <c r="Q11" s="38" t="s">
        <v>77</v>
      </c>
      <c r="R11" s="41">
        <f t="shared" si="2"/>
        <v>15</v>
      </c>
      <c r="S11" s="41">
        <f t="shared" si="3"/>
        <v>5</v>
      </c>
      <c r="T11" s="41">
        <f t="shared" si="4"/>
        <v>10</v>
      </c>
      <c r="U11" s="41">
        <f t="shared" si="5"/>
        <v>30</v>
      </c>
      <c r="V11" s="40" t="str">
        <f t="shared" si="6"/>
        <v>Control Fuerte</v>
      </c>
      <c r="W11" s="40" t="str">
        <f t="shared" si="7"/>
        <v>Cambie probabilidad e impacto</v>
      </c>
      <c r="X11" s="40" t="s">
        <v>78</v>
      </c>
      <c r="Y11" s="40"/>
      <c r="Z11" s="40"/>
      <c r="AA11" s="41">
        <f t="shared" si="8"/>
        <v>0</v>
      </c>
      <c r="AB11" s="41">
        <f t="shared" si="9"/>
        <v>0</v>
      </c>
      <c r="AC11" s="41">
        <f t="shared" si="10"/>
        <v>0</v>
      </c>
      <c r="AD11" s="43" t="str">
        <f>VLOOKUP(AB11,MapadeCalor!$B$2:$G$6,AA11+1,0)</f>
        <v>#N/A</v>
      </c>
      <c r="AE11" s="47" t="s">
        <v>79</v>
      </c>
      <c r="AF11" s="48" t="s">
        <v>71</v>
      </c>
      <c r="AH11" s="44" t="s">
        <v>80</v>
      </c>
      <c r="AI11" s="44" t="s">
        <v>81</v>
      </c>
    </row>
    <row r="12" ht="170.25" customHeight="1">
      <c r="A12" s="20"/>
      <c r="B12" s="35">
        <f t="shared" si="11"/>
        <v>5</v>
      </c>
      <c r="C12" s="36" t="s">
        <v>61</v>
      </c>
      <c r="D12" s="38" t="s">
        <v>64</v>
      </c>
      <c r="E12" s="38" t="s">
        <v>82</v>
      </c>
      <c r="F12" s="38" t="s">
        <v>83</v>
      </c>
      <c r="G12" s="38" t="s">
        <v>84</v>
      </c>
      <c r="H12" s="40" t="s">
        <v>57</v>
      </c>
      <c r="I12" s="40" t="s">
        <v>85</v>
      </c>
      <c r="J12" s="41">
        <f t="shared" si="12"/>
        <v>3</v>
      </c>
      <c r="K12" s="41">
        <f t="shared" si="13"/>
        <v>4</v>
      </c>
      <c r="L12" s="39">
        <f t="shared" si="1"/>
        <v>12</v>
      </c>
      <c r="M12" s="40" t="str">
        <f>VLOOKUP(K12,MapadeCalor!$B$2:$G$6,J12+1,0)</f>
        <v>ALTO</v>
      </c>
      <c r="N12" s="38" t="s">
        <v>86</v>
      </c>
      <c r="O12" s="38" t="s">
        <v>45</v>
      </c>
      <c r="P12" s="38" t="s">
        <v>53</v>
      </c>
      <c r="Q12" s="38" t="s">
        <v>77</v>
      </c>
      <c r="R12" s="41">
        <f t="shared" si="2"/>
        <v>15</v>
      </c>
      <c r="S12" s="41">
        <f t="shared" si="3"/>
        <v>5</v>
      </c>
      <c r="T12" s="41">
        <f t="shared" si="4"/>
        <v>10</v>
      </c>
      <c r="U12" s="41">
        <f t="shared" si="5"/>
        <v>30</v>
      </c>
      <c r="V12" s="40" t="str">
        <f t="shared" si="6"/>
        <v>Control Fuerte</v>
      </c>
      <c r="W12" s="40" t="str">
        <f t="shared" si="7"/>
        <v>Cambie probabilidad e impacto</v>
      </c>
      <c r="X12" s="40" t="s">
        <v>87</v>
      </c>
      <c r="Y12" s="40"/>
      <c r="Z12" s="40"/>
      <c r="AA12" s="41">
        <f t="shared" si="8"/>
        <v>0</v>
      </c>
      <c r="AB12" s="41">
        <f t="shared" si="9"/>
        <v>0</v>
      </c>
      <c r="AC12" s="41">
        <f t="shared" si="10"/>
        <v>0</v>
      </c>
      <c r="AD12" s="43" t="str">
        <f>VLOOKUP(AB12,MapadeCalor!$B$2:$G$6,AA12+1,0)</f>
        <v>#N/A</v>
      </c>
      <c r="AE12" s="47" t="s">
        <v>88</v>
      </c>
      <c r="AF12" s="48" t="s">
        <v>71</v>
      </c>
      <c r="AG12" s="20"/>
      <c r="AH12" s="44" t="s">
        <v>89</v>
      </c>
      <c r="AI12" s="44" t="s">
        <v>90</v>
      </c>
      <c r="AJ12" s="20"/>
      <c r="AK12" s="20"/>
      <c r="AL12" s="20"/>
    </row>
    <row r="13" ht="165.75" customHeight="1">
      <c r="A13" s="20"/>
      <c r="B13" s="35">
        <f t="shared" si="11"/>
        <v>6</v>
      </c>
      <c r="C13" s="36" t="s">
        <v>91</v>
      </c>
      <c r="D13" s="38" t="s">
        <v>64</v>
      </c>
      <c r="E13" s="38" t="s">
        <v>92</v>
      </c>
      <c r="F13" s="38" t="s">
        <v>93</v>
      </c>
      <c r="G13" s="38" t="s">
        <v>94</v>
      </c>
      <c r="H13" s="40" t="s">
        <v>48</v>
      </c>
      <c r="I13" s="40" t="s">
        <v>85</v>
      </c>
      <c r="J13" s="41">
        <f t="shared" si="12"/>
        <v>2</v>
      </c>
      <c r="K13" s="41">
        <f t="shared" si="13"/>
        <v>4</v>
      </c>
      <c r="L13" s="39">
        <f t="shared" si="1"/>
        <v>8</v>
      </c>
      <c r="M13" s="40" t="str">
        <f>VLOOKUP(K13,MapadeCalor!$B$2:$G$6,J13+1,0)</f>
        <v>ALTO</v>
      </c>
      <c r="N13" s="38" t="s">
        <v>95</v>
      </c>
      <c r="O13" s="38" t="s">
        <v>45</v>
      </c>
      <c r="P13" s="38" t="s">
        <v>53</v>
      </c>
      <c r="Q13" s="38" t="s">
        <v>77</v>
      </c>
      <c r="R13" s="41">
        <f t="shared" si="2"/>
        <v>15</v>
      </c>
      <c r="S13" s="41">
        <f t="shared" si="3"/>
        <v>5</v>
      </c>
      <c r="T13" s="41">
        <f t="shared" si="4"/>
        <v>10</v>
      </c>
      <c r="U13" s="41">
        <f t="shared" si="5"/>
        <v>30</v>
      </c>
      <c r="V13" s="40" t="str">
        <f t="shared" si="6"/>
        <v>Control Fuerte</v>
      </c>
      <c r="W13" s="40" t="str">
        <f t="shared" si="7"/>
        <v>Cambie probabilidad e impacto</v>
      </c>
      <c r="X13" s="40" t="s">
        <v>96</v>
      </c>
      <c r="Y13" s="40"/>
      <c r="Z13" s="40"/>
      <c r="AA13" s="41">
        <f t="shared" si="8"/>
        <v>0</v>
      </c>
      <c r="AB13" s="41">
        <f t="shared" si="9"/>
        <v>0</v>
      </c>
      <c r="AC13" s="41">
        <f t="shared" si="10"/>
        <v>0</v>
      </c>
      <c r="AD13" s="43" t="str">
        <f>VLOOKUP(AB13,MapadeCalor!$B$2:$G$6,AA13+1,0)</f>
        <v>#N/A</v>
      </c>
      <c r="AE13" s="47" t="s">
        <v>97</v>
      </c>
      <c r="AF13" s="48" t="s">
        <v>71</v>
      </c>
      <c r="AG13" s="20"/>
      <c r="AH13" s="44" t="s">
        <v>91</v>
      </c>
      <c r="AI13" s="44" t="s">
        <v>98</v>
      </c>
      <c r="AJ13" s="20"/>
      <c r="AK13" s="20"/>
      <c r="AL13" s="20"/>
    </row>
    <row r="14" ht="105.0" customHeight="1">
      <c r="A14" s="20"/>
      <c r="B14" s="35">
        <f t="shared" si="11"/>
        <v>7</v>
      </c>
      <c r="C14" s="36" t="s">
        <v>91</v>
      </c>
      <c r="D14" s="38" t="s">
        <v>99</v>
      </c>
      <c r="E14" s="38" t="s">
        <v>100</v>
      </c>
      <c r="F14" s="49" t="s">
        <v>101</v>
      </c>
      <c r="G14" s="38" t="s">
        <v>102</v>
      </c>
      <c r="H14" s="40" t="s">
        <v>48</v>
      </c>
      <c r="I14" s="40" t="s">
        <v>43</v>
      </c>
      <c r="J14" s="41">
        <f t="shared" si="12"/>
        <v>2</v>
      </c>
      <c r="K14" s="41">
        <f t="shared" si="13"/>
        <v>3</v>
      </c>
      <c r="L14" s="39">
        <f t="shared" si="1"/>
        <v>6</v>
      </c>
      <c r="M14" s="40" t="str">
        <f>VLOOKUP(K14,MapadeCalor!$B$2:$G$6,J14+1,0)</f>
        <v>MEDIO</v>
      </c>
      <c r="N14" s="38" t="s">
        <v>103</v>
      </c>
      <c r="O14" s="38" t="s">
        <v>45</v>
      </c>
      <c r="P14" s="38" t="s">
        <v>53</v>
      </c>
      <c r="Q14" s="38" t="s">
        <v>11</v>
      </c>
      <c r="R14" s="41">
        <f t="shared" si="2"/>
        <v>15</v>
      </c>
      <c r="S14" s="41">
        <f t="shared" si="3"/>
        <v>5</v>
      </c>
      <c r="T14" s="41">
        <f t="shared" si="4"/>
        <v>0</v>
      </c>
      <c r="U14" s="41">
        <f t="shared" si="5"/>
        <v>20</v>
      </c>
      <c r="V14" s="40" t="str">
        <f t="shared" si="6"/>
        <v>Control Adecuado</v>
      </c>
      <c r="W14" s="40" t="str">
        <f t="shared" si="7"/>
        <v>Cambie el valor de la probabilidad</v>
      </c>
      <c r="X14" s="38" t="s">
        <v>104</v>
      </c>
      <c r="Y14" s="40" t="s">
        <v>105</v>
      </c>
      <c r="Z14" s="40" t="s">
        <v>43</v>
      </c>
      <c r="AA14" s="41">
        <f t="shared" si="8"/>
        <v>1</v>
      </c>
      <c r="AB14" s="41">
        <f t="shared" si="9"/>
        <v>3</v>
      </c>
      <c r="AC14" s="41">
        <f t="shared" si="10"/>
        <v>3</v>
      </c>
      <c r="AD14" s="43" t="str">
        <f>VLOOKUP(AB14,MapadeCalor!$B$2:$G$6,AA14+1,0)</f>
        <v>BAJO</v>
      </c>
      <c r="AE14" s="50" t="s">
        <v>106</v>
      </c>
      <c r="AF14" s="40" t="s">
        <v>107</v>
      </c>
      <c r="AG14" s="20"/>
      <c r="AH14" s="44" t="s">
        <v>108</v>
      </c>
      <c r="AI14" s="44" t="s">
        <v>109</v>
      </c>
      <c r="AJ14" s="20"/>
      <c r="AK14" s="20"/>
      <c r="AL14" s="20"/>
    </row>
    <row r="15" ht="126.75" customHeight="1">
      <c r="B15" s="35">
        <f t="shared" si="11"/>
        <v>8</v>
      </c>
      <c r="C15" s="36" t="s">
        <v>108</v>
      </c>
      <c r="D15" s="38" t="s">
        <v>99</v>
      </c>
      <c r="E15" s="38" t="s">
        <v>110</v>
      </c>
      <c r="F15" s="49" t="s">
        <v>111</v>
      </c>
      <c r="G15" s="51" t="s">
        <v>112</v>
      </c>
      <c r="H15" s="40" t="s">
        <v>48</v>
      </c>
      <c r="I15" s="40" t="s">
        <v>43</v>
      </c>
      <c r="J15" s="41">
        <f t="shared" si="12"/>
        <v>2</v>
      </c>
      <c r="K15" s="41">
        <f t="shared" si="13"/>
        <v>3</v>
      </c>
      <c r="L15" s="39">
        <f t="shared" si="1"/>
        <v>6</v>
      </c>
      <c r="M15" s="40" t="str">
        <f>VLOOKUP(K15,MapadeCalor!$B$2:$G$6,J15+1,0)</f>
        <v>MEDIO</v>
      </c>
      <c r="N15" s="38" t="s">
        <v>113</v>
      </c>
      <c r="O15" s="38" t="s">
        <v>45</v>
      </c>
      <c r="P15" s="38" t="s">
        <v>53</v>
      </c>
      <c r="Q15" s="38" t="s">
        <v>11</v>
      </c>
      <c r="R15" s="41">
        <f t="shared" si="2"/>
        <v>15</v>
      </c>
      <c r="S15" s="41">
        <f t="shared" si="3"/>
        <v>5</v>
      </c>
      <c r="T15" s="41">
        <f t="shared" si="4"/>
        <v>0</v>
      </c>
      <c r="U15" s="41">
        <f t="shared" si="5"/>
        <v>20</v>
      </c>
      <c r="V15" s="40" t="str">
        <f t="shared" si="6"/>
        <v>Control Adecuado</v>
      </c>
      <c r="W15" s="40" t="str">
        <f t="shared" si="7"/>
        <v>Cambie el valor de la probabilidad</v>
      </c>
      <c r="X15" s="38" t="s">
        <v>114</v>
      </c>
      <c r="Y15" s="40" t="s">
        <v>105</v>
      </c>
      <c r="Z15" s="40" t="s">
        <v>115</v>
      </c>
      <c r="AA15" s="41">
        <f t="shared" si="8"/>
        <v>1</v>
      </c>
      <c r="AB15" s="41">
        <f t="shared" si="9"/>
        <v>1</v>
      </c>
      <c r="AC15" s="41">
        <f t="shared" si="10"/>
        <v>1</v>
      </c>
      <c r="AD15" s="43" t="str">
        <f>VLOOKUP(AB15,MapadeCalor!$B$2:$G$6,AA15+1,0)</f>
        <v>BAJO</v>
      </c>
      <c r="AE15" s="50" t="s">
        <v>116</v>
      </c>
      <c r="AF15" s="40" t="s">
        <v>107</v>
      </c>
      <c r="AI15" s="44" t="s">
        <v>117</v>
      </c>
    </row>
    <row r="16">
      <c r="A16" s="52"/>
      <c r="B16" s="35">
        <f t="shared" si="11"/>
        <v>9</v>
      </c>
      <c r="C16" s="36" t="s">
        <v>61</v>
      </c>
      <c r="D16" s="38" t="s">
        <v>99</v>
      </c>
      <c r="E16" s="38" t="s">
        <v>118</v>
      </c>
      <c r="F16" s="51" t="s">
        <v>119</v>
      </c>
      <c r="G16" s="51" t="s">
        <v>120</v>
      </c>
      <c r="H16" s="40" t="s">
        <v>42</v>
      </c>
      <c r="I16" s="40" t="s">
        <v>85</v>
      </c>
      <c r="J16" s="41">
        <f t="shared" si="12"/>
        <v>4</v>
      </c>
      <c r="K16" s="41">
        <f t="shared" si="13"/>
        <v>4</v>
      </c>
      <c r="L16" s="39">
        <f t="shared" si="1"/>
        <v>16</v>
      </c>
      <c r="M16" s="40" t="str">
        <f>VLOOKUP(K16,MapadeCalor!$B$2:$G$6,J16+1,0)</f>
        <v>MUY ALTO</v>
      </c>
      <c r="N16" s="38" t="s">
        <v>121</v>
      </c>
      <c r="O16" s="38" t="s">
        <v>45</v>
      </c>
      <c r="P16" s="38" t="s">
        <v>53</v>
      </c>
      <c r="Q16" s="38" t="s">
        <v>11</v>
      </c>
      <c r="R16" s="41">
        <f t="shared" si="2"/>
        <v>15</v>
      </c>
      <c r="S16" s="41">
        <f t="shared" si="3"/>
        <v>5</v>
      </c>
      <c r="T16" s="41">
        <f t="shared" si="4"/>
        <v>0</v>
      </c>
      <c r="U16" s="41">
        <f t="shared" si="5"/>
        <v>20</v>
      </c>
      <c r="V16" s="40" t="str">
        <f t="shared" si="6"/>
        <v>Control Adecuado</v>
      </c>
      <c r="W16" s="40" t="str">
        <f t="shared" si="7"/>
        <v>Cambie el valor de la probabilidad</v>
      </c>
      <c r="X16" s="38" t="s">
        <v>122</v>
      </c>
      <c r="Y16" s="40" t="s">
        <v>57</v>
      </c>
      <c r="Z16" s="40" t="s">
        <v>123</v>
      </c>
      <c r="AA16" s="41">
        <f t="shared" si="8"/>
        <v>3</v>
      </c>
      <c r="AB16" s="41">
        <f t="shared" si="9"/>
        <v>2</v>
      </c>
      <c r="AC16" s="41">
        <f t="shared" si="10"/>
        <v>6</v>
      </c>
      <c r="AD16" s="43" t="str">
        <f>VLOOKUP(AB16,MapadeCalor!$B$2:$G$6,AA16+1,0)</f>
        <v>MEDIO</v>
      </c>
      <c r="AE16" s="50" t="s">
        <v>124</v>
      </c>
      <c r="AF16" s="40" t="s">
        <v>107</v>
      </c>
      <c r="AI16" s="44" t="s">
        <v>125</v>
      </c>
    </row>
    <row r="17" ht="252.75" customHeight="1">
      <c r="B17" s="35">
        <f t="shared" si="11"/>
        <v>10</v>
      </c>
      <c r="C17" s="36" t="s">
        <v>61</v>
      </c>
      <c r="D17" s="38" t="s">
        <v>99</v>
      </c>
      <c r="E17" s="38" t="s">
        <v>126</v>
      </c>
      <c r="F17" s="38" t="s">
        <v>127</v>
      </c>
      <c r="G17" s="51" t="s">
        <v>128</v>
      </c>
      <c r="H17" s="40" t="s">
        <v>105</v>
      </c>
      <c r="I17" s="40" t="s">
        <v>43</v>
      </c>
      <c r="J17" s="41">
        <f t="shared" si="12"/>
        <v>1</v>
      </c>
      <c r="K17" s="41">
        <f t="shared" si="13"/>
        <v>3</v>
      </c>
      <c r="L17" s="39">
        <f t="shared" si="1"/>
        <v>3</v>
      </c>
      <c r="M17" s="40" t="str">
        <f>VLOOKUP(K17,MapadeCalor!$B$2:$G$6,J17+1,0)</f>
        <v>BAJO</v>
      </c>
      <c r="N17" s="38" t="s">
        <v>129</v>
      </c>
      <c r="O17" s="38" t="s">
        <v>63</v>
      </c>
      <c r="P17" s="38" t="s">
        <v>53</v>
      </c>
      <c r="Q17" s="38" t="s">
        <v>11</v>
      </c>
      <c r="R17" s="41">
        <f t="shared" si="2"/>
        <v>20</v>
      </c>
      <c r="S17" s="41">
        <f t="shared" si="3"/>
        <v>5</v>
      </c>
      <c r="T17" s="41">
        <f t="shared" si="4"/>
        <v>0</v>
      </c>
      <c r="U17" s="41">
        <f t="shared" si="5"/>
        <v>25</v>
      </c>
      <c r="V17" s="40" t="str">
        <f t="shared" si="6"/>
        <v>Control Adecuado</v>
      </c>
      <c r="W17" s="40" t="str">
        <f t="shared" si="7"/>
        <v>Cambie el valor de la probabilidad</v>
      </c>
      <c r="X17" s="38" t="s">
        <v>130</v>
      </c>
      <c r="Y17" s="40" t="s">
        <v>105</v>
      </c>
      <c r="Z17" s="40" t="s">
        <v>43</v>
      </c>
      <c r="AA17" s="41">
        <f t="shared" si="8"/>
        <v>1</v>
      </c>
      <c r="AB17" s="41">
        <f t="shared" si="9"/>
        <v>3</v>
      </c>
      <c r="AC17" s="41">
        <f t="shared" si="10"/>
        <v>3</v>
      </c>
      <c r="AD17" s="43" t="str">
        <f>VLOOKUP(AB17,MapadeCalor!$B$2:$G$6,AA17+1,0)</f>
        <v>BAJO</v>
      </c>
      <c r="AE17" s="53" t="s">
        <v>131</v>
      </c>
      <c r="AF17" s="40" t="s">
        <v>107</v>
      </c>
      <c r="AI17" s="44" t="s">
        <v>38</v>
      </c>
    </row>
    <row r="18">
      <c r="A18" s="52"/>
      <c r="B18" s="35">
        <f t="shared" si="11"/>
        <v>11</v>
      </c>
      <c r="C18" s="36" t="s">
        <v>61</v>
      </c>
      <c r="D18" s="38" t="s">
        <v>99</v>
      </c>
      <c r="E18" s="54" t="s">
        <v>132</v>
      </c>
      <c r="F18" s="54" t="s">
        <v>133</v>
      </c>
      <c r="G18" s="54" t="s">
        <v>134</v>
      </c>
      <c r="H18" s="40" t="s">
        <v>42</v>
      </c>
      <c r="I18" s="40" t="s">
        <v>85</v>
      </c>
      <c r="J18" s="41">
        <f t="shared" si="12"/>
        <v>4</v>
      </c>
      <c r="K18" s="41">
        <f t="shared" si="13"/>
        <v>4</v>
      </c>
      <c r="L18" s="39">
        <f t="shared" si="1"/>
        <v>16</v>
      </c>
      <c r="M18" s="40" t="str">
        <f>VLOOKUP(K18,MapadeCalor!$B$2:$G$6,J18+1,0)</f>
        <v>MUY ALTO</v>
      </c>
      <c r="N18" s="38" t="s">
        <v>135</v>
      </c>
      <c r="O18" s="38" t="s">
        <v>45</v>
      </c>
      <c r="P18" s="38" t="s">
        <v>53</v>
      </c>
      <c r="Q18" s="38" t="s">
        <v>11</v>
      </c>
      <c r="R18" s="41">
        <f t="shared" si="2"/>
        <v>15</v>
      </c>
      <c r="S18" s="41">
        <f t="shared" si="3"/>
        <v>5</v>
      </c>
      <c r="T18" s="41">
        <f t="shared" si="4"/>
        <v>0</v>
      </c>
      <c r="U18" s="41">
        <f t="shared" si="5"/>
        <v>20</v>
      </c>
      <c r="V18" s="40" t="str">
        <f t="shared" si="6"/>
        <v>Control Adecuado</v>
      </c>
      <c r="W18" s="40" t="str">
        <f t="shared" si="7"/>
        <v>Cambie el valor de la probabilidad</v>
      </c>
      <c r="X18" s="38" t="s">
        <v>136</v>
      </c>
      <c r="Y18" s="40" t="s">
        <v>105</v>
      </c>
      <c r="Z18" s="40" t="s">
        <v>115</v>
      </c>
      <c r="AA18" s="41">
        <f t="shared" si="8"/>
        <v>1</v>
      </c>
      <c r="AB18" s="41">
        <f t="shared" si="9"/>
        <v>1</v>
      </c>
      <c r="AC18" s="41">
        <f t="shared" si="10"/>
        <v>1</v>
      </c>
      <c r="AD18" s="43" t="str">
        <f>VLOOKUP(AB18,MapadeCalor!$B$2:$G$6,AA18+1,0)</f>
        <v>BAJO</v>
      </c>
      <c r="AE18" s="50" t="s">
        <v>137</v>
      </c>
      <c r="AF18" s="40" t="s">
        <v>107</v>
      </c>
      <c r="AI18" s="44" t="s">
        <v>138</v>
      </c>
    </row>
    <row r="19" ht="135.0" customHeight="1">
      <c r="B19" s="55">
        <f t="shared" si="11"/>
        <v>12</v>
      </c>
      <c r="C19" s="56" t="s">
        <v>37</v>
      </c>
      <c r="D19" s="57" t="s">
        <v>139</v>
      </c>
      <c r="E19" s="58" t="s">
        <v>140</v>
      </c>
      <c r="F19" s="59" t="s">
        <v>141</v>
      </c>
      <c r="G19" s="60" t="s">
        <v>142</v>
      </c>
      <c r="H19" s="61" t="s">
        <v>143</v>
      </c>
      <c r="I19" s="62" t="s">
        <v>43</v>
      </c>
      <c r="J19" s="63">
        <f t="shared" si="12"/>
        <v>5</v>
      </c>
      <c r="K19" s="63">
        <f t="shared" si="13"/>
        <v>3</v>
      </c>
      <c r="L19" s="64">
        <f t="shared" si="1"/>
        <v>15</v>
      </c>
      <c r="M19" s="62" t="str">
        <f>VLOOKUP(K19,MapadeCalor!$B$2:$G$6,J19+1,0)</f>
        <v>MUY ALTO</v>
      </c>
      <c r="N19" s="65" t="s">
        <v>144</v>
      </c>
      <c r="O19" s="38" t="s">
        <v>45</v>
      </c>
      <c r="P19" s="38" t="s">
        <v>53</v>
      </c>
      <c r="Q19" s="38" t="s">
        <v>11</v>
      </c>
      <c r="R19" s="41">
        <f t="shared" si="2"/>
        <v>15</v>
      </c>
      <c r="S19" s="41">
        <f t="shared" si="3"/>
        <v>5</v>
      </c>
      <c r="T19" s="41">
        <f t="shared" si="4"/>
        <v>0</v>
      </c>
      <c r="U19" s="41">
        <f t="shared" si="5"/>
        <v>20</v>
      </c>
      <c r="V19" s="40" t="str">
        <f t="shared" si="6"/>
        <v>Control Adecuado</v>
      </c>
      <c r="W19" s="40" t="str">
        <f t="shared" si="7"/>
        <v>Cambie el valor de la probabilidad</v>
      </c>
      <c r="X19" s="38" t="s">
        <v>145</v>
      </c>
      <c r="Y19" s="40" t="s">
        <v>48</v>
      </c>
      <c r="Z19" s="40" t="s">
        <v>123</v>
      </c>
      <c r="AA19" s="41">
        <f t="shared" si="8"/>
        <v>2</v>
      </c>
      <c r="AB19" s="41">
        <f t="shared" si="9"/>
        <v>2</v>
      </c>
      <c r="AC19" s="41">
        <f t="shared" si="10"/>
        <v>4</v>
      </c>
      <c r="AD19" s="43" t="str">
        <f>VLOOKUP(AB19,MapadeCalor!$B$2:$G$6,AA19+1,0)</f>
        <v>BAJO</v>
      </c>
      <c r="AE19" s="66" t="s">
        <v>146</v>
      </c>
      <c r="AF19" s="67" t="s">
        <v>147</v>
      </c>
      <c r="AI19" s="44" t="s">
        <v>99</v>
      </c>
    </row>
    <row r="20" ht="144.75" customHeight="1">
      <c r="B20" s="35">
        <f t="shared" si="11"/>
        <v>13</v>
      </c>
      <c r="C20" s="68" t="s">
        <v>91</v>
      </c>
      <c r="D20" s="40" t="s">
        <v>139</v>
      </c>
      <c r="E20" s="69" t="s">
        <v>148</v>
      </c>
      <c r="F20" s="70" t="s">
        <v>149</v>
      </c>
      <c r="G20" s="70" t="s">
        <v>150</v>
      </c>
      <c r="H20" s="40" t="s">
        <v>105</v>
      </c>
      <c r="I20" s="40" t="s">
        <v>151</v>
      </c>
      <c r="J20" s="41">
        <f t="shared" si="12"/>
        <v>1</v>
      </c>
      <c r="K20" s="41">
        <f t="shared" si="13"/>
        <v>5</v>
      </c>
      <c r="L20" s="39">
        <f t="shared" si="1"/>
        <v>5</v>
      </c>
      <c r="M20" s="40" t="str">
        <f>VLOOKUP(K20,MapadeCalor!$B$2:$G$6,J20+1,0)</f>
        <v>ALTO</v>
      </c>
      <c r="N20" s="71" t="s">
        <v>152</v>
      </c>
      <c r="O20" s="38" t="s">
        <v>45</v>
      </c>
      <c r="P20" s="38" t="s">
        <v>53</v>
      </c>
      <c r="Q20" s="38" t="s">
        <v>12</v>
      </c>
      <c r="R20" s="41">
        <f t="shared" si="2"/>
        <v>15</v>
      </c>
      <c r="S20" s="41">
        <f t="shared" si="3"/>
        <v>5</v>
      </c>
      <c r="T20" s="41">
        <f t="shared" si="4"/>
        <v>0</v>
      </c>
      <c r="U20" s="41">
        <f t="shared" si="5"/>
        <v>20</v>
      </c>
      <c r="V20" s="40" t="str">
        <f t="shared" si="6"/>
        <v>Control Adecuado</v>
      </c>
      <c r="W20" s="40" t="str">
        <f t="shared" si="7"/>
        <v>Cambie el valor del impacto</v>
      </c>
      <c r="X20" s="72" t="s">
        <v>145</v>
      </c>
      <c r="Y20" s="40" t="s">
        <v>48</v>
      </c>
      <c r="Z20" s="40" t="s">
        <v>123</v>
      </c>
      <c r="AA20" s="41">
        <f t="shared" si="8"/>
        <v>2</v>
      </c>
      <c r="AB20" s="41">
        <f t="shared" si="9"/>
        <v>2</v>
      </c>
      <c r="AC20" s="41">
        <f t="shared" si="10"/>
        <v>4</v>
      </c>
      <c r="AD20" s="43" t="str">
        <f>VLOOKUP(AB20,MapadeCalor!$B$2:$G$6,AA20+1,0)</f>
        <v>BAJO</v>
      </c>
      <c r="AE20" s="66" t="s">
        <v>146</v>
      </c>
      <c r="AF20" s="67" t="s">
        <v>147</v>
      </c>
      <c r="AI20" s="44" t="s">
        <v>139</v>
      </c>
    </row>
    <row r="21" ht="166.5" customHeight="1">
      <c r="A21" s="52"/>
      <c r="B21" s="55">
        <f t="shared" si="11"/>
        <v>14</v>
      </c>
      <c r="C21" s="56" t="s">
        <v>37</v>
      </c>
      <c r="D21" s="57" t="s">
        <v>139</v>
      </c>
      <c r="E21" s="73" t="s">
        <v>153</v>
      </c>
      <c r="F21" s="74" t="s">
        <v>154</v>
      </c>
      <c r="G21" s="74" t="s">
        <v>155</v>
      </c>
      <c r="H21" s="57" t="s">
        <v>42</v>
      </c>
      <c r="I21" s="57" t="s">
        <v>43</v>
      </c>
      <c r="J21" s="57">
        <f t="shared" si="12"/>
        <v>4</v>
      </c>
      <c r="K21" s="57">
        <f t="shared" si="13"/>
        <v>3</v>
      </c>
      <c r="L21" s="73">
        <f t="shared" si="1"/>
        <v>12</v>
      </c>
      <c r="M21" s="57" t="str">
        <f>VLOOKUP(K21,MapadeCalor!$B$2:$G$6,J21+1,0)</f>
        <v>MUY ALTO</v>
      </c>
      <c r="N21" s="73" t="s">
        <v>156</v>
      </c>
      <c r="O21" s="38" t="s">
        <v>45</v>
      </c>
      <c r="P21" s="38" t="s">
        <v>53</v>
      </c>
      <c r="Q21" s="38" t="s">
        <v>77</v>
      </c>
      <c r="R21" s="41">
        <f t="shared" si="2"/>
        <v>15</v>
      </c>
      <c r="S21" s="41">
        <f t="shared" si="3"/>
        <v>5</v>
      </c>
      <c r="T21" s="41">
        <f t="shared" si="4"/>
        <v>10</v>
      </c>
      <c r="U21" s="41">
        <f t="shared" si="5"/>
        <v>30</v>
      </c>
      <c r="V21" s="40" t="str">
        <f t="shared" si="6"/>
        <v>Control Fuerte</v>
      </c>
      <c r="W21" s="40" t="str">
        <f t="shared" si="7"/>
        <v>Cambie probabilidad e impacto</v>
      </c>
      <c r="X21" s="38" t="s">
        <v>157</v>
      </c>
      <c r="Y21" s="40" t="s">
        <v>48</v>
      </c>
      <c r="Z21" s="40" t="s">
        <v>123</v>
      </c>
      <c r="AA21" s="41">
        <f t="shared" si="8"/>
        <v>2</v>
      </c>
      <c r="AB21" s="41">
        <f t="shared" si="9"/>
        <v>2</v>
      </c>
      <c r="AC21" s="41">
        <f t="shared" si="10"/>
        <v>4</v>
      </c>
      <c r="AD21" s="43" t="str">
        <f>VLOOKUP(AB21,MapadeCalor!$B$2:$G$6,AA21+1,0)</f>
        <v>BAJO</v>
      </c>
      <c r="AE21" s="49" t="s">
        <v>158</v>
      </c>
      <c r="AF21" s="67" t="s">
        <v>147</v>
      </c>
      <c r="AI21" s="44" t="s">
        <v>64</v>
      </c>
    </row>
    <row r="22" ht="72.0" customHeight="1">
      <c r="B22" s="55">
        <f t="shared" si="11"/>
        <v>15</v>
      </c>
      <c r="C22" s="56" t="s">
        <v>80</v>
      </c>
      <c r="D22" s="57" t="s">
        <v>139</v>
      </c>
      <c r="E22" s="73" t="s">
        <v>159</v>
      </c>
      <c r="F22" s="74" t="s">
        <v>160</v>
      </c>
      <c r="G22" s="74" t="s">
        <v>161</v>
      </c>
      <c r="H22" s="57" t="s">
        <v>57</v>
      </c>
      <c r="I22" s="57" t="s">
        <v>85</v>
      </c>
      <c r="J22" s="57">
        <f t="shared" si="12"/>
        <v>3</v>
      </c>
      <c r="K22" s="57">
        <f t="shared" si="13"/>
        <v>4</v>
      </c>
      <c r="L22" s="73">
        <f t="shared" si="1"/>
        <v>12</v>
      </c>
      <c r="M22" s="57" t="str">
        <f>VLOOKUP(K22,MapadeCalor!$B$2:$G$6,J22+1,0)</f>
        <v>ALTO</v>
      </c>
      <c r="N22" s="75" t="s">
        <v>162</v>
      </c>
      <c r="O22" s="38" t="s">
        <v>45</v>
      </c>
      <c r="P22" s="38" t="s">
        <v>53</v>
      </c>
      <c r="Q22" s="38" t="s">
        <v>11</v>
      </c>
      <c r="R22" s="41">
        <f t="shared" si="2"/>
        <v>15</v>
      </c>
      <c r="S22" s="41">
        <f t="shared" si="3"/>
        <v>5</v>
      </c>
      <c r="T22" s="41">
        <f t="shared" si="4"/>
        <v>0</v>
      </c>
      <c r="U22" s="41">
        <f t="shared" si="5"/>
        <v>20</v>
      </c>
      <c r="V22" s="40" t="str">
        <f t="shared" si="6"/>
        <v>Control Adecuado</v>
      </c>
      <c r="W22" s="40" t="str">
        <f t="shared" si="7"/>
        <v>Cambie el valor de la probabilidad</v>
      </c>
      <c r="X22" s="38" t="s">
        <v>163</v>
      </c>
      <c r="Y22" s="40" t="s">
        <v>105</v>
      </c>
      <c r="Z22" s="40" t="s">
        <v>123</v>
      </c>
      <c r="AA22" s="41">
        <f t="shared" si="8"/>
        <v>1</v>
      </c>
      <c r="AB22" s="41">
        <f t="shared" si="9"/>
        <v>2</v>
      </c>
      <c r="AC22" s="41">
        <f t="shared" si="10"/>
        <v>2</v>
      </c>
      <c r="AD22" s="43" t="str">
        <f>VLOOKUP(AB22,MapadeCalor!$B$2:$G$6,AA22+1,0)</f>
        <v>BAJO</v>
      </c>
      <c r="AE22" s="49" t="s">
        <v>164</v>
      </c>
      <c r="AF22" s="67" t="s">
        <v>147</v>
      </c>
      <c r="AI22" s="44" t="s">
        <v>165</v>
      </c>
    </row>
    <row r="23" ht="96.0" customHeight="1">
      <c r="B23" s="55">
        <f t="shared" si="11"/>
        <v>16</v>
      </c>
      <c r="C23" s="56" t="s">
        <v>108</v>
      </c>
      <c r="D23" s="57" t="s">
        <v>139</v>
      </c>
      <c r="E23" s="73" t="s">
        <v>166</v>
      </c>
      <c r="F23" s="74" t="s">
        <v>167</v>
      </c>
      <c r="G23" s="74" t="s">
        <v>168</v>
      </c>
      <c r="H23" s="57" t="s">
        <v>48</v>
      </c>
      <c r="I23" s="57" t="s">
        <v>85</v>
      </c>
      <c r="J23" s="57">
        <f t="shared" si="12"/>
        <v>2</v>
      </c>
      <c r="K23" s="57">
        <f t="shared" si="13"/>
        <v>4</v>
      </c>
      <c r="L23" s="73">
        <f t="shared" si="1"/>
        <v>8</v>
      </c>
      <c r="M23" s="57" t="str">
        <f>VLOOKUP(K23,MapadeCalor!$B$2:$G$6,J23+1,0)</f>
        <v>ALTO</v>
      </c>
      <c r="N23" s="75" t="s">
        <v>169</v>
      </c>
      <c r="O23" s="38" t="s">
        <v>45</v>
      </c>
      <c r="P23" s="38" t="s">
        <v>46</v>
      </c>
      <c r="Q23" s="38" t="s">
        <v>12</v>
      </c>
      <c r="R23" s="41">
        <f t="shared" si="2"/>
        <v>15</v>
      </c>
      <c r="S23" s="41">
        <f t="shared" si="3"/>
        <v>10</v>
      </c>
      <c r="T23" s="41">
        <f t="shared" si="4"/>
        <v>0</v>
      </c>
      <c r="U23" s="41">
        <f t="shared" si="5"/>
        <v>25</v>
      </c>
      <c r="V23" s="40" t="str">
        <f t="shared" si="6"/>
        <v>Control Adecuado</v>
      </c>
      <c r="W23" s="40" t="str">
        <f t="shared" si="7"/>
        <v>Cambie el valor del impacto</v>
      </c>
      <c r="X23" s="38" t="s">
        <v>170</v>
      </c>
      <c r="Y23" s="40" t="s">
        <v>105</v>
      </c>
      <c r="Z23" s="40" t="s">
        <v>115</v>
      </c>
      <c r="AA23" s="41">
        <f t="shared" si="8"/>
        <v>1</v>
      </c>
      <c r="AB23" s="41">
        <f t="shared" si="9"/>
        <v>1</v>
      </c>
      <c r="AC23" s="41">
        <f t="shared" si="10"/>
        <v>1</v>
      </c>
      <c r="AD23" s="43" t="str">
        <f>VLOOKUP(AB23,MapadeCalor!$B$2:$G$6,AA23+1,0)</f>
        <v>BAJO</v>
      </c>
      <c r="AE23" s="49" t="s">
        <v>171</v>
      </c>
      <c r="AF23" s="67" t="s">
        <v>147</v>
      </c>
      <c r="AI23" s="44" t="s">
        <v>172</v>
      </c>
    </row>
    <row r="24" ht="183.0" customHeight="1">
      <c r="A24" s="20"/>
      <c r="B24" s="35">
        <f t="shared" si="11"/>
        <v>17</v>
      </c>
      <c r="C24" s="68" t="s">
        <v>37</v>
      </c>
      <c r="D24" s="40" t="s">
        <v>139</v>
      </c>
      <c r="E24" s="38" t="s">
        <v>173</v>
      </c>
      <c r="F24" s="76" t="s">
        <v>174</v>
      </c>
      <c r="G24" s="76" t="s">
        <v>175</v>
      </c>
      <c r="H24" s="40" t="s">
        <v>57</v>
      </c>
      <c r="I24" s="40" t="s">
        <v>123</v>
      </c>
      <c r="J24" s="41">
        <f t="shared" si="12"/>
        <v>3</v>
      </c>
      <c r="K24" s="41">
        <f t="shared" si="13"/>
        <v>2</v>
      </c>
      <c r="L24" s="39">
        <f t="shared" si="1"/>
        <v>6</v>
      </c>
      <c r="M24" s="40" t="str">
        <f>VLOOKUP(K24,MapadeCalor!$B$2:$G$6,J24+1,0)</f>
        <v>MEDIO</v>
      </c>
      <c r="N24" s="38" t="s">
        <v>176</v>
      </c>
      <c r="O24" s="38" t="s">
        <v>52</v>
      </c>
      <c r="P24" s="38" t="s">
        <v>53</v>
      </c>
      <c r="Q24" s="38" t="s">
        <v>77</v>
      </c>
      <c r="R24" s="41">
        <f t="shared" si="2"/>
        <v>5</v>
      </c>
      <c r="S24" s="41">
        <f t="shared" si="3"/>
        <v>5</v>
      </c>
      <c r="T24" s="41">
        <f t="shared" si="4"/>
        <v>10</v>
      </c>
      <c r="U24" s="41">
        <f t="shared" si="5"/>
        <v>20</v>
      </c>
      <c r="V24" s="40" t="str">
        <f t="shared" si="6"/>
        <v>Control Adecuado</v>
      </c>
      <c r="W24" s="40" t="str">
        <f t="shared" si="7"/>
        <v>Cambie probabilidad e impacto</v>
      </c>
      <c r="X24" s="38" t="s">
        <v>177</v>
      </c>
      <c r="Y24" s="40" t="s">
        <v>105</v>
      </c>
      <c r="Z24" s="40" t="s">
        <v>115</v>
      </c>
      <c r="AA24" s="41">
        <f t="shared" si="8"/>
        <v>1</v>
      </c>
      <c r="AB24" s="41">
        <f t="shared" si="9"/>
        <v>1</v>
      </c>
      <c r="AC24" s="41">
        <f t="shared" si="10"/>
        <v>1</v>
      </c>
      <c r="AD24" s="43" t="str">
        <f>VLOOKUP(AB24,MapadeCalor!$B$2:$G$6,AA24+1,0)</f>
        <v>BAJO</v>
      </c>
      <c r="AE24" s="77" t="s">
        <v>178</v>
      </c>
      <c r="AF24" s="40" t="s">
        <v>179</v>
      </c>
      <c r="AG24" s="20"/>
      <c r="AH24" s="20"/>
      <c r="AI24" s="44"/>
      <c r="AJ24" s="20"/>
      <c r="AK24" s="20"/>
      <c r="AL24" s="20"/>
    </row>
    <row r="25" ht="15.75" customHeight="1">
      <c r="A25" s="20"/>
      <c r="B25" s="35">
        <f t="shared" si="11"/>
        <v>18</v>
      </c>
      <c r="C25" s="68" t="s">
        <v>37</v>
      </c>
      <c r="D25" s="40" t="s">
        <v>139</v>
      </c>
      <c r="E25" s="38" t="s">
        <v>180</v>
      </c>
      <c r="F25" s="76" t="s">
        <v>181</v>
      </c>
      <c r="G25" s="38" t="s">
        <v>182</v>
      </c>
      <c r="H25" s="40" t="s">
        <v>42</v>
      </c>
      <c r="I25" s="40" t="s">
        <v>123</v>
      </c>
      <c r="J25" s="41">
        <f t="shared" si="12"/>
        <v>4</v>
      </c>
      <c r="K25" s="41">
        <f t="shared" si="13"/>
        <v>2</v>
      </c>
      <c r="L25" s="39">
        <f t="shared" si="1"/>
        <v>8</v>
      </c>
      <c r="M25" s="40" t="str">
        <f>VLOOKUP(K25,MapadeCalor!$B$2:$G$6,J25+1,0)</f>
        <v>ALTO</v>
      </c>
      <c r="N25" s="38" t="s">
        <v>183</v>
      </c>
      <c r="O25" s="38" t="s">
        <v>45</v>
      </c>
      <c r="P25" s="38" t="s">
        <v>53</v>
      </c>
      <c r="Q25" s="38" t="s">
        <v>11</v>
      </c>
      <c r="R25" s="41">
        <f t="shared" si="2"/>
        <v>15</v>
      </c>
      <c r="S25" s="41">
        <f t="shared" si="3"/>
        <v>5</v>
      </c>
      <c r="T25" s="41">
        <f t="shared" si="4"/>
        <v>0</v>
      </c>
      <c r="U25" s="41">
        <f t="shared" si="5"/>
        <v>20</v>
      </c>
      <c r="V25" s="40" t="str">
        <f t="shared" si="6"/>
        <v>Control Adecuado</v>
      </c>
      <c r="W25" s="40" t="str">
        <f t="shared" si="7"/>
        <v>Cambie el valor de la probabilidad</v>
      </c>
      <c r="X25" s="40" t="s">
        <v>184</v>
      </c>
      <c r="Y25" s="40" t="s">
        <v>105</v>
      </c>
      <c r="Z25" s="40" t="s">
        <v>115</v>
      </c>
      <c r="AA25" s="41">
        <f t="shared" si="8"/>
        <v>1</v>
      </c>
      <c r="AB25" s="41">
        <f t="shared" si="9"/>
        <v>1</v>
      </c>
      <c r="AC25" s="41">
        <f t="shared" si="10"/>
        <v>1</v>
      </c>
      <c r="AD25" s="43" t="str">
        <f>VLOOKUP(AB25,MapadeCalor!$B$2:$G$6,AA25+1,0)</f>
        <v>BAJO</v>
      </c>
      <c r="AE25" s="78" t="s">
        <v>185</v>
      </c>
      <c r="AF25" s="79" t="s">
        <v>186</v>
      </c>
      <c r="AG25" s="20"/>
      <c r="AH25" s="20"/>
      <c r="AI25" s="44"/>
      <c r="AJ25" s="20"/>
      <c r="AK25" s="20"/>
      <c r="AL25" s="20"/>
    </row>
    <row r="26" ht="140.25" customHeight="1">
      <c r="A26" s="20"/>
      <c r="B26" s="35">
        <f t="shared" si="11"/>
        <v>19</v>
      </c>
      <c r="C26" s="68" t="s">
        <v>37</v>
      </c>
      <c r="D26" s="40" t="s">
        <v>139</v>
      </c>
      <c r="E26" s="38" t="s">
        <v>187</v>
      </c>
      <c r="F26" s="76" t="s">
        <v>188</v>
      </c>
      <c r="G26" s="76" t="s">
        <v>189</v>
      </c>
      <c r="H26" s="40" t="s">
        <v>42</v>
      </c>
      <c r="I26" s="40" t="s">
        <v>123</v>
      </c>
      <c r="J26" s="41">
        <f t="shared" si="12"/>
        <v>4</v>
      </c>
      <c r="K26" s="41">
        <f t="shared" si="13"/>
        <v>2</v>
      </c>
      <c r="L26" s="39">
        <f t="shared" si="1"/>
        <v>8</v>
      </c>
      <c r="M26" s="40" t="str">
        <f>VLOOKUP(K26,MapadeCalor!$B$2:$G$6,J26+1,0)</f>
        <v>ALTO</v>
      </c>
      <c r="N26" s="38" t="s">
        <v>190</v>
      </c>
      <c r="O26" s="38" t="s">
        <v>63</v>
      </c>
      <c r="P26" s="38" t="s">
        <v>53</v>
      </c>
      <c r="Q26" s="38" t="s">
        <v>11</v>
      </c>
      <c r="R26" s="41">
        <f t="shared" si="2"/>
        <v>20</v>
      </c>
      <c r="S26" s="41">
        <f t="shared" si="3"/>
        <v>5</v>
      </c>
      <c r="T26" s="41">
        <f t="shared" si="4"/>
        <v>0</v>
      </c>
      <c r="U26" s="41">
        <f t="shared" si="5"/>
        <v>25</v>
      </c>
      <c r="V26" s="40" t="str">
        <f t="shared" si="6"/>
        <v>Control Adecuado</v>
      </c>
      <c r="W26" s="40" t="str">
        <f t="shared" si="7"/>
        <v>Cambie el valor de la probabilidad</v>
      </c>
      <c r="X26" s="40" t="s">
        <v>191</v>
      </c>
      <c r="Y26" s="40" t="s">
        <v>105</v>
      </c>
      <c r="Z26" s="40" t="s">
        <v>123</v>
      </c>
      <c r="AA26" s="41">
        <f t="shared" si="8"/>
        <v>1</v>
      </c>
      <c r="AB26" s="41">
        <f t="shared" si="9"/>
        <v>2</v>
      </c>
      <c r="AC26" s="41">
        <f t="shared" si="10"/>
        <v>2</v>
      </c>
      <c r="AD26" s="43" t="str">
        <f>VLOOKUP(AB26,MapadeCalor!$B$2:$G$6,AA26+1,0)</f>
        <v>BAJO</v>
      </c>
      <c r="AE26" s="78" t="s">
        <v>192</v>
      </c>
      <c r="AF26" s="79" t="s">
        <v>193</v>
      </c>
      <c r="AG26" s="20"/>
      <c r="AH26" s="20"/>
      <c r="AI26" s="44"/>
      <c r="AJ26" s="20"/>
      <c r="AK26" s="20"/>
      <c r="AL26" s="20"/>
    </row>
    <row r="27" ht="186.75" customHeight="1">
      <c r="B27" s="35">
        <f t="shared" si="11"/>
        <v>20</v>
      </c>
      <c r="C27" s="68" t="s">
        <v>61</v>
      </c>
      <c r="D27" s="40" t="s">
        <v>109</v>
      </c>
      <c r="E27" s="46" t="s">
        <v>194</v>
      </c>
      <c r="F27" s="54" t="s">
        <v>195</v>
      </c>
      <c r="G27" s="54" t="s">
        <v>196</v>
      </c>
      <c r="H27" s="40" t="s">
        <v>57</v>
      </c>
      <c r="I27" s="40" t="s">
        <v>123</v>
      </c>
      <c r="J27" s="41">
        <f t="shared" si="12"/>
        <v>3</v>
      </c>
      <c r="K27" s="41">
        <f t="shared" si="13"/>
        <v>2</v>
      </c>
      <c r="L27" s="39">
        <f t="shared" si="1"/>
        <v>6</v>
      </c>
      <c r="M27" s="40" t="str">
        <f>VLOOKUP(K27,MapadeCalor!$B$2:$G$6,J27+1,0)</f>
        <v>MEDIO</v>
      </c>
      <c r="N27" s="38" t="s">
        <v>197</v>
      </c>
      <c r="O27" s="38" t="s">
        <v>45</v>
      </c>
      <c r="P27" s="38" t="s">
        <v>53</v>
      </c>
      <c r="Q27" s="38" t="s">
        <v>77</v>
      </c>
      <c r="R27" s="41">
        <f t="shared" si="2"/>
        <v>15</v>
      </c>
      <c r="S27" s="41">
        <f t="shared" si="3"/>
        <v>5</v>
      </c>
      <c r="T27" s="41">
        <f t="shared" si="4"/>
        <v>10</v>
      </c>
      <c r="U27" s="41">
        <f t="shared" si="5"/>
        <v>30</v>
      </c>
      <c r="V27" s="40" t="str">
        <f t="shared" si="6"/>
        <v>Control Fuerte</v>
      </c>
      <c r="W27" s="40" t="str">
        <f t="shared" si="7"/>
        <v>Cambie probabilidad e impacto</v>
      </c>
      <c r="X27" s="77" t="s">
        <v>198</v>
      </c>
      <c r="Y27" s="80" t="s">
        <v>48</v>
      </c>
      <c r="Z27" s="80" t="s">
        <v>123</v>
      </c>
      <c r="AA27" s="41">
        <f t="shared" si="8"/>
        <v>2</v>
      </c>
      <c r="AB27" s="41">
        <f t="shared" si="9"/>
        <v>2</v>
      </c>
      <c r="AC27" s="41">
        <f t="shared" si="10"/>
        <v>4</v>
      </c>
      <c r="AD27" s="43" t="str">
        <f>VLOOKUP(AB27,MapadeCalor!$B$2:$G$6,AA27+1,0)</f>
        <v>BAJO</v>
      </c>
      <c r="AE27" s="77" t="s">
        <v>199</v>
      </c>
      <c r="AF27" s="80" t="s">
        <v>200</v>
      </c>
      <c r="AI27" s="44" t="s">
        <v>201</v>
      </c>
    </row>
    <row r="28" ht="223.5" customHeight="1">
      <c r="B28" s="35">
        <f t="shared" si="11"/>
        <v>21</v>
      </c>
      <c r="C28" s="68" t="s">
        <v>61</v>
      </c>
      <c r="D28" s="40" t="s">
        <v>109</v>
      </c>
      <c r="E28" s="40" t="s">
        <v>202</v>
      </c>
      <c r="F28" s="38" t="s">
        <v>203</v>
      </c>
      <c r="G28" s="38" t="s">
        <v>204</v>
      </c>
      <c r="H28" s="40" t="s">
        <v>57</v>
      </c>
      <c r="I28" s="40" t="s">
        <v>123</v>
      </c>
      <c r="J28" s="41">
        <f t="shared" si="12"/>
        <v>3</v>
      </c>
      <c r="K28" s="41">
        <f t="shared" si="13"/>
        <v>2</v>
      </c>
      <c r="L28" s="39">
        <f t="shared" si="1"/>
        <v>6</v>
      </c>
      <c r="M28" s="40" t="str">
        <f>VLOOKUP(K28,MapadeCalor!$B$2:$G$6,J28+1,0)</f>
        <v>MEDIO</v>
      </c>
      <c r="N28" s="38" t="s">
        <v>205</v>
      </c>
      <c r="O28" s="38" t="s">
        <v>45</v>
      </c>
      <c r="P28" s="38" t="s">
        <v>53</v>
      </c>
      <c r="Q28" s="38" t="s">
        <v>77</v>
      </c>
      <c r="R28" s="41">
        <f t="shared" si="2"/>
        <v>15</v>
      </c>
      <c r="S28" s="41">
        <f t="shared" si="3"/>
        <v>5</v>
      </c>
      <c r="T28" s="41">
        <f t="shared" si="4"/>
        <v>10</v>
      </c>
      <c r="U28" s="41">
        <f t="shared" si="5"/>
        <v>30</v>
      </c>
      <c r="V28" s="40" t="str">
        <f t="shared" si="6"/>
        <v>Control Fuerte</v>
      </c>
      <c r="W28" s="40" t="str">
        <f t="shared" si="7"/>
        <v>Cambie probabilidad e impacto</v>
      </c>
      <c r="X28" s="38" t="s">
        <v>206</v>
      </c>
      <c r="Y28" s="80" t="s">
        <v>48</v>
      </c>
      <c r="Z28" s="80" t="s">
        <v>123</v>
      </c>
      <c r="AA28" s="41">
        <f t="shared" si="8"/>
        <v>2</v>
      </c>
      <c r="AB28" s="41">
        <f t="shared" si="9"/>
        <v>2</v>
      </c>
      <c r="AC28" s="41">
        <f t="shared" si="10"/>
        <v>4</v>
      </c>
      <c r="AD28" s="43" t="str">
        <f>VLOOKUP(AB28,MapadeCalor!$B$2:$G$6,AA28+1,0)</f>
        <v>BAJO</v>
      </c>
      <c r="AE28" s="77" t="s">
        <v>207</v>
      </c>
      <c r="AF28" s="80" t="s">
        <v>200</v>
      </c>
    </row>
    <row r="29" ht="111.75" customHeight="1">
      <c r="B29" s="35">
        <f t="shared" si="11"/>
        <v>22</v>
      </c>
      <c r="C29" s="68" t="s">
        <v>61</v>
      </c>
      <c r="D29" s="40" t="s">
        <v>109</v>
      </c>
      <c r="E29" s="40" t="s">
        <v>208</v>
      </c>
      <c r="F29" s="38" t="s">
        <v>209</v>
      </c>
      <c r="G29" s="81" t="s">
        <v>210</v>
      </c>
      <c r="H29" s="40" t="s">
        <v>48</v>
      </c>
      <c r="I29" s="40" t="s">
        <v>123</v>
      </c>
      <c r="J29" s="41">
        <f t="shared" si="12"/>
        <v>2</v>
      </c>
      <c r="K29" s="41">
        <f t="shared" si="13"/>
        <v>2</v>
      </c>
      <c r="L29" s="39">
        <f t="shared" si="1"/>
        <v>4</v>
      </c>
      <c r="M29" s="40" t="str">
        <f>VLOOKUP(K29,MapadeCalor!$B$2:$G$6,J29+1,0)</f>
        <v>BAJO</v>
      </c>
      <c r="N29" s="81" t="s">
        <v>211</v>
      </c>
      <c r="O29" s="38" t="s">
        <v>45</v>
      </c>
      <c r="P29" s="38" t="s">
        <v>53</v>
      </c>
      <c r="Q29" s="38" t="s">
        <v>77</v>
      </c>
      <c r="R29" s="41">
        <f t="shared" si="2"/>
        <v>15</v>
      </c>
      <c r="S29" s="41">
        <f t="shared" si="3"/>
        <v>5</v>
      </c>
      <c r="T29" s="41">
        <f t="shared" si="4"/>
        <v>10</v>
      </c>
      <c r="U29" s="41">
        <f t="shared" si="5"/>
        <v>30</v>
      </c>
      <c r="V29" s="40" t="str">
        <f t="shared" si="6"/>
        <v>Control Fuerte</v>
      </c>
      <c r="W29" s="40" t="str">
        <f t="shared" si="7"/>
        <v>Cambie probabilidad e impacto</v>
      </c>
      <c r="X29" s="38" t="s">
        <v>212</v>
      </c>
      <c r="Y29" s="80" t="s">
        <v>105</v>
      </c>
      <c r="Z29" s="80" t="s">
        <v>115</v>
      </c>
      <c r="AA29" s="41">
        <f t="shared" si="8"/>
        <v>1</v>
      </c>
      <c r="AB29" s="41">
        <f t="shared" si="9"/>
        <v>1</v>
      </c>
      <c r="AC29" s="41">
        <f t="shared" si="10"/>
        <v>1</v>
      </c>
      <c r="AD29" s="43" t="str">
        <f>VLOOKUP(AB29,MapadeCalor!$B$2:$G$6,AA29+1,0)</f>
        <v>BAJO</v>
      </c>
      <c r="AE29" s="38"/>
      <c r="AF29" s="40"/>
    </row>
    <row r="30" ht="86.25" customHeight="1">
      <c r="A30" s="20"/>
      <c r="B30" s="35">
        <f t="shared" si="11"/>
        <v>23</v>
      </c>
      <c r="C30" s="68" t="s">
        <v>61</v>
      </c>
      <c r="D30" s="40" t="s">
        <v>138</v>
      </c>
      <c r="E30" s="38" t="s">
        <v>213</v>
      </c>
      <c r="F30" s="38" t="s">
        <v>214</v>
      </c>
      <c r="G30" s="38" t="s">
        <v>215</v>
      </c>
      <c r="H30" s="40" t="s">
        <v>48</v>
      </c>
      <c r="I30" s="40" t="s">
        <v>85</v>
      </c>
      <c r="J30" s="41">
        <f t="shared" si="12"/>
        <v>2</v>
      </c>
      <c r="K30" s="41">
        <f t="shared" si="13"/>
        <v>4</v>
      </c>
      <c r="L30" s="39">
        <f t="shared" si="1"/>
        <v>8</v>
      </c>
      <c r="M30" s="40" t="str">
        <f>VLOOKUP(K30,MapadeCalor!$B$2:$G$6,J30+1,0)</f>
        <v>ALTO</v>
      </c>
      <c r="N30" s="38" t="s">
        <v>216</v>
      </c>
      <c r="O30" s="38" t="s">
        <v>45</v>
      </c>
      <c r="P30" s="38" t="s">
        <v>53</v>
      </c>
      <c r="Q30" s="38" t="s">
        <v>11</v>
      </c>
      <c r="R30" s="41">
        <f t="shared" si="2"/>
        <v>15</v>
      </c>
      <c r="S30" s="41">
        <f t="shared" si="3"/>
        <v>5</v>
      </c>
      <c r="T30" s="41">
        <f t="shared" si="4"/>
        <v>0</v>
      </c>
      <c r="U30" s="41">
        <f t="shared" si="5"/>
        <v>20</v>
      </c>
      <c r="V30" s="40" t="str">
        <f t="shared" si="6"/>
        <v>Control Adecuado</v>
      </c>
      <c r="W30" s="40" t="str">
        <f t="shared" si="7"/>
        <v>Cambie el valor de la probabilidad</v>
      </c>
      <c r="X30" s="38" t="s">
        <v>217</v>
      </c>
      <c r="Y30" s="40"/>
      <c r="Z30" s="40"/>
      <c r="AA30" s="41">
        <f t="shared" si="8"/>
        <v>0</v>
      </c>
      <c r="AB30" s="41">
        <f t="shared" si="9"/>
        <v>0</v>
      </c>
      <c r="AC30" s="41">
        <f t="shared" si="10"/>
        <v>0</v>
      </c>
      <c r="AD30" s="43" t="str">
        <f>VLOOKUP(AB30,MapadeCalor!$B$2:$G$6,AA30+1,0)</f>
        <v>#N/A</v>
      </c>
      <c r="AE30" s="38"/>
      <c r="AF30" s="40"/>
      <c r="AG30" s="20"/>
      <c r="AH30" s="20"/>
      <c r="AI30" s="20"/>
      <c r="AJ30" s="20"/>
      <c r="AK30" s="20"/>
      <c r="AL30" s="20"/>
    </row>
    <row r="31" ht="291.75" customHeight="1">
      <c r="A31" s="20"/>
      <c r="B31" s="35">
        <f t="shared" si="11"/>
        <v>24</v>
      </c>
      <c r="C31" s="68" t="s">
        <v>61</v>
      </c>
      <c r="D31" s="40" t="s">
        <v>138</v>
      </c>
      <c r="E31" s="38" t="s">
        <v>218</v>
      </c>
      <c r="F31" s="38" t="s">
        <v>219</v>
      </c>
      <c r="G31" s="38" t="s">
        <v>220</v>
      </c>
      <c r="H31" s="40" t="s">
        <v>57</v>
      </c>
      <c r="I31" s="40" t="s">
        <v>43</v>
      </c>
      <c r="J31" s="41">
        <f t="shared" si="12"/>
        <v>3</v>
      </c>
      <c r="K31" s="41">
        <f t="shared" si="13"/>
        <v>3</v>
      </c>
      <c r="L31" s="39">
        <f t="shared" si="1"/>
        <v>9</v>
      </c>
      <c r="M31" s="40" t="str">
        <f>VLOOKUP(K31,MapadeCalor!$B$2:$G$6,J31+1,0)</f>
        <v>ALTO</v>
      </c>
      <c r="N31" s="38" t="s">
        <v>221</v>
      </c>
      <c r="O31" s="38" t="s">
        <v>45</v>
      </c>
      <c r="P31" s="38" t="s">
        <v>46</v>
      </c>
      <c r="Q31" s="38" t="s">
        <v>11</v>
      </c>
      <c r="R31" s="41">
        <f t="shared" si="2"/>
        <v>15</v>
      </c>
      <c r="S31" s="41">
        <f t="shared" si="3"/>
        <v>10</v>
      </c>
      <c r="T31" s="41">
        <f t="shared" si="4"/>
        <v>0</v>
      </c>
      <c r="U31" s="41">
        <f t="shared" si="5"/>
        <v>25</v>
      </c>
      <c r="V31" s="40" t="str">
        <f t="shared" si="6"/>
        <v>Control Adecuado</v>
      </c>
      <c r="W31" s="40" t="str">
        <f t="shared" si="7"/>
        <v>Cambie el valor de la probabilidad</v>
      </c>
      <c r="X31" s="38" t="s">
        <v>222</v>
      </c>
      <c r="Y31" s="40"/>
      <c r="Z31" s="40"/>
      <c r="AA31" s="41">
        <f t="shared" si="8"/>
        <v>0</v>
      </c>
      <c r="AB31" s="41">
        <f t="shared" si="9"/>
        <v>0</v>
      </c>
      <c r="AC31" s="41">
        <f t="shared" si="10"/>
        <v>0</v>
      </c>
      <c r="AD31" s="43" t="str">
        <f>VLOOKUP(AB31,MapadeCalor!$B$2:$G$6,AA31+1,0)</f>
        <v>#N/A</v>
      </c>
      <c r="AE31" s="38"/>
      <c r="AF31" s="40"/>
      <c r="AG31" s="20"/>
      <c r="AH31" s="20"/>
      <c r="AI31" s="20"/>
      <c r="AJ31" s="20"/>
      <c r="AK31" s="20"/>
      <c r="AL31" s="20"/>
    </row>
    <row r="32" ht="66.0" customHeight="1">
      <c r="A32" s="20"/>
      <c r="B32" s="35">
        <f t="shared" si="11"/>
        <v>25</v>
      </c>
      <c r="C32" s="68" t="s">
        <v>91</v>
      </c>
      <c r="D32" s="40" t="s">
        <v>138</v>
      </c>
      <c r="E32" s="38" t="s">
        <v>223</v>
      </c>
      <c r="F32" s="38" t="s">
        <v>224</v>
      </c>
      <c r="G32" s="38" t="s">
        <v>225</v>
      </c>
      <c r="H32" s="40" t="s">
        <v>48</v>
      </c>
      <c r="I32" s="40" t="s">
        <v>151</v>
      </c>
      <c r="J32" s="41">
        <f t="shared" si="12"/>
        <v>2</v>
      </c>
      <c r="K32" s="41">
        <f t="shared" si="13"/>
        <v>5</v>
      </c>
      <c r="L32" s="39">
        <f t="shared" si="1"/>
        <v>10</v>
      </c>
      <c r="M32" s="40" t="str">
        <f>VLOOKUP(K32,MapadeCalor!$B$2:$G$6,J32+1,0)</f>
        <v>ALTO</v>
      </c>
      <c r="N32" s="38" t="s">
        <v>226</v>
      </c>
      <c r="O32" s="38" t="s">
        <v>45</v>
      </c>
      <c r="P32" s="38" t="s">
        <v>53</v>
      </c>
      <c r="Q32" s="38" t="s">
        <v>11</v>
      </c>
      <c r="R32" s="41">
        <f t="shared" si="2"/>
        <v>15</v>
      </c>
      <c r="S32" s="41">
        <f t="shared" si="3"/>
        <v>5</v>
      </c>
      <c r="T32" s="41">
        <f t="shared" si="4"/>
        <v>0</v>
      </c>
      <c r="U32" s="41">
        <f t="shared" si="5"/>
        <v>20</v>
      </c>
      <c r="V32" s="40" t="str">
        <f t="shared" si="6"/>
        <v>Control Adecuado</v>
      </c>
      <c r="W32" s="40" t="str">
        <f t="shared" si="7"/>
        <v>Cambie el valor de la probabilidad</v>
      </c>
      <c r="X32" s="38" t="s">
        <v>227</v>
      </c>
      <c r="Y32" s="40"/>
      <c r="Z32" s="40"/>
      <c r="AA32" s="41">
        <f t="shared" si="8"/>
        <v>0</v>
      </c>
      <c r="AB32" s="41">
        <f t="shared" si="9"/>
        <v>0</v>
      </c>
      <c r="AC32" s="41">
        <f t="shared" si="10"/>
        <v>0</v>
      </c>
      <c r="AD32" s="43" t="str">
        <f>VLOOKUP(AB32,MapadeCalor!$B$2:$G$6,AA32+1,0)</f>
        <v>#N/A</v>
      </c>
      <c r="AE32" s="38"/>
      <c r="AF32" s="40"/>
      <c r="AG32" s="20"/>
      <c r="AH32" s="20"/>
      <c r="AI32" s="20"/>
      <c r="AJ32" s="20"/>
      <c r="AK32" s="20"/>
      <c r="AL32" s="20"/>
    </row>
    <row r="33" ht="87.75" customHeight="1">
      <c r="A33" s="20"/>
      <c r="B33" s="35">
        <f t="shared" si="11"/>
        <v>26</v>
      </c>
      <c r="C33" s="68" t="s">
        <v>61</v>
      </c>
      <c r="D33" s="40" t="s">
        <v>138</v>
      </c>
      <c r="E33" s="38" t="s">
        <v>228</v>
      </c>
      <c r="F33" s="38" t="s">
        <v>229</v>
      </c>
      <c r="G33" s="38" t="s">
        <v>230</v>
      </c>
      <c r="H33" s="40" t="s">
        <v>57</v>
      </c>
      <c r="I33" s="40" t="s">
        <v>43</v>
      </c>
      <c r="J33" s="41">
        <f t="shared" si="12"/>
        <v>3</v>
      </c>
      <c r="K33" s="41">
        <f t="shared" si="13"/>
        <v>3</v>
      </c>
      <c r="L33" s="39">
        <f t="shared" si="1"/>
        <v>9</v>
      </c>
      <c r="M33" s="40" t="str">
        <f>VLOOKUP(K33,MapadeCalor!$B$2:$G$6,J33+1,0)</f>
        <v>ALTO</v>
      </c>
      <c r="N33" s="38" t="s">
        <v>231</v>
      </c>
      <c r="O33" s="38" t="s">
        <v>63</v>
      </c>
      <c r="P33" s="38" t="s">
        <v>53</v>
      </c>
      <c r="Q33" s="38" t="s">
        <v>11</v>
      </c>
      <c r="R33" s="41">
        <f t="shared" si="2"/>
        <v>20</v>
      </c>
      <c r="S33" s="41">
        <f t="shared" si="3"/>
        <v>5</v>
      </c>
      <c r="T33" s="41">
        <f t="shared" si="4"/>
        <v>0</v>
      </c>
      <c r="U33" s="41">
        <f t="shared" si="5"/>
        <v>25</v>
      </c>
      <c r="V33" s="40" t="str">
        <f t="shared" si="6"/>
        <v>Control Adecuado</v>
      </c>
      <c r="W33" s="40" t="str">
        <f t="shared" si="7"/>
        <v>Cambie el valor de la probabilidad</v>
      </c>
      <c r="X33" s="38" t="s">
        <v>232</v>
      </c>
      <c r="Y33" s="40"/>
      <c r="Z33" s="40"/>
      <c r="AA33" s="41">
        <f t="shared" si="8"/>
        <v>0</v>
      </c>
      <c r="AB33" s="41">
        <f t="shared" si="9"/>
        <v>0</v>
      </c>
      <c r="AC33" s="41">
        <f t="shared" si="10"/>
        <v>0</v>
      </c>
      <c r="AD33" s="43" t="str">
        <f>VLOOKUP(AB33,MapadeCalor!$B$2:$G$6,AA33+1,0)</f>
        <v>#N/A</v>
      </c>
      <c r="AE33" s="38"/>
      <c r="AF33" s="40"/>
      <c r="AG33" s="20"/>
      <c r="AH33" s="20"/>
      <c r="AI33" s="20"/>
      <c r="AJ33" s="20"/>
      <c r="AK33" s="20"/>
      <c r="AL33" s="20"/>
    </row>
    <row r="34" ht="15.75" customHeight="1">
      <c r="A34" s="20"/>
      <c r="B34" s="35">
        <f t="shared" si="11"/>
        <v>27</v>
      </c>
      <c r="C34" s="68" t="s">
        <v>61</v>
      </c>
      <c r="D34" s="40" t="s">
        <v>172</v>
      </c>
      <c r="E34" s="38" t="s">
        <v>233</v>
      </c>
      <c r="F34" s="38" t="s">
        <v>234</v>
      </c>
      <c r="G34" s="38" t="s">
        <v>235</v>
      </c>
      <c r="H34" s="40" t="s">
        <v>105</v>
      </c>
      <c r="I34" s="40" t="s">
        <v>43</v>
      </c>
      <c r="J34" s="41">
        <f t="shared" si="12"/>
        <v>1</v>
      </c>
      <c r="K34" s="41">
        <f t="shared" si="13"/>
        <v>3</v>
      </c>
      <c r="L34" s="39">
        <f t="shared" si="1"/>
        <v>3</v>
      </c>
      <c r="M34" s="40" t="str">
        <f>VLOOKUP(K34,MapadeCalor!$B$2:$G$6,J34+1,0)</f>
        <v>BAJO</v>
      </c>
      <c r="N34" s="38" t="s">
        <v>236</v>
      </c>
      <c r="O34" s="38" t="s">
        <v>45</v>
      </c>
      <c r="P34" s="38" t="s">
        <v>53</v>
      </c>
      <c r="Q34" s="38" t="s">
        <v>11</v>
      </c>
      <c r="R34" s="41">
        <f t="shared" si="2"/>
        <v>15</v>
      </c>
      <c r="S34" s="41">
        <f t="shared" si="3"/>
        <v>5</v>
      </c>
      <c r="T34" s="41">
        <f t="shared" si="4"/>
        <v>0</v>
      </c>
      <c r="U34" s="41">
        <f t="shared" si="5"/>
        <v>20</v>
      </c>
      <c r="V34" s="40" t="str">
        <f t="shared" si="6"/>
        <v>Control Adecuado</v>
      </c>
      <c r="W34" s="40" t="str">
        <f t="shared" si="7"/>
        <v>Cambie el valor de la probabilidad</v>
      </c>
      <c r="X34" s="38" t="s">
        <v>237</v>
      </c>
      <c r="Y34" s="40"/>
      <c r="Z34" s="40"/>
      <c r="AA34" s="41">
        <f t="shared" si="8"/>
        <v>0</v>
      </c>
      <c r="AB34" s="41">
        <f t="shared" si="9"/>
        <v>0</v>
      </c>
      <c r="AC34" s="41">
        <f t="shared" si="10"/>
        <v>0</v>
      </c>
      <c r="AD34" s="43" t="str">
        <f>VLOOKUP(AB34,MapadeCalor!$B$2:$G$6,AA34+1,0)</f>
        <v>#N/A</v>
      </c>
      <c r="AE34" s="70" t="s">
        <v>238</v>
      </c>
      <c r="AF34" s="40"/>
      <c r="AG34" s="20"/>
      <c r="AH34" s="20"/>
      <c r="AI34" s="20"/>
      <c r="AJ34" s="20"/>
      <c r="AK34" s="20"/>
      <c r="AL34" s="20"/>
    </row>
    <row r="35" ht="357.0" customHeight="1">
      <c r="A35" s="20"/>
      <c r="B35" s="35">
        <f t="shared" si="11"/>
        <v>28</v>
      </c>
      <c r="C35" s="68" t="s">
        <v>91</v>
      </c>
      <c r="D35" s="40" t="s">
        <v>172</v>
      </c>
      <c r="E35" s="38" t="s">
        <v>239</v>
      </c>
      <c r="F35" s="76" t="s">
        <v>240</v>
      </c>
      <c r="G35" s="76" t="s">
        <v>241</v>
      </c>
      <c r="H35" s="40" t="s">
        <v>105</v>
      </c>
      <c r="I35" s="40" t="s">
        <v>151</v>
      </c>
      <c r="J35" s="41">
        <f t="shared" si="12"/>
        <v>1</v>
      </c>
      <c r="K35" s="41">
        <f t="shared" si="13"/>
        <v>5</v>
      </c>
      <c r="L35" s="39">
        <f t="shared" si="1"/>
        <v>5</v>
      </c>
      <c r="M35" s="40" t="str">
        <f>VLOOKUP(K35,MapadeCalor!$B$2:$G$6,J35+1,0)</f>
        <v>ALTO</v>
      </c>
      <c r="N35" s="38" t="s">
        <v>242</v>
      </c>
      <c r="O35" s="38" t="s">
        <v>45</v>
      </c>
      <c r="P35" s="38" t="s">
        <v>53</v>
      </c>
      <c r="Q35" s="38" t="s">
        <v>11</v>
      </c>
      <c r="R35" s="41">
        <f t="shared" si="2"/>
        <v>15</v>
      </c>
      <c r="S35" s="41">
        <f t="shared" si="3"/>
        <v>5</v>
      </c>
      <c r="T35" s="41">
        <f t="shared" si="4"/>
        <v>0</v>
      </c>
      <c r="U35" s="41">
        <f t="shared" si="5"/>
        <v>20</v>
      </c>
      <c r="V35" s="40" t="str">
        <f t="shared" si="6"/>
        <v>Control Adecuado</v>
      </c>
      <c r="W35" s="40" t="str">
        <f t="shared" si="7"/>
        <v>Cambie el valor de la probabilidad</v>
      </c>
      <c r="X35" s="38" t="s">
        <v>243</v>
      </c>
      <c r="Y35" s="40"/>
      <c r="Z35" s="40"/>
      <c r="AA35" s="41">
        <f t="shared" si="8"/>
        <v>0</v>
      </c>
      <c r="AB35" s="41">
        <f t="shared" si="9"/>
        <v>0</v>
      </c>
      <c r="AC35" s="41">
        <f t="shared" si="10"/>
        <v>0</v>
      </c>
      <c r="AD35" s="43" t="str">
        <f>VLOOKUP(AB35,MapadeCalor!$B$2:$G$6,AA35+1,0)</f>
        <v>#N/A</v>
      </c>
      <c r="AE35" s="72" t="s">
        <v>244</v>
      </c>
      <c r="AF35" s="82"/>
      <c r="AG35" s="20"/>
      <c r="AH35" s="20"/>
      <c r="AI35" s="20"/>
      <c r="AJ35" s="20"/>
      <c r="AK35" s="20"/>
      <c r="AL35" s="20"/>
    </row>
    <row r="36" ht="260.25" customHeight="1">
      <c r="A36" s="20"/>
      <c r="B36" s="35">
        <f t="shared" si="11"/>
        <v>29</v>
      </c>
      <c r="C36" s="68" t="s">
        <v>50</v>
      </c>
      <c r="D36" s="40" t="s">
        <v>172</v>
      </c>
      <c r="E36" s="38" t="s">
        <v>245</v>
      </c>
      <c r="F36" s="76" t="s">
        <v>246</v>
      </c>
      <c r="G36" s="76" t="s">
        <v>247</v>
      </c>
      <c r="H36" s="40" t="s">
        <v>105</v>
      </c>
      <c r="I36" s="40" t="s">
        <v>43</v>
      </c>
      <c r="J36" s="41">
        <f t="shared" si="12"/>
        <v>1</v>
      </c>
      <c r="K36" s="41">
        <f t="shared" si="13"/>
        <v>3</v>
      </c>
      <c r="L36" s="39">
        <f t="shared" si="1"/>
        <v>3</v>
      </c>
      <c r="M36" s="40" t="str">
        <f>VLOOKUP(K36,MapadeCalor!$B$2:$G$6,J36+1,0)</f>
        <v>BAJO</v>
      </c>
      <c r="N36" s="38" t="s">
        <v>248</v>
      </c>
      <c r="O36" s="38" t="s">
        <v>45</v>
      </c>
      <c r="P36" s="38" t="s">
        <v>53</v>
      </c>
      <c r="Q36" s="38" t="s">
        <v>11</v>
      </c>
      <c r="R36" s="41">
        <f t="shared" si="2"/>
        <v>15</v>
      </c>
      <c r="S36" s="41">
        <f t="shared" si="3"/>
        <v>5</v>
      </c>
      <c r="T36" s="41">
        <f t="shared" si="4"/>
        <v>0</v>
      </c>
      <c r="U36" s="41">
        <f t="shared" si="5"/>
        <v>20</v>
      </c>
      <c r="V36" s="40" t="str">
        <f t="shared" si="6"/>
        <v>Control Adecuado</v>
      </c>
      <c r="W36" s="40" t="str">
        <f t="shared" si="7"/>
        <v>Cambie el valor de la probabilidad</v>
      </c>
      <c r="X36" s="38" t="s">
        <v>249</v>
      </c>
      <c r="Y36" s="40"/>
      <c r="Z36" s="40"/>
      <c r="AA36" s="41">
        <f t="shared" si="8"/>
        <v>0</v>
      </c>
      <c r="AB36" s="41">
        <f t="shared" si="9"/>
        <v>0</v>
      </c>
      <c r="AC36" s="41">
        <f t="shared" si="10"/>
        <v>0</v>
      </c>
      <c r="AD36" s="43" t="str">
        <f>VLOOKUP(AB36,MapadeCalor!$B$2:$G$6,AA36+1,0)</f>
        <v>#N/A</v>
      </c>
      <c r="AE36" s="50" t="s">
        <v>250</v>
      </c>
      <c r="AF36" s="83"/>
      <c r="AG36" s="20"/>
      <c r="AH36" s="20"/>
      <c r="AI36" s="20"/>
      <c r="AJ36" s="20"/>
      <c r="AK36" s="20"/>
      <c r="AL36" s="20"/>
    </row>
    <row r="37" ht="184.5" customHeight="1">
      <c r="A37" s="20"/>
      <c r="B37" s="35">
        <f t="shared" si="11"/>
        <v>30</v>
      </c>
      <c r="C37" s="68" t="s">
        <v>108</v>
      </c>
      <c r="D37" s="42" t="s">
        <v>172</v>
      </c>
      <c r="E37" s="38" t="s">
        <v>251</v>
      </c>
      <c r="F37" s="76" t="s">
        <v>252</v>
      </c>
      <c r="G37" s="76" t="s">
        <v>253</v>
      </c>
      <c r="H37" s="40" t="s">
        <v>105</v>
      </c>
      <c r="I37" s="40" t="s">
        <v>43</v>
      </c>
      <c r="J37" s="41">
        <f t="shared" si="12"/>
        <v>1</v>
      </c>
      <c r="K37" s="41">
        <f t="shared" si="13"/>
        <v>3</v>
      </c>
      <c r="L37" s="39">
        <f t="shared" si="1"/>
        <v>3</v>
      </c>
      <c r="M37" s="40" t="str">
        <f>VLOOKUP(K37,MapadeCalor!$B$2:$G$6,J37+1,0)</f>
        <v>BAJO</v>
      </c>
      <c r="N37" s="38" t="s">
        <v>254</v>
      </c>
      <c r="O37" s="38" t="s">
        <v>45</v>
      </c>
      <c r="P37" s="38" t="s">
        <v>53</v>
      </c>
      <c r="Q37" s="38" t="s">
        <v>11</v>
      </c>
      <c r="R37" s="41">
        <f t="shared" si="2"/>
        <v>15</v>
      </c>
      <c r="S37" s="41">
        <f t="shared" si="3"/>
        <v>5</v>
      </c>
      <c r="T37" s="41">
        <f t="shared" si="4"/>
        <v>0</v>
      </c>
      <c r="U37" s="41">
        <f t="shared" si="5"/>
        <v>20</v>
      </c>
      <c r="V37" s="40" t="str">
        <f t="shared" si="6"/>
        <v>Control Adecuado</v>
      </c>
      <c r="W37" s="40" t="str">
        <f t="shared" si="7"/>
        <v>Cambie el valor de la probabilidad</v>
      </c>
      <c r="X37" s="38" t="s">
        <v>217</v>
      </c>
      <c r="Y37" s="40"/>
      <c r="Z37" s="40"/>
      <c r="AA37" s="41">
        <f t="shared" si="8"/>
        <v>0</v>
      </c>
      <c r="AB37" s="41">
        <f t="shared" si="9"/>
        <v>0</v>
      </c>
      <c r="AC37" s="41">
        <f t="shared" si="10"/>
        <v>0</v>
      </c>
      <c r="AD37" s="43" t="str">
        <f>VLOOKUP(AB37,MapadeCalor!$B$2:$G$6,AA37+1,0)</f>
        <v>#N/A</v>
      </c>
      <c r="AE37" s="84" t="s">
        <v>255</v>
      </c>
      <c r="AF37" s="85"/>
      <c r="AG37" s="20"/>
      <c r="AH37" s="20"/>
      <c r="AI37" s="20"/>
      <c r="AJ37" s="20"/>
      <c r="AK37" s="20"/>
      <c r="AL37" s="20"/>
    </row>
    <row r="38" ht="285.75" customHeight="1">
      <c r="A38" s="20"/>
      <c r="B38" s="35">
        <f t="shared" si="11"/>
        <v>31</v>
      </c>
      <c r="C38" s="68" t="s">
        <v>61</v>
      </c>
      <c r="D38" s="42" t="s">
        <v>51</v>
      </c>
      <c r="E38" s="38" t="s">
        <v>256</v>
      </c>
      <c r="F38" s="38" t="s">
        <v>257</v>
      </c>
      <c r="G38" s="38" t="s">
        <v>258</v>
      </c>
      <c r="H38" s="40" t="s">
        <v>143</v>
      </c>
      <c r="I38" s="40" t="s">
        <v>43</v>
      </c>
      <c r="J38" s="41">
        <f t="shared" si="12"/>
        <v>5</v>
      </c>
      <c r="K38" s="41">
        <f t="shared" si="13"/>
        <v>3</v>
      </c>
      <c r="L38" s="39">
        <f t="shared" si="1"/>
        <v>15</v>
      </c>
      <c r="M38" s="40" t="str">
        <f>VLOOKUP(K38,MapadeCalor!$B$2:$G$6,J38+1,0)</f>
        <v>MUY ALTO</v>
      </c>
      <c r="N38" s="38" t="s">
        <v>259</v>
      </c>
      <c r="O38" s="38" t="s">
        <v>45</v>
      </c>
      <c r="P38" s="38" t="s">
        <v>53</v>
      </c>
      <c r="Q38" s="38" t="s">
        <v>11</v>
      </c>
      <c r="R38" s="41">
        <f t="shared" si="2"/>
        <v>15</v>
      </c>
      <c r="S38" s="41">
        <f t="shared" si="3"/>
        <v>5</v>
      </c>
      <c r="T38" s="41">
        <f t="shared" si="4"/>
        <v>0</v>
      </c>
      <c r="U38" s="41">
        <f t="shared" si="5"/>
        <v>20</v>
      </c>
      <c r="V38" s="40" t="str">
        <f t="shared" si="6"/>
        <v>Control Adecuado</v>
      </c>
      <c r="W38" s="40" t="str">
        <f t="shared" si="7"/>
        <v>Cambie el valor de la probabilidad</v>
      </c>
      <c r="X38" s="40" t="s">
        <v>260</v>
      </c>
      <c r="Y38" s="40"/>
      <c r="Z38" s="40"/>
      <c r="AA38" s="41">
        <f t="shared" si="8"/>
        <v>0</v>
      </c>
      <c r="AB38" s="41">
        <f t="shared" si="9"/>
        <v>0</v>
      </c>
      <c r="AC38" s="41">
        <f t="shared" si="10"/>
        <v>0</v>
      </c>
      <c r="AD38" s="43" t="str">
        <f>VLOOKUP(AB38,MapadeCalor!$B$2:$G$6,AA38+1,0)</f>
        <v>#N/A</v>
      </c>
      <c r="AE38" s="86" t="s">
        <v>261</v>
      </c>
      <c r="AF38" s="42" t="s">
        <v>262</v>
      </c>
      <c r="AG38" s="20"/>
      <c r="AH38" s="20"/>
      <c r="AI38" s="20"/>
      <c r="AJ38" s="20"/>
      <c r="AK38" s="20"/>
      <c r="AL38" s="20"/>
    </row>
    <row r="39" ht="390.75" customHeight="1">
      <c r="A39" s="20"/>
      <c r="B39" s="35">
        <f t="shared" si="11"/>
        <v>32</v>
      </c>
      <c r="C39" s="68" t="s">
        <v>61</v>
      </c>
      <c r="D39" s="42" t="s">
        <v>51</v>
      </c>
      <c r="E39" s="38" t="s">
        <v>263</v>
      </c>
      <c r="F39" s="38" t="s">
        <v>264</v>
      </c>
      <c r="G39" s="38" t="s">
        <v>265</v>
      </c>
      <c r="H39" s="40" t="s">
        <v>42</v>
      </c>
      <c r="I39" s="40" t="s">
        <v>43</v>
      </c>
      <c r="J39" s="41">
        <f t="shared" si="12"/>
        <v>4</v>
      </c>
      <c r="K39" s="41">
        <f t="shared" si="13"/>
        <v>3</v>
      </c>
      <c r="L39" s="39">
        <f t="shared" si="1"/>
        <v>12</v>
      </c>
      <c r="M39" s="40" t="str">
        <f>VLOOKUP(K39,MapadeCalor!$B$2:$G$6,J39+1,0)</f>
        <v>MUY ALTO</v>
      </c>
      <c r="N39" s="38" t="s">
        <v>266</v>
      </c>
      <c r="O39" s="38" t="s">
        <v>45</v>
      </c>
      <c r="P39" s="38" t="s">
        <v>53</v>
      </c>
      <c r="Q39" s="38" t="s">
        <v>11</v>
      </c>
      <c r="R39" s="41">
        <f t="shared" si="2"/>
        <v>15</v>
      </c>
      <c r="S39" s="41">
        <f t="shared" si="3"/>
        <v>5</v>
      </c>
      <c r="T39" s="41">
        <f t="shared" si="4"/>
        <v>0</v>
      </c>
      <c r="U39" s="41">
        <f t="shared" si="5"/>
        <v>20</v>
      </c>
      <c r="V39" s="40" t="str">
        <f t="shared" si="6"/>
        <v>Control Adecuado</v>
      </c>
      <c r="W39" s="40" t="str">
        <f t="shared" si="7"/>
        <v>Cambie el valor de la probabilidad</v>
      </c>
      <c r="X39" s="40" t="s">
        <v>267</v>
      </c>
      <c r="Y39" s="40"/>
      <c r="Z39" s="40"/>
      <c r="AA39" s="41">
        <f t="shared" si="8"/>
        <v>0</v>
      </c>
      <c r="AB39" s="41">
        <f t="shared" si="9"/>
        <v>0</v>
      </c>
      <c r="AC39" s="41">
        <f t="shared" si="10"/>
        <v>0</v>
      </c>
      <c r="AD39" s="43" t="str">
        <f>VLOOKUP(AB39,MapadeCalor!$B$2:$G$6,AA39+1,0)</f>
        <v>#N/A</v>
      </c>
      <c r="AE39" s="87" t="s">
        <v>268</v>
      </c>
      <c r="AF39" s="42" t="s">
        <v>269</v>
      </c>
      <c r="AG39" s="20"/>
      <c r="AH39" s="20"/>
      <c r="AI39" s="20"/>
      <c r="AJ39" s="20"/>
      <c r="AK39" s="20"/>
      <c r="AL39" s="20"/>
    </row>
    <row r="40" ht="84.0" customHeight="1">
      <c r="A40" s="20"/>
      <c r="B40" s="35">
        <f t="shared" si="11"/>
        <v>33</v>
      </c>
      <c r="C40" s="68" t="s">
        <v>61</v>
      </c>
      <c r="D40" s="40" t="s">
        <v>125</v>
      </c>
      <c r="E40" s="38" t="s">
        <v>270</v>
      </c>
      <c r="F40" s="38" t="s">
        <v>271</v>
      </c>
      <c r="G40" s="38" t="s">
        <v>272</v>
      </c>
      <c r="H40" s="40" t="s">
        <v>57</v>
      </c>
      <c r="I40" s="40" t="s">
        <v>151</v>
      </c>
      <c r="J40" s="41">
        <f t="shared" si="12"/>
        <v>3</v>
      </c>
      <c r="K40" s="41">
        <f t="shared" si="13"/>
        <v>5</v>
      </c>
      <c r="L40" s="39">
        <f t="shared" si="1"/>
        <v>15</v>
      </c>
      <c r="M40" s="40" t="str">
        <f>VLOOKUP(K40,MapadeCalor!$B$2:$G$6,J40+1,0)</f>
        <v>MUY ALTO</v>
      </c>
      <c r="N40" s="38" t="s">
        <v>273</v>
      </c>
      <c r="O40" s="38" t="s">
        <v>45</v>
      </c>
      <c r="P40" s="38" t="s">
        <v>53</v>
      </c>
      <c r="Q40" s="38" t="s">
        <v>11</v>
      </c>
      <c r="R40" s="41">
        <f t="shared" si="2"/>
        <v>15</v>
      </c>
      <c r="S40" s="41">
        <f t="shared" si="3"/>
        <v>5</v>
      </c>
      <c r="T40" s="41">
        <f t="shared" si="4"/>
        <v>0</v>
      </c>
      <c r="U40" s="41">
        <f t="shared" si="5"/>
        <v>20</v>
      </c>
      <c r="V40" s="40" t="str">
        <f t="shared" si="6"/>
        <v>Control Adecuado</v>
      </c>
      <c r="W40" s="40" t="str">
        <f t="shared" si="7"/>
        <v>Cambie el valor de la probabilidad</v>
      </c>
      <c r="X40" s="38" t="s">
        <v>274</v>
      </c>
      <c r="Y40" s="42" t="s">
        <v>48</v>
      </c>
      <c r="Z40" s="42" t="s">
        <v>123</v>
      </c>
      <c r="AA40" s="41">
        <f t="shared" si="8"/>
        <v>2</v>
      </c>
      <c r="AB40" s="41">
        <f t="shared" si="9"/>
        <v>2</v>
      </c>
      <c r="AC40" s="41">
        <f t="shared" si="10"/>
        <v>4</v>
      </c>
      <c r="AD40" s="43" t="str">
        <f>VLOOKUP(AB40,MapadeCalor!$B$2:$G$6,AA40+1,0)</f>
        <v>BAJO</v>
      </c>
      <c r="AE40" s="88" t="s">
        <v>275</v>
      </c>
      <c r="AF40" s="42" t="s">
        <v>276</v>
      </c>
      <c r="AG40" s="20"/>
      <c r="AH40" s="20"/>
      <c r="AI40" s="20"/>
      <c r="AJ40" s="20"/>
      <c r="AK40" s="20"/>
      <c r="AL40" s="20"/>
    </row>
    <row r="41" ht="114.75" customHeight="1">
      <c r="A41" s="20"/>
      <c r="B41" s="35">
        <f t="shared" si="11"/>
        <v>34</v>
      </c>
      <c r="C41" s="68" t="s">
        <v>50</v>
      </c>
      <c r="D41" s="40" t="s">
        <v>125</v>
      </c>
      <c r="E41" s="38" t="s">
        <v>277</v>
      </c>
      <c r="F41" s="38" t="s">
        <v>278</v>
      </c>
      <c r="G41" s="38" t="s">
        <v>279</v>
      </c>
      <c r="H41" s="40" t="s">
        <v>42</v>
      </c>
      <c r="I41" s="40" t="s">
        <v>43</v>
      </c>
      <c r="J41" s="41">
        <f t="shared" si="12"/>
        <v>4</v>
      </c>
      <c r="K41" s="41">
        <f t="shared" si="13"/>
        <v>3</v>
      </c>
      <c r="L41" s="39">
        <f t="shared" si="1"/>
        <v>12</v>
      </c>
      <c r="M41" s="40" t="str">
        <f>VLOOKUP(K41,MapadeCalor!$B$2:$G$6,J41+1,0)</f>
        <v>MUY ALTO</v>
      </c>
      <c r="N41" s="38" t="s">
        <v>280</v>
      </c>
      <c r="O41" s="38" t="s">
        <v>45</v>
      </c>
      <c r="P41" s="38" t="s">
        <v>53</v>
      </c>
      <c r="Q41" s="38" t="s">
        <v>11</v>
      </c>
      <c r="R41" s="41">
        <f t="shared" si="2"/>
        <v>15</v>
      </c>
      <c r="S41" s="41">
        <f t="shared" si="3"/>
        <v>5</v>
      </c>
      <c r="T41" s="41">
        <f t="shared" si="4"/>
        <v>0</v>
      </c>
      <c r="U41" s="41">
        <f t="shared" si="5"/>
        <v>20</v>
      </c>
      <c r="V41" s="40" t="str">
        <f t="shared" si="6"/>
        <v>Control Adecuado</v>
      </c>
      <c r="W41" s="40" t="str">
        <f t="shared" si="7"/>
        <v>Cambie el valor de la probabilidad</v>
      </c>
      <c r="X41" s="38" t="s">
        <v>281</v>
      </c>
      <c r="Y41" s="42" t="s">
        <v>48</v>
      </c>
      <c r="Z41" s="42" t="s">
        <v>43</v>
      </c>
      <c r="AA41" s="41">
        <f t="shared" si="8"/>
        <v>2</v>
      </c>
      <c r="AB41" s="41">
        <f t="shared" si="9"/>
        <v>3</v>
      </c>
      <c r="AC41" s="41">
        <f t="shared" si="10"/>
        <v>6</v>
      </c>
      <c r="AD41" s="43" t="str">
        <f>VLOOKUP(AB41,MapadeCalor!$B$2:$G$6,AA41+1,0)</f>
        <v>MEDIO</v>
      </c>
      <c r="AE41" s="88" t="s">
        <v>282</v>
      </c>
      <c r="AF41" s="42" t="s">
        <v>283</v>
      </c>
      <c r="AG41" s="20"/>
      <c r="AH41" s="20"/>
      <c r="AI41" s="20"/>
      <c r="AJ41" s="20"/>
      <c r="AK41" s="20"/>
      <c r="AL41" s="20"/>
    </row>
    <row r="42" ht="88.5" customHeight="1">
      <c r="B42" s="35">
        <f t="shared" si="11"/>
        <v>35</v>
      </c>
      <c r="C42" s="68" t="s">
        <v>91</v>
      </c>
      <c r="D42" s="40" t="s">
        <v>125</v>
      </c>
      <c r="E42" s="38" t="s">
        <v>284</v>
      </c>
      <c r="F42" s="38" t="s">
        <v>285</v>
      </c>
      <c r="G42" s="38" t="s">
        <v>286</v>
      </c>
      <c r="H42" s="40" t="s">
        <v>48</v>
      </c>
      <c r="I42" s="40" t="s">
        <v>85</v>
      </c>
      <c r="J42" s="41">
        <f t="shared" si="12"/>
        <v>2</v>
      </c>
      <c r="K42" s="41">
        <f t="shared" si="13"/>
        <v>4</v>
      </c>
      <c r="L42" s="39">
        <f t="shared" si="1"/>
        <v>8</v>
      </c>
      <c r="M42" s="40" t="str">
        <f>VLOOKUP(K42,MapadeCalor!$B$2:$G$6,J42+1,0)</f>
        <v>ALTO</v>
      </c>
      <c r="N42" s="38" t="s">
        <v>287</v>
      </c>
      <c r="O42" s="38" t="s">
        <v>63</v>
      </c>
      <c r="P42" s="38" t="s">
        <v>53</v>
      </c>
      <c r="Q42" s="38" t="s">
        <v>12</v>
      </c>
      <c r="R42" s="41">
        <f t="shared" si="2"/>
        <v>20</v>
      </c>
      <c r="S42" s="41">
        <f t="shared" si="3"/>
        <v>5</v>
      </c>
      <c r="T42" s="41">
        <f t="shared" si="4"/>
        <v>0</v>
      </c>
      <c r="U42" s="41">
        <f t="shared" si="5"/>
        <v>25</v>
      </c>
      <c r="V42" s="40" t="str">
        <f t="shared" si="6"/>
        <v>Control Adecuado</v>
      </c>
      <c r="W42" s="40" t="str">
        <f t="shared" si="7"/>
        <v>Cambie el valor del impacto</v>
      </c>
      <c r="X42" s="38" t="s">
        <v>288</v>
      </c>
      <c r="Y42" s="42" t="s">
        <v>48</v>
      </c>
      <c r="Z42" s="42" t="s">
        <v>123</v>
      </c>
      <c r="AA42" s="41">
        <f t="shared" si="8"/>
        <v>2</v>
      </c>
      <c r="AB42" s="41">
        <f t="shared" si="9"/>
        <v>2</v>
      </c>
      <c r="AC42" s="41">
        <f t="shared" si="10"/>
        <v>4</v>
      </c>
      <c r="AD42" s="43" t="str">
        <f>VLOOKUP(AB42,MapadeCalor!$B$2:$G$6,AA42+1,0)</f>
        <v>BAJO</v>
      </c>
      <c r="AE42" s="88" t="s">
        <v>289</v>
      </c>
      <c r="AF42" s="42" t="s">
        <v>290</v>
      </c>
    </row>
    <row r="43" ht="57.0" customHeight="1">
      <c r="A43" s="20"/>
      <c r="B43" s="35">
        <f t="shared" si="11"/>
        <v>36</v>
      </c>
      <c r="C43" s="68" t="s">
        <v>37</v>
      </c>
      <c r="D43" s="40" t="s">
        <v>125</v>
      </c>
      <c r="E43" s="38" t="s">
        <v>291</v>
      </c>
      <c r="F43" s="38" t="s">
        <v>292</v>
      </c>
      <c r="G43" s="76" t="s">
        <v>293</v>
      </c>
      <c r="H43" s="40" t="s">
        <v>57</v>
      </c>
      <c r="I43" s="40" t="s">
        <v>123</v>
      </c>
      <c r="J43" s="41">
        <f t="shared" si="12"/>
        <v>3</v>
      </c>
      <c r="K43" s="41">
        <f t="shared" si="13"/>
        <v>2</v>
      </c>
      <c r="L43" s="39">
        <f t="shared" si="1"/>
        <v>6</v>
      </c>
      <c r="M43" s="40" t="str">
        <f>VLOOKUP(K43,MapadeCalor!$B$2:$G$6,J43+1,0)</f>
        <v>MEDIO</v>
      </c>
      <c r="N43" s="38" t="s">
        <v>294</v>
      </c>
      <c r="O43" s="38" t="s">
        <v>63</v>
      </c>
      <c r="P43" s="38" t="s">
        <v>53</v>
      </c>
      <c r="Q43" s="38" t="s">
        <v>12</v>
      </c>
      <c r="R43" s="41">
        <f t="shared" si="2"/>
        <v>20</v>
      </c>
      <c r="S43" s="41">
        <f t="shared" si="3"/>
        <v>5</v>
      </c>
      <c r="T43" s="41">
        <f t="shared" si="4"/>
        <v>0</v>
      </c>
      <c r="U43" s="41">
        <f t="shared" si="5"/>
        <v>25</v>
      </c>
      <c r="V43" s="40" t="str">
        <f t="shared" si="6"/>
        <v>Control Adecuado</v>
      </c>
      <c r="W43" s="40" t="str">
        <f t="shared" si="7"/>
        <v>Cambie el valor del impacto</v>
      </c>
      <c r="X43" s="38" t="s">
        <v>295</v>
      </c>
      <c r="Y43" s="42" t="s">
        <v>48</v>
      </c>
      <c r="Z43" s="42" t="s">
        <v>123</v>
      </c>
      <c r="AA43" s="41">
        <f t="shared" si="8"/>
        <v>2</v>
      </c>
      <c r="AB43" s="41">
        <f t="shared" si="9"/>
        <v>2</v>
      </c>
      <c r="AC43" s="41">
        <f t="shared" si="10"/>
        <v>4</v>
      </c>
      <c r="AD43" s="43" t="str">
        <f>VLOOKUP(AB43,MapadeCalor!$B$2:$G$6,AA43+1,0)</f>
        <v>BAJO</v>
      </c>
      <c r="AE43" s="89" t="s">
        <v>296</v>
      </c>
      <c r="AF43" s="42" t="s">
        <v>297</v>
      </c>
      <c r="AG43" s="20"/>
      <c r="AH43" s="20"/>
      <c r="AI43" s="20"/>
      <c r="AJ43" s="20"/>
      <c r="AK43" s="20"/>
      <c r="AL43" s="20"/>
    </row>
    <row r="44" ht="409.5" customHeight="1">
      <c r="A44" s="20"/>
      <c r="B44" s="35">
        <f t="shared" si="11"/>
        <v>37</v>
      </c>
      <c r="C44" s="68" t="s">
        <v>80</v>
      </c>
      <c r="D44" s="40" t="s">
        <v>117</v>
      </c>
      <c r="E44" s="81" t="s">
        <v>298</v>
      </c>
      <c r="F44" s="81" t="s">
        <v>299</v>
      </c>
      <c r="G44" s="81" t="s">
        <v>300</v>
      </c>
      <c r="H44" s="40" t="s">
        <v>143</v>
      </c>
      <c r="I44" s="40" t="s">
        <v>43</v>
      </c>
      <c r="J44" s="41">
        <f t="shared" si="12"/>
        <v>5</v>
      </c>
      <c r="K44" s="41">
        <f t="shared" si="13"/>
        <v>3</v>
      </c>
      <c r="L44" s="39">
        <f t="shared" si="1"/>
        <v>15</v>
      </c>
      <c r="M44" s="40" t="str">
        <f>VLOOKUP(K44,MapadeCalor!$B$2:$G$6,J44+1,0)</f>
        <v>MUY ALTO</v>
      </c>
      <c r="N44" s="38" t="s">
        <v>301</v>
      </c>
      <c r="O44" s="38" t="s">
        <v>45</v>
      </c>
      <c r="P44" s="38" t="s">
        <v>53</v>
      </c>
      <c r="Q44" s="38" t="s">
        <v>11</v>
      </c>
      <c r="R44" s="41">
        <f t="shared" si="2"/>
        <v>15</v>
      </c>
      <c r="S44" s="41">
        <f t="shared" si="3"/>
        <v>5</v>
      </c>
      <c r="T44" s="41">
        <f t="shared" si="4"/>
        <v>0</v>
      </c>
      <c r="U44" s="41">
        <f t="shared" si="5"/>
        <v>20</v>
      </c>
      <c r="V44" s="40" t="str">
        <f t="shared" si="6"/>
        <v>Control Adecuado</v>
      </c>
      <c r="W44" s="40" t="str">
        <f t="shared" si="7"/>
        <v>Cambie el valor de la probabilidad</v>
      </c>
      <c r="X44" s="90" t="s">
        <v>302</v>
      </c>
      <c r="Y44" s="40"/>
      <c r="Z44" s="40"/>
      <c r="AA44" s="41">
        <f t="shared" si="8"/>
        <v>0</v>
      </c>
      <c r="AB44" s="41">
        <f t="shared" si="9"/>
        <v>0</v>
      </c>
      <c r="AC44" s="41">
        <f t="shared" si="10"/>
        <v>0</v>
      </c>
      <c r="AD44" s="43" t="str">
        <f>VLOOKUP(AB44,MapadeCalor!$B$2:$G$6,AA44+1,0)</f>
        <v>#N/A</v>
      </c>
      <c r="AE44" s="70" t="s">
        <v>303</v>
      </c>
      <c r="AF44" s="40" t="s">
        <v>304</v>
      </c>
      <c r="AG44" s="20"/>
      <c r="AH44" s="20"/>
      <c r="AI44" s="20"/>
      <c r="AJ44" s="20"/>
      <c r="AK44" s="20"/>
      <c r="AL44" s="20"/>
    </row>
    <row r="45" ht="288.75" customHeight="1">
      <c r="A45" s="20"/>
      <c r="B45" s="35">
        <f t="shared" si="11"/>
        <v>38</v>
      </c>
      <c r="C45" s="68" t="s">
        <v>50</v>
      </c>
      <c r="D45" s="40" t="s">
        <v>117</v>
      </c>
      <c r="E45" s="81" t="s">
        <v>305</v>
      </c>
      <c r="F45" s="81" t="s">
        <v>306</v>
      </c>
      <c r="G45" s="81" t="s">
        <v>307</v>
      </c>
      <c r="H45" s="40" t="s">
        <v>48</v>
      </c>
      <c r="I45" s="40" t="s">
        <v>123</v>
      </c>
      <c r="J45" s="41">
        <f t="shared" si="12"/>
        <v>2</v>
      </c>
      <c r="K45" s="41">
        <f t="shared" si="13"/>
        <v>2</v>
      </c>
      <c r="L45" s="39">
        <f t="shared" si="1"/>
        <v>4</v>
      </c>
      <c r="M45" s="40" t="str">
        <f>VLOOKUP(K45,MapadeCalor!$B$2:$G$6,J45+1,0)</f>
        <v>BAJO</v>
      </c>
      <c r="N45" s="38" t="s">
        <v>308</v>
      </c>
      <c r="O45" s="38" t="s">
        <v>45</v>
      </c>
      <c r="P45" s="38" t="s">
        <v>53</v>
      </c>
      <c r="Q45" s="38" t="s">
        <v>11</v>
      </c>
      <c r="R45" s="41">
        <f t="shared" si="2"/>
        <v>15</v>
      </c>
      <c r="S45" s="41">
        <f t="shared" si="3"/>
        <v>5</v>
      </c>
      <c r="T45" s="41">
        <f t="shared" si="4"/>
        <v>0</v>
      </c>
      <c r="U45" s="41">
        <f t="shared" si="5"/>
        <v>20</v>
      </c>
      <c r="V45" s="40" t="str">
        <f t="shared" si="6"/>
        <v>Control Adecuado</v>
      </c>
      <c r="W45" s="40" t="str">
        <f t="shared" si="7"/>
        <v>Cambie el valor de la probabilidad</v>
      </c>
      <c r="X45" s="90" t="s">
        <v>309</v>
      </c>
      <c r="Y45" s="40"/>
      <c r="Z45" s="40"/>
      <c r="AA45" s="41">
        <f t="shared" si="8"/>
        <v>0</v>
      </c>
      <c r="AB45" s="41">
        <f t="shared" si="9"/>
        <v>0</v>
      </c>
      <c r="AC45" s="41">
        <f t="shared" si="10"/>
        <v>0</v>
      </c>
      <c r="AD45" s="43" t="str">
        <f>VLOOKUP(AB45,MapadeCalor!$B$2:$G$6,AA45+1,0)</f>
        <v>#N/A</v>
      </c>
      <c r="AE45" s="70" t="s">
        <v>310</v>
      </c>
      <c r="AF45" s="40" t="s">
        <v>304</v>
      </c>
      <c r="AG45" s="20"/>
      <c r="AH45" s="20"/>
      <c r="AI45" s="20"/>
      <c r="AJ45" s="20"/>
      <c r="AK45" s="20"/>
      <c r="AL45" s="20"/>
    </row>
    <row r="46" ht="246.75" customHeight="1">
      <c r="A46" s="20"/>
      <c r="B46" s="35">
        <f t="shared" si="11"/>
        <v>39</v>
      </c>
      <c r="C46" s="68" t="s">
        <v>91</v>
      </c>
      <c r="D46" s="40" t="s">
        <v>117</v>
      </c>
      <c r="E46" s="81" t="s">
        <v>311</v>
      </c>
      <c r="F46" s="81" t="s">
        <v>312</v>
      </c>
      <c r="G46" s="81" t="s">
        <v>300</v>
      </c>
      <c r="H46" s="40" t="s">
        <v>105</v>
      </c>
      <c r="I46" s="40" t="s">
        <v>85</v>
      </c>
      <c r="J46" s="41">
        <f t="shared" si="12"/>
        <v>1</v>
      </c>
      <c r="K46" s="41">
        <f t="shared" si="13"/>
        <v>4</v>
      </c>
      <c r="L46" s="39">
        <f t="shared" si="1"/>
        <v>4</v>
      </c>
      <c r="M46" s="40" t="str">
        <f>VLOOKUP(K46,MapadeCalor!$B$2:$G$6,J46+1,0)</f>
        <v>MEDIO</v>
      </c>
      <c r="N46" s="38" t="s">
        <v>313</v>
      </c>
      <c r="O46" s="38" t="s">
        <v>52</v>
      </c>
      <c r="P46" s="38" t="s">
        <v>53</v>
      </c>
      <c r="Q46" s="38" t="s">
        <v>12</v>
      </c>
      <c r="R46" s="41">
        <f t="shared" si="2"/>
        <v>5</v>
      </c>
      <c r="S46" s="41">
        <f t="shared" si="3"/>
        <v>5</v>
      </c>
      <c r="T46" s="41">
        <f t="shared" si="4"/>
        <v>0</v>
      </c>
      <c r="U46" s="41">
        <f t="shared" si="5"/>
        <v>10</v>
      </c>
      <c r="V46" s="40" t="str">
        <f t="shared" si="6"/>
        <v>Control Débil</v>
      </c>
      <c r="W46" s="40" t="str">
        <f t="shared" si="7"/>
        <v>Cambie el valor del impacto</v>
      </c>
      <c r="X46" s="90" t="s">
        <v>314</v>
      </c>
      <c r="Y46" s="40"/>
      <c r="Z46" s="40"/>
      <c r="AA46" s="41">
        <f t="shared" si="8"/>
        <v>0</v>
      </c>
      <c r="AB46" s="41">
        <f t="shared" si="9"/>
        <v>0</v>
      </c>
      <c r="AC46" s="41">
        <f t="shared" si="10"/>
        <v>0</v>
      </c>
      <c r="AD46" s="43" t="str">
        <f>VLOOKUP(AB46,MapadeCalor!$B$2:$G$6,AA46+1,0)</f>
        <v>#N/A</v>
      </c>
      <c r="AE46" s="91" t="s">
        <v>315</v>
      </c>
      <c r="AF46" s="40" t="s">
        <v>304</v>
      </c>
      <c r="AG46" s="20"/>
      <c r="AH46" s="20"/>
      <c r="AI46" s="20"/>
      <c r="AJ46" s="20"/>
      <c r="AK46" s="20"/>
      <c r="AL46" s="20"/>
    </row>
    <row r="47" ht="215.25" customHeight="1">
      <c r="A47" s="20"/>
      <c r="B47" s="35">
        <f t="shared" si="11"/>
        <v>40</v>
      </c>
      <c r="C47" s="68" t="s">
        <v>108</v>
      </c>
      <c r="D47" s="40" t="s">
        <v>117</v>
      </c>
      <c r="E47" s="81" t="s">
        <v>316</v>
      </c>
      <c r="F47" s="81" t="s">
        <v>317</v>
      </c>
      <c r="G47" s="81" t="s">
        <v>318</v>
      </c>
      <c r="H47" s="40" t="s">
        <v>105</v>
      </c>
      <c r="I47" s="40" t="s">
        <v>85</v>
      </c>
      <c r="J47" s="41">
        <f t="shared" si="12"/>
        <v>1</v>
      </c>
      <c r="K47" s="41">
        <f t="shared" si="13"/>
        <v>4</v>
      </c>
      <c r="L47" s="39">
        <f t="shared" si="1"/>
        <v>4</v>
      </c>
      <c r="M47" s="40" t="str">
        <f>VLOOKUP(K47,MapadeCalor!$B$2:$G$6,J47+1,0)</f>
        <v>MEDIO</v>
      </c>
      <c r="N47" s="38" t="s">
        <v>319</v>
      </c>
      <c r="O47" s="38" t="s">
        <v>45</v>
      </c>
      <c r="P47" s="38" t="s">
        <v>53</v>
      </c>
      <c r="Q47" s="38" t="s">
        <v>12</v>
      </c>
      <c r="R47" s="41">
        <f t="shared" si="2"/>
        <v>15</v>
      </c>
      <c r="S47" s="41">
        <f t="shared" si="3"/>
        <v>5</v>
      </c>
      <c r="T47" s="41">
        <f t="shared" si="4"/>
        <v>0</v>
      </c>
      <c r="U47" s="41">
        <f t="shared" si="5"/>
        <v>20</v>
      </c>
      <c r="V47" s="40" t="str">
        <f t="shared" si="6"/>
        <v>Control Adecuado</v>
      </c>
      <c r="W47" s="40" t="str">
        <f t="shared" si="7"/>
        <v>Cambie el valor del impacto</v>
      </c>
      <c r="X47" s="90" t="s">
        <v>320</v>
      </c>
      <c r="Y47" s="40"/>
      <c r="Z47" s="40"/>
      <c r="AA47" s="41">
        <f t="shared" si="8"/>
        <v>0</v>
      </c>
      <c r="AB47" s="41">
        <f t="shared" si="9"/>
        <v>0</v>
      </c>
      <c r="AC47" s="41">
        <f t="shared" si="10"/>
        <v>0</v>
      </c>
      <c r="AD47" s="43" t="str">
        <f>VLOOKUP(AB47,MapadeCalor!$B$2:$G$6,AA47+1,0)</f>
        <v>#N/A</v>
      </c>
      <c r="AE47" s="87" t="s">
        <v>321</v>
      </c>
      <c r="AF47" s="40" t="s">
        <v>304</v>
      </c>
      <c r="AG47" s="20"/>
      <c r="AH47" s="20"/>
      <c r="AI47" s="20"/>
      <c r="AJ47" s="20"/>
      <c r="AK47" s="20"/>
      <c r="AL47" s="20"/>
    </row>
    <row r="48" ht="409.5" customHeight="1">
      <c r="A48" s="20"/>
      <c r="B48" s="35">
        <f t="shared" si="11"/>
        <v>41</v>
      </c>
      <c r="C48" s="92" t="s">
        <v>91</v>
      </c>
      <c r="D48" s="93" t="s">
        <v>165</v>
      </c>
      <c r="E48" s="88" t="s">
        <v>322</v>
      </c>
      <c r="F48" s="38" t="s">
        <v>323</v>
      </c>
      <c r="G48" s="94" t="s">
        <v>324</v>
      </c>
      <c r="H48" s="46" t="s">
        <v>105</v>
      </c>
      <c r="I48" s="46" t="s">
        <v>85</v>
      </c>
      <c r="J48" s="41">
        <f t="shared" si="12"/>
        <v>1</v>
      </c>
      <c r="K48" s="41">
        <f t="shared" si="13"/>
        <v>4</v>
      </c>
      <c r="L48" s="39">
        <f t="shared" si="1"/>
        <v>4</v>
      </c>
      <c r="M48" s="40" t="str">
        <f>VLOOKUP(K48,MapadeCalor!$B$2:$G$6,J48+1,0)</f>
        <v>MEDIO</v>
      </c>
      <c r="N48" s="95" t="s">
        <v>325</v>
      </c>
      <c r="O48" s="38" t="s">
        <v>45</v>
      </c>
      <c r="P48" s="38" t="s">
        <v>53</v>
      </c>
      <c r="Q48" s="38" t="s">
        <v>11</v>
      </c>
      <c r="R48" s="41">
        <f t="shared" si="2"/>
        <v>15</v>
      </c>
      <c r="S48" s="41">
        <f t="shared" si="3"/>
        <v>5</v>
      </c>
      <c r="T48" s="41">
        <f t="shared" si="4"/>
        <v>0</v>
      </c>
      <c r="U48" s="41">
        <f t="shared" si="5"/>
        <v>20</v>
      </c>
      <c r="V48" s="40" t="str">
        <f t="shared" si="6"/>
        <v>Control Adecuado</v>
      </c>
      <c r="W48" s="40" t="str">
        <f t="shared" si="7"/>
        <v>Cambie el valor de la probabilidad</v>
      </c>
      <c r="X48" s="50" t="s">
        <v>326</v>
      </c>
      <c r="Y48" s="40" t="s">
        <v>105</v>
      </c>
      <c r="Z48" s="40" t="s">
        <v>85</v>
      </c>
      <c r="AA48" s="41">
        <f t="shared" si="8"/>
        <v>1</v>
      </c>
      <c r="AB48" s="41">
        <f t="shared" si="9"/>
        <v>4</v>
      </c>
      <c r="AC48" s="41">
        <f t="shared" si="10"/>
        <v>4</v>
      </c>
      <c r="AD48" s="43" t="str">
        <f>VLOOKUP(AB48,MapadeCalor!$B$2:$G$6,AA48+1,0)</f>
        <v>MEDIO</v>
      </c>
      <c r="AE48" s="70" t="s">
        <v>327</v>
      </c>
      <c r="AF48" s="96" t="s">
        <v>328</v>
      </c>
      <c r="AG48" s="20"/>
      <c r="AH48" s="20"/>
      <c r="AI48" s="20"/>
      <c r="AJ48" s="20"/>
      <c r="AK48" s="20"/>
      <c r="AL48" s="20"/>
    </row>
    <row r="49" ht="409.5" customHeight="1">
      <c r="A49" s="20"/>
      <c r="B49" s="35">
        <f t="shared" si="11"/>
        <v>42</v>
      </c>
      <c r="C49" s="68" t="s">
        <v>91</v>
      </c>
      <c r="D49" s="40" t="s">
        <v>165</v>
      </c>
      <c r="E49" s="97" t="s">
        <v>329</v>
      </c>
      <c r="F49" s="38" t="s">
        <v>330</v>
      </c>
      <c r="G49" s="38" t="s">
        <v>331</v>
      </c>
      <c r="H49" s="40" t="s">
        <v>105</v>
      </c>
      <c r="I49" s="40" t="s">
        <v>85</v>
      </c>
      <c r="J49" s="41">
        <f t="shared" si="12"/>
        <v>1</v>
      </c>
      <c r="K49" s="41">
        <f t="shared" si="13"/>
        <v>4</v>
      </c>
      <c r="L49" s="39">
        <f t="shared" si="1"/>
        <v>4</v>
      </c>
      <c r="M49" s="40" t="str">
        <f>VLOOKUP(K49,MapadeCalor!$B$2:$G$6,J49+1,0)</f>
        <v>MEDIO</v>
      </c>
      <c r="N49" s="98" t="s">
        <v>332</v>
      </c>
      <c r="O49" s="38" t="s">
        <v>45</v>
      </c>
      <c r="P49" s="38" t="s">
        <v>53</v>
      </c>
      <c r="Q49" s="38" t="s">
        <v>11</v>
      </c>
      <c r="R49" s="41">
        <f t="shared" si="2"/>
        <v>15</v>
      </c>
      <c r="S49" s="41">
        <f t="shared" si="3"/>
        <v>5</v>
      </c>
      <c r="T49" s="41">
        <f t="shared" si="4"/>
        <v>0</v>
      </c>
      <c r="U49" s="41">
        <f t="shared" si="5"/>
        <v>20</v>
      </c>
      <c r="V49" s="40" t="str">
        <f t="shared" si="6"/>
        <v>Control Adecuado</v>
      </c>
      <c r="W49" s="40" t="str">
        <f t="shared" si="7"/>
        <v>Cambie el valor de la probabilidad</v>
      </c>
      <c r="X49" s="50" t="s">
        <v>333</v>
      </c>
      <c r="Y49" s="40" t="s">
        <v>105</v>
      </c>
      <c r="Z49" s="40" t="s">
        <v>85</v>
      </c>
      <c r="AA49" s="41">
        <f t="shared" si="8"/>
        <v>1</v>
      </c>
      <c r="AB49" s="41">
        <f t="shared" si="9"/>
        <v>4</v>
      </c>
      <c r="AC49" s="41">
        <f t="shared" si="10"/>
        <v>4</v>
      </c>
      <c r="AD49" s="43" t="str">
        <f>VLOOKUP(AB49,MapadeCalor!$B$2:$G$6,AA49+1,0)</f>
        <v>MEDIO</v>
      </c>
      <c r="AE49" s="70" t="s">
        <v>334</v>
      </c>
      <c r="AF49" s="96" t="s">
        <v>328</v>
      </c>
      <c r="AG49" s="20"/>
      <c r="AH49" s="20"/>
      <c r="AI49" s="20"/>
      <c r="AJ49" s="20"/>
      <c r="AK49" s="20"/>
      <c r="AL49" s="20"/>
    </row>
    <row r="50" ht="343.5" customHeight="1">
      <c r="A50" s="20"/>
      <c r="B50" s="35">
        <f t="shared" si="11"/>
        <v>43</v>
      </c>
      <c r="C50" s="68" t="s">
        <v>61</v>
      </c>
      <c r="D50" s="40" t="s">
        <v>165</v>
      </c>
      <c r="E50" s="50" t="s">
        <v>335</v>
      </c>
      <c r="F50" s="38" t="s">
        <v>336</v>
      </c>
      <c r="G50" s="38" t="s">
        <v>337</v>
      </c>
      <c r="H50" s="40" t="s">
        <v>48</v>
      </c>
      <c r="I50" s="40" t="s">
        <v>85</v>
      </c>
      <c r="J50" s="41">
        <f t="shared" si="12"/>
        <v>2</v>
      </c>
      <c r="K50" s="41">
        <f t="shared" si="13"/>
        <v>4</v>
      </c>
      <c r="L50" s="39">
        <f t="shared" si="1"/>
        <v>8</v>
      </c>
      <c r="M50" s="40" t="str">
        <f>VLOOKUP(K50,MapadeCalor!$B$2:$G$6,J50+1,0)</f>
        <v>ALTO</v>
      </c>
      <c r="N50" s="98" t="s">
        <v>338</v>
      </c>
      <c r="O50" s="38" t="s">
        <v>45</v>
      </c>
      <c r="P50" s="38" t="s">
        <v>53</v>
      </c>
      <c r="Q50" s="38" t="s">
        <v>11</v>
      </c>
      <c r="R50" s="41">
        <f t="shared" si="2"/>
        <v>15</v>
      </c>
      <c r="S50" s="41">
        <f t="shared" si="3"/>
        <v>5</v>
      </c>
      <c r="T50" s="41">
        <f t="shared" si="4"/>
        <v>0</v>
      </c>
      <c r="U50" s="41">
        <f t="shared" si="5"/>
        <v>20</v>
      </c>
      <c r="V50" s="40" t="str">
        <f t="shared" si="6"/>
        <v>Control Adecuado</v>
      </c>
      <c r="W50" s="40" t="str">
        <f t="shared" si="7"/>
        <v>Cambie el valor de la probabilidad</v>
      </c>
      <c r="X50" s="50" t="s">
        <v>339</v>
      </c>
      <c r="Y50" s="40" t="s">
        <v>48</v>
      </c>
      <c r="Z50" s="40" t="s">
        <v>85</v>
      </c>
      <c r="AA50" s="41">
        <f t="shared" si="8"/>
        <v>2</v>
      </c>
      <c r="AB50" s="41">
        <f t="shared" si="9"/>
        <v>4</v>
      </c>
      <c r="AC50" s="41">
        <f t="shared" si="10"/>
        <v>8</v>
      </c>
      <c r="AD50" s="43" t="str">
        <f>VLOOKUP(AB50,MapadeCalor!$B$2:$G$6,AA50+1,0)</f>
        <v>ALTO</v>
      </c>
      <c r="AE50" s="70" t="s">
        <v>340</v>
      </c>
      <c r="AF50" s="96" t="s">
        <v>341</v>
      </c>
      <c r="AG50" s="20"/>
      <c r="AH50" s="20"/>
      <c r="AI50" s="20"/>
      <c r="AJ50" s="20"/>
      <c r="AK50" s="20"/>
      <c r="AL50" s="20"/>
    </row>
    <row r="51" ht="336.0" customHeight="1">
      <c r="A51" s="20"/>
      <c r="B51" s="35">
        <f t="shared" si="11"/>
        <v>44</v>
      </c>
      <c r="C51" s="68" t="s">
        <v>37</v>
      </c>
      <c r="D51" s="40" t="s">
        <v>139</v>
      </c>
      <c r="E51" s="38" t="s">
        <v>342</v>
      </c>
      <c r="F51" s="38" t="s">
        <v>343</v>
      </c>
      <c r="G51" s="40" t="s">
        <v>344</v>
      </c>
      <c r="H51" s="40" t="s">
        <v>42</v>
      </c>
      <c r="I51" s="40" t="s">
        <v>123</v>
      </c>
      <c r="J51" s="41">
        <f t="shared" si="12"/>
        <v>4</v>
      </c>
      <c r="K51" s="41">
        <f t="shared" si="13"/>
        <v>2</v>
      </c>
      <c r="L51" s="39">
        <f t="shared" si="1"/>
        <v>8</v>
      </c>
      <c r="M51" s="40" t="str">
        <f>VLOOKUP(K51,MapadeCalor!$B$2:$G$6,J51+1,0)</f>
        <v>ALTO</v>
      </c>
      <c r="N51" s="38" t="s">
        <v>345</v>
      </c>
      <c r="O51" s="38" t="s">
        <v>45</v>
      </c>
      <c r="P51" s="38" t="s">
        <v>53</v>
      </c>
      <c r="Q51" s="38" t="s">
        <v>11</v>
      </c>
      <c r="R51" s="41">
        <f t="shared" si="2"/>
        <v>15</v>
      </c>
      <c r="S51" s="41">
        <f t="shared" si="3"/>
        <v>5</v>
      </c>
      <c r="T51" s="41">
        <f t="shared" si="4"/>
        <v>0</v>
      </c>
      <c r="U51" s="41">
        <f t="shared" si="5"/>
        <v>20</v>
      </c>
      <c r="V51" s="40" t="str">
        <f t="shared" si="6"/>
        <v>Control Adecuado</v>
      </c>
      <c r="W51" s="40" t="str">
        <f t="shared" si="7"/>
        <v>Cambie el valor de la probabilidad</v>
      </c>
      <c r="X51" s="38" t="s">
        <v>346</v>
      </c>
      <c r="Y51" s="40" t="s">
        <v>105</v>
      </c>
      <c r="Z51" s="40" t="s">
        <v>115</v>
      </c>
      <c r="AA51" s="41">
        <f t="shared" si="8"/>
        <v>1</v>
      </c>
      <c r="AB51" s="41">
        <f t="shared" si="9"/>
        <v>1</v>
      </c>
      <c r="AC51" s="41">
        <f t="shared" si="10"/>
        <v>1</v>
      </c>
      <c r="AD51" s="40" t="str">
        <f>VLOOKUP(AB51,MapadeCalor!$B$2:$G$6,AA51+1,0)</f>
        <v>BAJO</v>
      </c>
      <c r="AE51" s="99" t="s">
        <v>347</v>
      </c>
      <c r="AF51" s="70" t="s">
        <v>348</v>
      </c>
      <c r="AG51" s="20"/>
      <c r="AH51" s="20"/>
      <c r="AI51" s="20"/>
      <c r="AJ51" s="20"/>
      <c r="AK51" s="20"/>
      <c r="AL51" s="20"/>
    </row>
    <row r="52" ht="234.75" customHeight="1">
      <c r="A52" s="20"/>
      <c r="B52" s="35">
        <f t="shared" si="11"/>
        <v>45</v>
      </c>
      <c r="C52" s="68" t="s">
        <v>37</v>
      </c>
      <c r="D52" s="40" t="s">
        <v>139</v>
      </c>
      <c r="E52" s="38" t="s">
        <v>349</v>
      </c>
      <c r="F52" s="38" t="s">
        <v>350</v>
      </c>
      <c r="G52" s="40" t="s">
        <v>344</v>
      </c>
      <c r="H52" s="40" t="s">
        <v>143</v>
      </c>
      <c r="I52" s="40" t="s">
        <v>123</v>
      </c>
      <c r="J52" s="41">
        <f t="shared" si="12"/>
        <v>5</v>
      </c>
      <c r="K52" s="41">
        <f t="shared" si="13"/>
        <v>2</v>
      </c>
      <c r="L52" s="39">
        <f t="shared" si="1"/>
        <v>10</v>
      </c>
      <c r="M52" s="40" t="str">
        <f>VLOOKUP(K52,MapadeCalor!$B$2:$G$6,J52+1,0)</f>
        <v>ALTO</v>
      </c>
      <c r="N52" s="38" t="s">
        <v>351</v>
      </c>
      <c r="O52" s="38" t="s">
        <v>45</v>
      </c>
      <c r="P52" s="38" t="s">
        <v>53</v>
      </c>
      <c r="Q52" s="38" t="s">
        <v>11</v>
      </c>
      <c r="R52" s="41">
        <f t="shared" si="2"/>
        <v>15</v>
      </c>
      <c r="S52" s="41">
        <f t="shared" si="3"/>
        <v>5</v>
      </c>
      <c r="T52" s="41">
        <f t="shared" si="4"/>
        <v>0</v>
      </c>
      <c r="U52" s="41">
        <f t="shared" si="5"/>
        <v>20</v>
      </c>
      <c r="V52" s="40" t="str">
        <f t="shared" si="6"/>
        <v>Control Adecuado</v>
      </c>
      <c r="W52" s="40" t="str">
        <f t="shared" si="7"/>
        <v>Cambie el valor de la probabilidad</v>
      </c>
      <c r="X52" s="38" t="s">
        <v>352</v>
      </c>
      <c r="Y52" s="40" t="s">
        <v>105</v>
      </c>
      <c r="Z52" s="40" t="s">
        <v>115</v>
      </c>
      <c r="AA52" s="41">
        <f t="shared" si="8"/>
        <v>1</v>
      </c>
      <c r="AB52" s="41">
        <f t="shared" si="9"/>
        <v>1</v>
      </c>
      <c r="AC52" s="41">
        <f t="shared" si="10"/>
        <v>1</v>
      </c>
      <c r="AD52" s="40" t="str">
        <f>VLOOKUP(AB52,MapadeCalor!$B$2:$G$6,AA52+1,0)</f>
        <v>BAJO</v>
      </c>
      <c r="AE52" s="100" t="s">
        <v>353</v>
      </c>
      <c r="AF52" s="70" t="s">
        <v>348</v>
      </c>
      <c r="AG52" s="20"/>
      <c r="AH52" s="20"/>
      <c r="AI52" s="20"/>
      <c r="AJ52" s="20"/>
      <c r="AK52" s="20"/>
      <c r="AL52" s="20"/>
    </row>
    <row r="53" ht="409.5" customHeight="1">
      <c r="A53" s="20"/>
      <c r="B53" s="35">
        <f t="shared" si="11"/>
        <v>46</v>
      </c>
      <c r="C53" s="68" t="s">
        <v>91</v>
      </c>
      <c r="D53" s="40" t="s">
        <v>139</v>
      </c>
      <c r="E53" s="38" t="s">
        <v>354</v>
      </c>
      <c r="F53" s="38" t="s">
        <v>355</v>
      </c>
      <c r="G53" s="40" t="s">
        <v>344</v>
      </c>
      <c r="H53" s="40" t="s">
        <v>105</v>
      </c>
      <c r="I53" s="40" t="s">
        <v>85</v>
      </c>
      <c r="J53" s="41">
        <f t="shared" si="12"/>
        <v>1</v>
      </c>
      <c r="K53" s="41">
        <f t="shared" si="13"/>
        <v>4</v>
      </c>
      <c r="L53" s="39">
        <f t="shared" si="1"/>
        <v>4</v>
      </c>
      <c r="M53" s="40" t="str">
        <f>VLOOKUP(K53,MapadeCalor!$B$2:$G$6,J53+1,0)</f>
        <v>MEDIO</v>
      </c>
      <c r="N53" s="38" t="s">
        <v>356</v>
      </c>
      <c r="O53" s="38" t="s">
        <v>45</v>
      </c>
      <c r="P53" s="38" t="s">
        <v>53</v>
      </c>
      <c r="Q53" s="38" t="s">
        <v>11</v>
      </c>
      <c r="R53" s="41">
        <f t="shared" si="2"/>
        <v>15</v>
      </c>
      <c r="S53" s="41">
        <f t="shared" si="3"/>
        <v>5</v>
      </c>
      <c r="T53" s="41">
        <f t="shared" si="4"/>
        <v>0</v>
      </c>
      <c r="U53" s="41">
        <f t="shared" si="5"/>
        <v>20</v>
      </c>
      <c r="V53" s="40" t="str">
        <f t="shared" si="6"/>
        <v>Control Adecuado</v>
      </c>
      <c r="W53" s="40" t="str">
        <f t="shared" si="7"/>
        <v>Cambie el valor de la probabilidad</v>
      </c>
      <c r="X53" s="38" t="s">
        <v>357</v>
      </c>
      <c r="Y53" s="40" t="s">
        <v>105</v>
      </c>
      <c r="Z53" s="40" t="s">
        <v>115</v>
      </c>
      <c r="AA53" s="41">
        <f t="shared" si="8"/>
        <v>1</v>
      </c>
      <c r="AB53" s="41">
        <f t="shared" si="9"/>
        <v>1</v>
      </c>
      <c r="AC53" s="41">
        <f t="shared" si="10"/>
        <v>1</v>
      </c>
      <c r="AD53" s="101" t="str">
        <f>VLOOKUP(AB53,MapadeCalor!$B$2:$G$6,AA53+1,0)</f>
        <v>BAJO</v>
      </c>
      <c r="AE53" s="102" t="s">
        <v>358</v>
      </c>
      <c r="AF53" s="103" t="s">
        <v>348</v>
      </c>
      <c r="AG53" s="20"/>
      <c r="AH53" s="20"/>
      <c r="AI53" s="20"/>
      <c r="AJ53" s="20"/>
      <c r="AK53" s="20"/>
      <c r="AL53" s="20"/>
    </row>
    <row r="54" ht="195.0" customHeight="1">
      <c r="A54" s="20"/>
      <c r="B54" s="35">
        <f t="shared" si="11"/>
        <v>47</v>
      </c>
      <c r="C54" s="68" t="s">
        <v>50</v>
      </c>
      <c r="D54" s="40" t="s">
        <v>62</v>
      </c>
      <c r="E54" s="38" t="s">
        <v>359</v>
      </c>
      <c r="F54" s="38" t="s">
        <v>360</v>
      </c>
      <c r="G54" s="38" t="s">
        <v>361</v>
      </c>
      <c r="H54" s="40" t="s">
        <v>57</v>
      </c>
      <c r="I54" s="40" t="s">
        <v>85</v>
      </c>
      <c r="J54" s="41">
        <f t="shared" si="12"/>
        <v>3</v>
      </c>
      <c r="K54" s="41">
        <f t="shared" si="13"/>
        <v>4</v>
      </c>
      <c r="L54" s="39">
        <f t="shared" si="1"/>
        <v>12</v>
      </c>
      <c r="M54" s="40" t="str">
        <f>VLOOKUP(K54,MapadeCalor!$B$2:$G$6,J54+1,0)</f>
        <v>ALTO</v>
      </c>
      <c r="N54" s="38" t="s">
        <v>362</v>
      </c>
      <c r="O54" s="38" t="s">
        <v>45</v>
      </c>
      <c r="P54" s="38" t="s">
        <v>53</v>
      </c>
      <c r="Q54" s="38" t="s">
        <v>11</v>
      </c>
      <c r="R54" s="41">
        <f t="shared" si="2"/>
        <v>15</v>
      </c>
      <c r="S54" s="41">
        <f t="shared" si="3"/>
        <v>5</v>
      </c>
      <c r="T54" s="41">
        <f t="shared" si="4"/>
        <v>0</v>
      </c>
      <c r="U54" s="41">
        <f t="shared" si="5"/>
        <v>20</v>
      </c>
      <c r="V54" s="40" t="str">
        <f t="shared" si="6"/>
        <v>Control Adecuado</v>
      </c>
      <c r="W54" s="40" t="str">
        <f t="shared" si="7"/>
        <v>Cambie el valor de la probabilidad</v>
      </c>
      <c r="X54" s="40"/>
      <c r="Y54" s="40"/>
      <c r="Z54" s="40"/>
      <c r="AA54" s="41">
        <f t="shared" si="8"/>
        <v>0</v>
      </c>
      <c r="AB54" s="41">
        <f t="shared" si="9"/>
        <v>0</v>
      </c>
      <c r="AC54" s="41">
        <f t="shared" si="10"/>
        <v>0</v>
      </c>
      <c r="AD54" s="43" t="str">
        <f>VLOOKUP(AB54,MapadeCalor!$B$2:$G$6,AA54+1,0)</f>
        <v>#N/A</v>
      </c>
      <c r="AE54" s="104" t="s">
        <v>363</v>
      </c>
      <c r="AF54" s="80" t="s">
        <v>364</v>
      </c>
      <c r="AG54" s="20"/>
      <c r="AH54" s="20"/>
      <c r="AI54" s="20"/>
      <c r="AJ54" s="20"/>
      <c r="AK54" s="20"/>
      <c r="AL54" s="20"/>
    </row>
    <row r="55" ht="125.25" customHeight="1">
      <c r="A55" s="20"/>
      <c r="B55" s="35">
        <f t="shared" si="11"/>
        <v>48</v>
      </c>
      <c r="C55" s="68" t="s">
        <v>91</v>
      </c>
      <c r="D55" s="40" t="s">
        <v>62</v>
      </c>
      <c r="E55" s="38" t="s">
        <v>365</v>
      </c>
      <c r="F55" s="38" t="s">
        <v>366</v>
      </c>
      <c r="G55" s="38" t="s">
        <v>361</v>
      </c>
      <c r="H55" s="40" t="s">
        <v>57</v>
      </c>
      <c r="I55" s="40" t="s">
        <v>85</v>
      </c>
      <c r="J55" s="41">
        <f t="shared" si="12"/>
        <v>3</v>
      </c>
      <c r="K55" s="41">
        <f t="shared" si="13"/>
        <v>4</v>
      </c>
      <c r="L55" s="39">
        <f t="shared" si="1"/>
        <v>12</v>
      </c>
      <c r="M55" s="40" t="str">
        <f>VLOOKUP(K55,MapadeCalor!$B$2:$G$6,J55+1,0)</f>
        <v>ALTO</v>
      </c>
      <c r="N55" s="38" t="s">
        <v>362</v>
      </c>
      <c r="O55" s="38" t="s">
        <v>45</v>
      </c>
      <c r="P55" s="38" t="s">
        <v>53</v>
      </c>
      <c r="Q55" s="38" t="s">
        <v>11</v>
      </c>
      <c r="R55" s="41">
        <f t="shared" si="2"/>
        <v>15</v>
      </c>
      <c r="S55" s="41">
        <f t="shared" si="3"/>
        <v>5</v>
      </c>
      <c r="T55" s="41">
        <f t="shared" si="4"/>
        <v>0</v>
      </c>
      <c r="U55" s="41">
        <f t="shared" si="5"/>
        <v>20</v>
      </c>
      <c r="V55" s="40" t="str">
        <f t="shared" si="6"/>
        <v>Control Adecuado</v>
      </c>
      <c r="W55" s="40" t="str">
        <f t="shared" si="7"/>
        <v>Cambie el valor de la probabilidad</v>
      </c>
      <c r="X55" s="40"/>
      <c r="Y55" s="40"/>
      <c r="Z55" s="40"/>
      <c r="AA55" s="41">
        <f t="shared" si="8"/>
        <v>0</v>
      </c>
      <c r="AB55" s="41">
        <f t="shared" si="9"/>
        <v>0</v>
      </c>
      <c r="AC55" s="41">
        <f t="shared" si="10"/>
        <v>0</v>
      </c>
      <c r="AD55" s="43" t="str">
        <f>VLOOKUP(AB55,MapadeCalor!$B$2:$G$6,AA55+1,0)</f>
        <v>#N/A</v>
      </c>
      <c r="AE55" s="86" t="s">
        <v>367</v>
      </c>
      <c r="AF55" s="105" t="s">
        <v>368</v>
      </c>
      <c r="AG55" s="20"/>
      <c r="AH55" s="20"/>
      <c r="AI55" s="20"/>
      <c r="AJ55" s="20"/>
      <c r="AK55" s="20"/>
      <c r="AL55" s="20"/>
    </row>
    <row r="56" ht="192.75" customHeight="1">
      <c r="B56" s="35">
        <f t="shared" si="11"/>
        <v>49</v>
      </c>
      <c r="C56" s="68" t="s">
        <v>50</v>
      </c>
      <c r="D56" s="40" t="s">
        <v>62</v>
      </c>
      <c r="E56" s="38" t="s">
        <v>369</v>
      </c>
      <c r="F56" s="38" t="s">
        <v>370</v>
      </c>
      <c r="G56" s="38" t="s">
        <v>371</v>
      </c>
      <c r="H56" s="40" t="s">
        <v>42</v>
      </c>
      <c r="I56" s="40" t="s">
        <v>43</v>
      </c>
      <c r="J56" s="41">
        <f t="shared" si="12"/>
        <v>4</v>
      </c>
      <c r="K56" s="41">
        <f t="shared" si="13"/>
        <v>3</v>
      </c>
      <c r="L56" s="39">
        <f t="shared" si="1"/>
        <v>12</v>
      </c>
      <c r="M56" s="40" t="str">
        <f>VLOOKUP(K56,MapadeCalor!$B$2:$G$6,J56+1,0)</f>
        <v>MUY ALTO</v>
      </c>
      <c r="N56" s="38" t="s">
        <v>372</v>
      </c>
      <c r="O56" s="38" t="s">
        <v>45</v>
      </c>
      <c r="P56" s="38" t="s">
        <v>53</v>
      </c>
      <c r="Q56" s="38" t="s">
        <v>11</v>
      </c>
      <c r="R56" s="41">
        <f t="shared" si="2"/>
        <v>15</v>
      </c>
      <c r="S56" s="41">
        <f t="shared" si="3"/>
        <v>5</v>
      </c>
      <c r="T56" s="41">
        <f t="shared" si="4"/>
        <v>0</v>
      </c>
      <c r="U56" s="41">
        <f t="shared" si="5"/>
        <v>20</v>
      </c>
      <c r="V56" s="40" t="str">
        <f t="shared" si="6"/>
        <v>Control Adecuado</v>
      </c>
      <c r="W56" s="40" t="str">
        <f t="shared" si="7"/>
        <v>Cambie el valor de la probabilidad</v>
      </c>
      <c r="X56" s="40"/>
      <c r="Y56" s="40"/>
      <c r="Z56" s="40"/>
      <c r="AA56" s="41">
        <f t="shared" si="8"/>
        <v>0</v>
      </c>
      <c r="AB56" s="41">
        <f t="shared" si="9"/>
        <v>0</v>
      </c>
      <c r="AC56" s="41">
        <f t="shared" si="10"/>
        <v>0</v>
      </c>
      <c r="AD56" s="43" t="str">
        <f>VLOOKUP(AB56,MapadeCalor!$B$2:$G$6,AA56+1,0)</f>
        <v>#N/A</v>
      </c>
      <c r="AE56" s="106" t="s">
        <v>373</v>
      </c>
      <c r="AF56" s="46" t="s">
        <v>374</v>
      </c>
    </row>
    <row r="57" ht="409.5" customHeight="1">
      <c r="A57" s="20"/>
      <c r="B57" s="35">
        <f t="shared" si="11"/>
        <v>50</v>
      </c>
      <c r="C57" s="68" t="s">
        <v>61</v>
      </c>
      <c r="D57" s="40" t="s">
        <v>98</v>
      </c>
      <c r="E57" s="38" t="s">
        <v>375</v>
      </c>
      <c r="F57" s="38" t="s">
        <v>376</v>
      </c>
      <c r="G57" s="38" t="s">
        <v>377</v>
      </c>
      <c r="H57" s="40" t="s">
        <v>42</v>
      </c>
      <c r="I57" s="40" t="s">
        <v>43</v>
      </c>
      <c r="J57" s="41">
        <f t="shared" si="12"/>
        <v>4</v>
      </c>
      <c r="K57" s="41">
        <f t="shared" si="13"/>
        <v>3</v>
      </c>
      <c r="L57" s="39">
        <f t="shared" si="1"/>
        <v>12</v>
      </c>
      <c r="M57" s="40" t="str">
        <f>VLOOKUP(K57,MapadeCalor!$B$2:$G$6,J57+1,0)</f>
        <v>MUY ALTO</v>
      </c>
      <c r="N57" s="38" t="s">
        <v>378</v>
      </c>
      <c r="O57" s="38" t="s">
        <v>45</v>
      </c>
      <c r="P57" s="38" t="s">
        <v>53</v>
      </c>
      <c r="Q57" s="38" t="s">
        <v>11</v>
      </c>
      <c r="R57" s="41">
        <f t="shared" si="2"/>
        <v>15</v>
      </c>
      <c r="S57" s="41">
        <f t="shared" si="3"/>
        <v>5</v>
      </c>
      <c r="T57" s="41">
        <f t="shared" si="4"/>
        <v>0</v>
      </c>
      <c r="U57" s="41">
        <f t="shared" si="5"/>
        <v>20</v>
      </c>
      <c r="V57" s="40" t="str">
        <f t="shared" si="6"/>
        <v>Control Adecuado</v>
      </c>
      <c r="W57" s="40" t="str">
        <f t="shared" si="7"/>
        <v>Cambie el valor de la probabilidad</v>
      </c>
      <c r="X57" s="38" t="s">
        <v>267</v>
      </c>
      <c r="Y57" s="40"/>
      <c r="Z57" s="40"/>
      <c r="AA57" s="41">
        <f t="shared" si="8"/>
        <v>0</v>
      </c>
      <c r="AB57" s="41">
        <f t="shared" si="9"/>
        <v>0</v>
      </c>
      <c r="AC57" s="41">
        <f t="shared" si="10"/>
        <v>0</v>
      </c>
      <c r="AD57" s="43" t="str">
        <f>VLOOKUP(AB57,MapadeCalor!$B$2:$G$6,AA57+1,0)</f>
        <v>#N/A</v>
      </c>
      <c r="AE57" s="87" t="s">
        <v>379</v>
      </c>
      <c r="AF57" s="42" t="s">
        <v>262</v>
      </c>
      <c r="AG57" s="20"/>
      <c r="AH57" s="20"/>
      <c r="AI57" s="20"/>
      <c r="AJ57" s="20"/>
      <c r="AK57" s="20"/>
      <c r="AL57" s="20"/>
    </row>
    <row r="58" ht="321.0" customHeight="1">
      <c r="A58" s="20"/>
      <c r="B58" s="35">
        <f t="shared" si="11"/>
        <v>51</v>
      </c>
      <c r="C58" s="68" t="s">
        <v>61</v>
      </c>
      <c r="D58" s="40" t="s">
        <v>98</v>
      </c>
      <c r="E58" s="40" t="s">
        <v>256</v>
      </c>
      <c r="F58" s="38" t="s">
        <v>380</v>
      </c>
      <c r="G58" s="38" t="s">
        <v>258</v>
      </c>
      <c r="H58" s="40" t="s">
        <v>143</v>
      </c>
      <c r="I58" s="40" t="s">
        <v>43</v>
      </c>
      <c r="J58" s="41">
        <f t="shared" si="12"/>
        <v>5</v>
      </c>
      <c r="K58" s="41">
        <f t="shared" si="13"/>
        <v>3</v>
      </c>
      <c r="L58" s="39">
        <f t="shared" si="1"/>
        <v>15</v>
      </c>
      <c r="M58" s="40" t="str">
        <f>VLOOKUP(K58,MapadeCalor!$B$2:$G$6,J58+1,0)</f>
        <v>MUY ALTO</v>
      </c>
      <c r="N58" s="38" t="s">
        <v>259</v>
      </c>
      <c r="O58" s="38" t="s">
        <v>45</v>
      </c>
      <c r="P58" s="38" t="s">
        <v>53</v>
      </c>
      <c r="Q58" s="38" t="s">
        <v>11</v>
      </c>
      <c r="R58" s="41">
        <f t="shared" si="2"/>
        <v>15</v>
      </c>
      <c r="S58" s="41">
        <f t="shared" si="3"/>
        <v>5</v>
      </c>
      <c r="T58" s="41">
        <f t="shared" si="4"/>
        <v>0</v>
      </c>
      <c r="U58" s="41">
        <f t="shared" si="5"/>
        <v>20</v>
      </c>
      <c r="V58" s="40" t="str">
        <f t="shared" si="6"/>
        <v>Control Adecuado</v>
      </c>
      <c r="W58" s="40" t="str">
        <f t="shared" si="7"/>
        <v>Cambie el valor de la probabilidad</v>
      </c>
      <c r="X58" s="38" t="s">
        <v>260</v>
      </c>
      <c r="Y58" s="40"/>
      <c r="Z58" s="40"/>
      <c r="AA58" s="41">
        <f t="shared" si="8"/>
        <v>0</v>
      </c>
      <c r="AB58" s="41">
        <f t="shared" si="9"/>
        <v>0</v>
      </c>
      <c r="AC58" s="41">
        <f t="shared" si="10"/>
        <v>0</v>
      </c>
      <c r="AD58" s="107">
        <v>0.0</v>
      </c>
      <c r="AE58" s="86" t="s">
        <v>381</v>
      </c>
      <c r="AF58" s="42" t="s">
        <v>382</v>
      </c>
      <c r="AG58" s="20"/>
      <c r="AH58" s="20"/>
      <c r="AI58" s="20"/>
      <c r="AJ58" s="20"/>
      <c r="AK58" s="20"/>
      <c r="AL58" s="20"/>
    </row>
    <row r="59" ht="369.75" customHeight="1">
      <c r="A59" s="20"/>
      <c r="B59" s="35">
        <f t="shared" si="11"/>
        <v>52</v>
      </c>
      <c r="C59" s="68" t="s">
        <v>61</v>
      </c>
      <c r="D59" s="40" t="s">
        <v>98</v>
      </c>
      <c r="E59" s="40" t="s">
        <v>263</v>
      </c>
      <c r="F59" s="38" t="s">
        <v>264</v>
      </c>
      <c r="G59" s="38" t="s">
        <v>265</v>
      </c>
      <c r="H59" s="40" t="s">
        <v>42</v>
      </c>
      <c r="I59" s="40" t="s">
        <v>43</v>
      </c>
      <c r="J59" s="41">
        <f t="shared" si="12"/>
        <v>4</v>
      </c>
      <c r="K59" s="41">
        <f t="shared" si="13"/>
        <v>3</v>
      </c>
      <c r="L59" s="39">
        <f t="shared" si="1"/>
        <v>12</v>
      </c>
      <c r="M59" s="40" t="str">
        <f>VLOOKUP(K59,MapadeCalor!$B$2:$G$6,J59+1,0)</f>
        <v>MUY ALTO</v>
      </c>
      <c r="N59" s="38" t="s">
        <v>383</v>
      </c>
      <c r="O59" s="38" t="s">
        <v>45</v>
      </c>
      <c r="P59" s="38" t="s">
        <v>53</v>
      </c>
      <c r="Q59" s="38" t="s">
        <v>11</v>
      </c>
      <c r="R59" s="41">
        <f t="shared" si="2"/>
        <v>15</v>
      </c>
      <c r="S59" s="41">
        <f t="shared" si="3"/>
        <v>5</v>
      </c>
      <c r="T59" s="41">
        <f t="shared" si="4"/>
        <v>0</v>
      </c>
      <c r="U59" s="41">
        <f t="shared" si="5"/>
        <v>20</v>
      </c>
      <c r="V59" s="40" t="str">
        <f t="shared" si="6"/>
        <v>Control Adecuado</v>
      </c>
      <c r="W59" s="40" t="str">
        <f t="shared" si="7"/>
        <v>Cambie el valor de la probabilidad</v>
      </c>
      <c r="X59" s="38" t="s">
        <v>267</v>
      </c>
      <c r="Y59" s="40"/>
      <c r="Z59" s="40"/>
      <c r="AA59" s="41">
        <f t="shared" si="8"/>
        <v>0</v>
      </c>
      <c r="AB59" s="41">
        <f t="shared" si="9"/>
        <v>0</v>
      </c>
      <c r="AC59" s="41">
        <f t="shared" si="10"/>
        <v>0</v>
      </c>
      <c r="AD59" s="43" t="str">
        <f>VLOOKUP(AB59,MapadeCalor!$B$2:$G$6,AA59+1,0)</f>
        <v>#N/A</v>
      </c>
      <c r="AE59" s="87" t="s">
        <v>384</v>
      </c>
      <c r="AF59" s="42" t="s">
        <v>262</v>
      </c>
      <c r="AG59" s="20"/>
      <c r="AH59" s="20"/>
      <c r="AI59" s="20"/>
      <c r="AJ59" s="20"/>
      <c r="AK59" s="20"/>
      <c r="AL59" s="20"/>
    </row>
    <row r="60" ht="144.75" customHeight="1">
      <c r="A60" s="20"/>
      <c r="B60" s="35">
        <f t="shared" si="11"/>
        <v>53</v>
      </c>
      <c r="C60" s="68" t="s">
        <v>61</v>
      </c>
      <c r="D60" s="40" t="s">
        <v>98</v>
      </c>
      <c r="E60" s="40" t="s">
        <v>385</v>
      </c>
      <c r="F60" s="38" t="s">
        <v>386</v>
      </c>
      <c r="G60" s="38" t="s">
        <v>387</v>
      </c>
      <c r="H60" s="40" t="s">
        <v>42</v>
      </c>
      <c r="I60" s="40" t="s">
        <v>43</v>
      </c>
      <c r="J60" s="41">
        <f t="shared" si="12"/>
        <v>4</v>
      </c>
      <c r="K60" s="41">
        <f t="shared" si="13"/>
        <v>3</v>
      </c>
      <c r="L60" s="39">
        <f t="shared" si="1"/>
        <v>12</v>
      </c>
      <c r="M60" s="40" t="str">
        <f>VLOOKUP(K60,MapadeCalor!$B$2:$G$6,J60+1,0)</f>
        <v>MUY ALTO</v>
      </c>
      <c r="N60" s="38" t="s">
        <v>388</v>
      </c>
      <c r="O60" s="38" t="s">
        <v>45</v>
      </c>
      <c r="P60" s="38" t="s">
        <v>53</v>
      </c>
      <c r="Q60" s="38" t="s">
        <v>11</v>
      </c>
      <c r="R60" s="41">
        <f t="shared" si="2"/>
        <v>15</v>
      </c>
      <c r="S60" s="41">
        <f t="shared" si="3"/>
        <v>5</v>
      </c>
      <c r="T60" s="41">
        <f t="shared" si="4"/>
        <v>0</v>
      </c>
      <c r="U60" s="41">
        <f t="shared" si="5"/>
        <v>20</v>
      </c>
      <c r="V60" s="40" t="str">
        <f t="shared" si="6"/>
        <v>Control Adecuado</v>
      </c>
      <c r="W60" s="40" t="str">
        <f t="shared" si="7"/>
        <v>Cambie el valor de la probabilidad</v>
      </c>
      <c r="X60" s="38" t="s">
        <v>389</v>
      </c>
      <c r="Y60" s="40"/>
      <c r="Z60" s="40"/>
      <c r="AA60" s="41">
        <f t="shared" si="8"/>
        <v>0</v>
      </c>
      <c r="AB60" s="41">
        <f t="shared" si="9"/>
        <v>0</v>
      </c>
      <c r="AC60" s="41">
        <f t="shared" si="10"/>
        <v>0</v>
      </c>
      <c r="AD60" s="43" t="str">
        <f>VLOOKUP(AB60,MapadeCalor!$B$2:$G$6,AA60+1,0)</f>
        <v>#N/A</v>
      </c>
      <c r="AE60" s="108" t="s">
        <v>390</v>
      </c>
      <c r="AF60" s="109" t="s">
        <v>391</v>
      </c>
      <c r="AG60" s="20"/>
      <c r="AH60" s="20"/>
      <c r="AI60" s="20"/>
      <c r="AJ60" s="20"/>
      <c r="AK60" s="20"/>
      <c r="AL60" s="20"/>
    </row>
    <row r="61" ht="123.0" customHeight="1">
      <c r="A61" s="20"/>
      <c r="B61" s="35">
        <f t="shared" si="11"/>
        <v>54</v>
      </c>
      <c r="C61" s="68" t="s">
        <v>61</v>
      </c>
      <c r="D61" s="40" t="s">
        <v>109</v>
      </c>
      <c r="E61" s="40" t="s">
        <v>392</v>
      </c>
      <c r="F61" s="38" t="s">
        <v>393</v>
      </c>
      <c r="G61" s="38" t="s">
        <v>394</v>
      </c>
      <c r="H61" s="40" t="s">
        <v>143</v>
      </c>
      <c r="I61" s="40" t="s">
        <v>43</v>
      </c>
      <c r="J61" s="41">
        <f t="shared" si="12"/>
        <v>5</v>
      </c>
      <c r="K61" s="41">
        <f t="shared" si="13"/>
        <v>3</v>
      </c>
      <c r="L61" s="39">
        <f t="shared" si="1"/>
        <v>15</v>
      </c>
      <c r="M61" s="40" t="str">
        <f>VLOOKUP(K61,MapadeCalor!$B$2:$G$6,J61+1,0)</f>
        <v>MUY ALTO</v>
      </c>
      <c r="N61" s="38" t="s">
        <v>395</v>
      </c>
      <c r="O61" s="38" t="s">
        <v>45</v>
      </c>
      <c r="P61" s="38" t="s">
        <v>53</v>
      </c>
      <c r="Q61" s="38" t="s">
        <v>12</v>
      </c>
      <c r="R61" s="41">
        <f t="shared" si="2"/>
        <v>15</v>
      </c>
      <c r="S61" s="41">
        <f t="shared" si="3"/>
        <v>5</v>
      </c>
      <c r="T61" s="41">
        <f t="shared" si="4"/>
        <v>0</v>
      </c>
      <c r="U61" s="41">
        <f t="shared" si="5"/>
        <v>20</v>
      </c>
      <c r="V61" s="40" t="str">
        <f t="shared" si="6"/>
        <v>Control Adecuado</v>
      </c>
      <c r="W61" s="40" t="str">
        <f t="shared" si="7"/>
        <v>Cambie el valor del impacto</v>
      </c>
      <c r="X61" s="38" t="s">
        <v>396</v>
      </c>
      <c r="Y61" s="80" t="s">
        <v>143</v>
      </c>
      <c r="Z61" s="80" t="s">
        <v>123</v>
      </c>
      <c r="AA61" s="41">
        <f t="shared" si="8"/>
        <v>5</v>
      </c>
      <c r="AB61" s="41">
        <f t="shared" si="9"/>
        <v>2</v>
      </c>
      <c r="AC61" s="41">
        <f t="shared" si="10"/>
        <v>10</v>
      </c>
      <c r="AD61" s="43" t="str">
        <f>VLOOKUP(AB61,MapadeCalor!$B$2:$G$6,AA61+1,0)</f>
        <v>ALTO</v>
      </c>
      <c r="AE61" s="110" t="s">
        <v>397</v>
      </c>
      <c r="AF61" s="110" t="s">
        <v>398</v>
      </c>
      <c r="AG61" s="20"/>
      <c r="AH61" s="20"/>
      <c r="AI61" s="20"/>
      <c r="AJ61" s="20"/>
      <c r="AK61" s="20"/>
      <c r="AL61" s="20"/>
    </row>
    <row r="62" ht="15.75" customHeight="1">
      <c r="A62" s="20"/>
      <c r="B62" s="35">
        <f t="shared" si="11"/>
        <v>55</v>
      </c>
      <c r="C62" s="68" t="s">
        <v>91</v>
      </c>
      <c r="D62" s="40" t="s">
        <v>109</v>
      </c>
      <c r="E62" s="40" t="s">
        <v>399</v>
      </c>
      <c r="F62" s="38" t="s">
        <v>400</v>
      </c>
      <c r="G62" s="38" t="s">
        <v>401</v>
      </c>
      <c r="H62" s="40" t="s">
        <v>42</v>
      </c>
      <c r="I62" s="40" t="s">
        <v>43</v>
      </c>
      <c r="J62" s="41">
        <f t="shared" si="12"/>
        <v>4</v>
      </c>
      <c r="K62" s="41">
        <f t="shared" si="13"/>
        <v>3</v>
      </c>
      <c r="L62" s="39">
        <f t="shared" si="1"/>
        <v>12</v>
      </c>
      <c r="M62" s="40" t="str">
        <f>VLOOKUP(K62,MapadeCalor!$B$2:$G$6,J62+1,0)</f>
        <v>MUY ALTO</v>
      </c>
      <c r="N62" s="38" t="s">
        <v>402</v>
      </c>
      <c r="O62" s="38" t="s">
        <v>45</v>
      </c>
      <c r="P62" s="38" t="s">
        <v>53</v>
      </c>
      <c r="Q62" s="38" t="s">
        <v>12</v>
      </c>
      <c r="R62" s="41">
        <f t="shared" si="2"/>
        <v>15</v>
      </c>
      <c r="S62" s="41">
        <f t="shared" si="3"/>
        <v>5</v>
      </c>
      <c r="T62" s="41">
        <f t="shared" si="4"/>
        <v>0</v>
      </c>
      <c r="U62" s="41">
        <f t="shared" si="5"/>
        <v>20</v>
      </c>
      <c r="V62" s="40" t="str">
        <f t="shared" si="6"/>
        <v>Control Adecuado</v>
      </c>
      <c r="W62" s="40" t="str">
        <f t="shared" si="7"/>
        <v>Cambie el valor del impacto</v>
      </c>
      <c r="X62" s="38" t="s">
        <v>403</v>
      </c>
      <c r="Y62" s="80" t="s">
        <v>42</v>
      </c>
      <c r="Z62" s="80" t="s">
        <v>43</v>
      </c>
      <c r="AA62" s="41">
        <f t="shared" si="8"/>
        <v>4</v>
      </c>
      <c r="AB62" s="41">
        <f t="shared" si="9"/>
        <v>3</v>
      </c>
      <c r="AC62" s="41">
        <f t="shared" si="10"/>
        <v>12</v>
      </c>
      <c r="AD62" s="43" t="str">
        <f>VLOOKUP(AB62,MapadeCalor!$B$2:$G$6,AA62+1,0)</f>
        <v>MUY ALTO</v>
      </c>
      <c r="AE62" s="111" t="s">
        <v>404</v>
      </c>
      <c r="AF62" s="111" t="s">
        <v>398</v>
      </c>
      <c r="AG62" s="20"/>
      <c r="AH62" s="20"/>
      <c r="AI62" s="20"/>
      <c r="AJ62" s="20"/>
      <c r="AK62" s="20"/>
      <c r="AL62" s="20"/>
    </row>
    <row r="63" ht="120.75" customHeight="1">
      <c r="A63" s="20"/>
      <c r="B63" s="35">
        <f t="shared" si="11"/>
        <v>56</v>
      </c>
      <c r="C63" s="68" t="s">
        <v>61</v>
      </c>
      <c r="D63" s="40" t="s">
        <v>109</v>
      </c>
      <c r="E63" s="40" t="s">
        <v>405</v>
      </c>
      <c r="F63" s="38" t="s">
        <v>406</v>
      </c>
      <c r="G63" s="38" t="s">
        <v>394</v>
      </c>
      <c r="H63" s="40" t="s">
        <v>48</v>
      </c>
      <c r="I63" s="40" t="s">
        <v>115</v>
      </c>
      <c r="J63" s="41">
        <f t="shared" si="12"/>
        <v>2</v>
      </c>
      <c r="K63" s="41">
        <f t="shared" si="13"/>
        <v>1</v>
      </c>
      <c r="L63" s="39">
        <f t="shared" si="1"/>
        <v>2</v>
      </c>
      <c r="M63" s="40" t="str">
        <f>VLOOKUP(K63,MapadeCalor!$B$2:$G$6,J63+1,0)</f>
        <v>BAJO</v>
      </c>
      <c r="N63" s="38" t="s">
        <v>407</v>
      </c>
      <c r="O63" s="38" t="s">
        <v>45</v>
      </c>
      <c r="P63" s="38" t="s">
        <v>53</v>
      </c>
      <c r="Q63" s="38" t="s">
        <v>12</v>
      </c>
      <c r="R63" s="41">
        <f t="shared" si="2"/>
        <v>15</v>
      </c>
      <c r="S63" s="41">
        <f t="shared" si="3"/>
        <v>5</v>
      </c>
      <c r="T63" s="41">
        <f t="shared" si="4"/>
        <v>0</v>
      </c>
      <c r="U63" s="41">
        <f t="shared" si="5"/>
        <v>20</v>
      </c>
      <c r="V63" s="40" t="str">
        <f t="shared" si="6"/>
        <v>Control Adecuado</v>
      </c>
      <c r="W63" s="40" t="str">
        <f t="shared" si="7"/>
        <v>Cambie el valor del impacto</v>
      </c>
      <c r="X63" s="38" t="s">
        <v>408</v>
      </c>
      <c r="Y63" s="80" t="s">
        <v>48</v>
      </c>
      <c r="Z63" s="80" t="s">
        <v>115</v>
      </c>
      <c r="AA63" s="41">
        <f t="shared" si="8"/>
        <v>2</v>
      </c>
      <c r="AB63" s="41">
        <f t="shared" si="9"/>
        <v>1</v>
      </c>
      <c r="AC63" s="41">
        <f t="shared" si="10"/>
        <v>2</v>
      </c>
      <c r="AD63" s="43" t="str">
        <f>VLOOKUP(AB63,MapadeCalor!$B$2:$G$6,AA63+1,0)</f>
        <v>BAJO</v>
      </c>
      <c r="AE63" s="111" t="s">
        <v>409</v>
      </c>
      <c r="AF63" s="111" t="s">
        <v>398</v>
      </c>
      <c r="AG63" s="20"/>
      <c r="AH63" s="20"/>
      <c r="AI63" s="20"/>
      <c r="AJ63" s="20"/>
      <c r="AK63" s="20"/>
      <c r="AL63" s="20"/>
    </row>
    <row r="64" ht="129.75" customHeight="1">
      <c r="A64" s="20"/>
      <c r="B64" s="35">
        <f t="shared" si="11"/>
        <v>57</v>
      </c>
      <c r="C64" s="68" t="s">
        <v>91</v>
      </c>
      <c r="D64" s="40" t="s">
        <v>109</v>
      </c>
      <c r="E64" s="40" t="s">
        <v>410</v>
      </c>
      <c r="F64" s="38" t="s">
        <v>411</v>
      </c>
      <c r="G64" s="38" t="s">
        <v>412</v>
      </c>
      <c r="H64" s="40" t="s">
        <v>42</v>
      </c>
      <c r="I64" s="40" t="s">
        <v>151</v>
      </c>
      <c r="J64" s="41">
        <f t="shared" si="12"/>
        <v>4</v>
      </c>
      <c r="K64" s="41">
        <f t="shared" si="13"/>
        <v>5</v>
      </c>
      <c r="L64" s="39">
        <f t="shared" si="1"/>
        <v>20</v>
      </c>
      <c r="M64" s="40" t="str">
        <f>VLOOKUP(K64,MapadeCalor!$B$2:$G$6,J64+1,0)</f>
        <v>MUY ALTO</v>
      </c>
      <c r="N64" s="38" t="s">
        <v>413</v>
      </c>
      <c r="O64" s="38" t="s">
        <v>45</v>
      </c>
      <c r="P64" s="38" t="s">
        <v>53</v>
      </c>
      <c r="Q64" s="38" t="s">
        <v>12</v>
      </c>
      <c r="R64" s="41">
        <f t="shared" si="2"/>
        <v>15</v>
      </c>
      <c r="S64" s="41">
        <f t="shared" si="3"/>
        <v>5</v>
      </c>
      <c r="T64" s="41">
        <f t="shared" si="4"/>
        <v>0</v>
      </c>
      <c r="U64" s="41">
        <f t="shared" si="5"/>
        <v>20</v>
      </c>
      <c r="V64" s="40" t="str">
        <f t="shared" si="6"/>
        <v>Control Adecuado</v>
      </c>
      <c r="W64" s="40" t="str">
        <f t="shared" si="7"/>
        <v>Cambie el valor del impacto</v>
      </c>
      <c r="X64" s="38" t="s">
        <v>414</v>
      </c>
      <c r="Y64" s="80" t="s">
        <v>42</v>
      </c>
      <c r="Z64" s="80" t="s">
        <v>85</v>
      </c>
      <c r="AA64" s="41">
        <f t="shared" si="8"/>
        <v>4</v>
      </c>
      <c r="AB64" s="41">
        <f t="shared" si="9"/>
        <v>4</v>
      </c>
      <c r="AC64" s="41">
        <f t="shared" si="10"/>
        <v>16</v>
      </c>
      <c r="AD64" s="43" t="str">
        <f>VLOOKUP(AB64,MapadeCalor!$B$2:$G$6,AA64+1,0)</f>
        <v>MUY ALTO</v>
      </c>
      <c r="AE64" s="111" t="s">
        <v>415</v>
      </c>
      <c r="AF64" s="111" t="s">
        <v>398</v>
      </c>
      <c r="AG64" s="20"/>
      <c r="AH64" s="20"/>
      <c r="AI64" s="20"/>
      <c r="AJ64" s="20"/>
      <c r="AK64" s="20"/>
      <c r="AL64" s="20"/>
    </row>
    <row r="65" ht="231.0" customHeight="1">
      <c r="A65" s="20"/>
      <c r="B65" s="35">
        <f t="shared" si="11"/>
        <v>58</v>
      </c>
      <c r="C65" s="68" t="s">
        <v>50</v>
      </c>
      <c r="D65" s="40" t="s">
        <v>201</v>
      </c>
      <c r="E65" s="40" t="s">
        <v>416</v>
      </c>
      <c r="F65" s="38" t="s">
        <v>417</v>
      </c>
      <c r="G65" s="38" t="s">
        <v>418</v>
      </c>
      <c r="H65" s="40" t="s">
        <v>42</v>
      </c>
      <c r="I65" s="40" t="s">
        <v>43</v>
      </c>
      <c r="J65" s="41">
        <f t="shared" si="12"/>
        <v>4</v>
      </c>
      <c r="K65" s="41">
        <f t="shared" si="13"/>
        <v>3</v>
      </c>
      <c r="L65" s="39">
        <f t="shared" si="1"/>
        <v>12</v>
      </c>
      <c r="M65" s="40" t="str">
        <f>VLOOKUP(K65,MapadeCalor!$B$2:$G$6,J65+1,0)</f>
        <v>MUY ALTO</v>
      </c>
      <c r="N65" s="38" t="s">
        <v>419</v>
      </c>
      <c r="O65" s="38" t="s">
        <v>45</v>
      </c>
      <c r="P65" s="38" t="s">
        <v>53</v>
      </c>
      <c r="Q65" s="38" t="s">
        <v>11</v>
      </c>
      <c r="R65" s="41">
        <f t="shared" si="2"/>
        <v>15</v>
      </c>
      <c r="S65" s="41">
        <f t="shared" si="3"/>
        <v>5</v>
      </c>
      <c r="T65" s="41">
        <f t="shared" si="4"/>
        <v>0</v>
      </c>
      <c r="U65" s="41">
        <f t="shared" si="5"/>
        <v>20</v>
      </c>
      <c r="V65" s="40" t="str">
        <f t="shared" si="6"/>
        <v>Control Adecuado</v>
      </c>
      <c r="W65" s="40" t="str">
        <f t="shared" si="7"/>
        <v>Cambie el valor de la probabilidad</v>
      </c>
      <c r="X65" s="38" t="s">
        <v>420</v>
      </c>
      <c r="Y65" s="40"/>
      <c r="Z65" s="40"/>
      <c r="AA65" s="41">
        <f t="shared" si="8"/>
        <v>0</v>
      </c>
      <c r="AB65" s="41">
        <f t="shared" si="9"/>
        <v>0</v>
      </c>
      <c r="AC65" s="41">
        <f t="shared" si="10"/>
        <v>0</v>
      </c>
      <c r="AD65" s="43" t="str">
        <f>VLOOKUP(AB65,MapadeCalor!$B$2:$G$6,AA65+1,0)</f>
        <v>#N/A</v>
      </c>
      <c r="AE65" s="112" t="s">
        <v>421</v>
      </c>
      <c r="AF65" s="111" t="s">
        <v>422</v>
      </c>
      <c r="AG65" s="20"/>
      <c r="AH65" s="20"/>
      <c r="AI65" s="20"/>
      <c r="AJ65" s="20"/>
      <c r="AK65" s="20"/>
      <c r="AL65" s="20"/>
    </row>
    <row r="66" ht="264.0" customHeight="1">
      <c r="A66" s="20"/>
      <c r="B66" s="35">
        <f t="shared" si="11"/>
        <v>59</v>
      </c>
      <c r="C66" s="68" t="s">
        <v>61</v>
      </c>
      <c r="D66" s="40" t="s">
        <v>201</v>
      </c>
      <c r="E66" s="40" t="s">
        <v>423</v>
      </c>
      <c r="F66" s="38" t="s">
        <v>424</v>
      </c>
      <c r="G66" s="38" t="s">
        <v>425</v>
      </c>
      <c r="H66" s="40" t="s">
        <v>42</v>
      </c>
      <c r="I66" s="40" t="s">
        <v>85</v>
      </c>
      <c r="J66" s="41">
        <f t="shared" si="12"/>
        <v>4</v>
      </c>
      <c r="K66" s="41">
        <f t="shared" si="13"/>
        <v>4</v>
      </c>
      <c r="L66" s="39">
        <f t="shared" si="1"/>
        <v>16</v>
      </c>
      <c r="M66" s="40" t="str">
        <f>VLOOKUP(K66,MapadeCalor!$B$2:$G$6,J66+1,0)</f>
        <v>MUY ALTO</v>
      </c>
      <c r="N66" s="38" t="s">
        <v>426</v>
      </c>
      <c r="O66" s="38" t="s">
        <v>45</v>
      </c>
      <c r="P66" s="38" t="s">
        <v>53</v>
      </c>
      <c r="Q66" s="38" t="s">
        <v>77</v>
      </c>
      <c r="R66" s="41">
        <f t="shared" si="2"/>
        <v>15</v>
      </c>
      <c r="S66" s="41">
        <f t="shared" si="3"/>
        <v>5</v>
      </c>
      <c r="T66" s="41">
        <f t="shared" si="4"/>
        <v>10</v>
      </c>
      <c r="U66" s="41">
        <f t="shared" si="5"/>
        <v>30</v>
      </c>
      <c r="V66" s="40" t="str">
        <f t="shared" si="6"/>
        <v>Control Fuerte</v>
      </c>
      <c r="W66" s="40" t="str">
        <f t="shared" si="7"/>
        <v>Cambie probabilidad e impacto</v>
      </c>
      <c r="X66" s="38" t="s">
        <v>427</v>
      </c>
      <c r="Y66" s="40"/>
      <c r="Z66" s="40"/>
      <c r="AA66" s="41">
        <f t="shared" si="8"/>
        <v>0</v>
      </c>
      <c r="AB66" s="41">
        <f t="shared" si="9"/>
        <v>0</v>
      </c>
      <c r="AC66" s="41">
        <f t="shared" si="10"/>
        <v>0</v>
      </c>
      <c r="AD66" s="43" t="str">
        <f>VLOOKUP(AB66,MapadeCalor!$B$2:$G$6,AA66+1,0)</f>
        <v>#N/A</v>
      </c>
      <c r="AE66" s="112" t="s">
        <v>428</v>
      </c>
      <c r="AF66" s="111" t="s">
        <v>422</v>
      </c>
      <c r="AG66" s="20"/>
      <c r="AH66" s="20"/>
      <c r="AI66" s="20"/>
      <c r="AJ66" s="20"/>
      <c r="AK66" s="20"/>
      <c r="AL66" s="20"/>
    </row>
    <row r="67" ht="432.0" customHeight="1">
      <c r="A67" s="20"/>
      <c r="B67" s="35">
        <f t="shared" si="11"/>
        <v>60</v>
      </c>
      <c r="C67" s="68" t="s">
        <v>61</v>
      </c>
      <c r="D67" s="40" t="s">
        <v>201</v>
      </c>
      <c r="E67" s="40" t="s">
        <v>429</v>
      </c>
      <c r="F67" s="38" t="s">
        <v>430</v>
      </c>
      <c r="G67" s="38" t="s">
        <v>431</v>
      </c>
      <c r="H67" s="40" t="s">
        <v>42</v>
      </c>
      <c r="I67" s="40" t="s">
        <v>123</v>
      </c>
      <c r="J67" s="41">
        <f t="shared" si="12"/>
        <v>4</v>
      </c>
      <c r="K67" s="41">
        <f t="shared" si="13"/>
        <v>2</v>
      </c>
      <c r="L67" s="39">
        <f t="shared" si="1"/>
        <v>8</v>
      </c>
      <c r="M67" s="40" t="str">
        <f>VLOOKUP(K67,MapadeCalor!$B$2:$G$6,J67+1,0)</f>
        <v>ALTO</v>
      </c>
      <c r="N67" s="38" t="s">
        <v>432</v>
      </c>
      <c r="O67" s="38" t="s">
        <v>63</v>
      </c>
      <c r="P67" s="38" t="s">
        <v>53</v>
      </c>
      <c r="Q67" s="38" t="s">
        <v>11</v>
      </c>
      <c r="R67" s="41">
        <f t="shared" si="2"/>
        <v>20</v>
      </c>
      <c r="S67" s="41">
        <f t="shared" si="3"/>
        <v>5</v>
      </c>
      <c r="T67" s="41">
        <f t="shared" si="4"/>
        <v>0</v>
      </c>
      <c r="U67" s="41">
        <f t="shared" si="5"/>
        <v>25</v>
      </c>
      <c r="V67" s="40" t="str">
        <f t="shared" si="6"/>
        <v>Control Adecuado</v>
      </c>
      <c r="W67" s="40" t="str">
        <f t="shared" si="7"/>
        <v>Cambie el valor de la probabilidad</v>
      </c>
      <c r="X67" s="38" t="s">
        <v>433</v>
      </c>
      <c r="Y67" s="40"/>
      <c r="Z67" s="40"/>
      <c r="AA67" s="41">
        <f t="shared" si="8"/>
        <v>0</v>
      </c>
      <c r="AB67" s="41">
        <f t="shared" si="9"/>
        <v>0</v>
      </c>
      <c r="AC67" s="41">
        <f t="shared" si="10"/>
        <v>0</v>
      </c>
      <c r="AD67" s="43" t="str">
        <f>VLOOKUP(AB67,MapadeCalor!$B$2:$G$6,AA67+1,0)</f>
        <v>#N/A</v>
      </c>
      <c r="AE67" s="113" t="s">
        <v>434</v>
      </c>
      <c r="AF67" s="111" t="s">
        <v>422</v>
      </c>
      <c r="AG67" s="20"/>
      <c r="AH67" s="20"/>
      <c r="AI67" s="20"/>
      <c r="AJ67" s="20"/>
      <c r="AK67" s="20"/>
      <c r="AL67" s="20"/>
    </row>
    <row r="68" ht="174.75" customHeight="1">
      <c r="A68" s="20"/>
      <c r="B68" s="35">
        <f t="shared" si="11"/>
        <v>61</v>
      </c>
      <c r="C68" s="68" t="s">
        <v>50</v>
      </c>
      <c r="D68" s="40" t="s">
        <v>51</v>
      </c>
      <c r="E68" s="38" t="s">
        <v>435</v>
      </c>
      <c r="F68" s="38" t="s">
        <v>436</v>
      </c>
      <c r="G68" s="38" t="s">
        <v>437</v>
      </c>
      <c r="H68" s="40" t="s">
        <v>105</v>
      </c>
      <c r="I68" s="40" t="s">
        <v>43</v>
      </c>
      <c r="J68" s="41">
        <f t="shared" si="12"/>
        <v>1</v>
      </c>
      <c r="K68" s="41">
        <f t="shared" si="13"/>
        <v>3</v>
      </c>
      <c r="L68" s="39">
        <f t="shared" si="1"/>
        <v>3</v>
      </c>
      <c r="M68" s="40" t="str">
        <f>VLOOKUP(K68,MapadeCalor!$B$2:$G$6,J68+1,0)</f>
        <v>BAJO</v>
      </c>
      <c r="N68" s="38" t="s">
        <v>438</v>
      </c>
      <c r="O68" s="38" t="s">
        <v>45</v>
      </c>
      <c r="P68" s="38" t="s">
        <v>53</v>
      </c>
      <c r="Q68" s="38" t="s">
        <v>77</v>
      </c>
      <c r="R68" s="41">
        <f t="shared" si="2"/>
        <v>15</v>
      </c>
      <c r="S68" s="41">
        <f t="shared" si="3"/>
        <v>5</v>
      </c>
      <c r="T68" s="41">
        <f t="shared" si="4"/>
        <v>10</v>
      </c>
      <c r="U68" s="41">
        <f t="shared" si="5"/>
        <v>30</v>
      </c>
      <c r="V68" s="40" t="str">
        <f t="shared" si="6"/>
        <v>Control Fuerte</v>
      </c>
      <c r="W68" s="40" t="str">
        <f t="shared" si="7"/>
        <v>Cambie probabilidad e impacto</v>
      </c>
      <c r="X68" s="38" t="s">
        <v>439</v>
      </c>
      <c r="Y68" s="40"/>
      <c r="Z68" s="40"/>
      <c r="AA68" s="41">
        <f t="shared" si="8"/>
        <v>0</v>
      </c>
      <c r="AB68" s="41">
        <f t="shared" si="9"/>
        <v>0</v>
      </c>
      <c r="AC68" s="41">
        <f t="shared" si="10"/>
        <v>0</v>
      </c>
      <c r="AD68" s="43" t="str">
        <f>VLOOKUP(AB68,MapadeCalor!$B$2:$G$6,AA68+1,0)</f>
        <v>#N/A</v>
      </c>
      <c r="AE68" s="111" t="s">
        <v>440</v>
      </c>
      <c r="AF68" s="110" t="s">
        <v>441</v>
      </c>
      <c r="AG68" s="20"/>
      <c r="AH68" s="20"/>
      <c r="AI68" s="20"/>
      <c r="AJ68" s="20"/>
      <c r="AK68" s="20"/>
      <c r="AL68" s="20"/>
    </row>
    <row r="69" ht="238.5" customHeight="1">
      <c r="A69" s="20"/>
      <c r="B69" s="35">
        <f t="shared" si="11"/>
        <v>62</v>
      </c>
      <c r="C69" s="68" t="s">
        <v>61</v>
      </c>
      <c r="D69" s="40" t="s">
        <v>51</v>
      </c>
      <c r="E69" s="38" t="s">
        <v>442</v>
      </c>
      <c r="F69" s="38" t="s">
        <v>443</v>
      </c>
      <c r="G69" s="38" t="s">
        <v>444</v>
      </c>
      <c r="H69" s="40" t="s">
        <v>42</v>
      </c>
      <c r="I69" s="40" t="s">
        <v>85</v>
      </c>
      <c r="J69" s="41">
        <f t="shared" si="12"/>
        <v>4</v>
      </c>
      <c r="K69" s="41">
        <f t="shared" si="13"/>
        <v>4</v>
      </c>
      <c r="L69" s="39">
        <f t="shared" si="1"/>
        <v>16</v>
      </c>
      <c r="M69" s="40" t="str">
        <f>VLOOKUP(K69,MapadeCalor!$B$2:$G$6,J69+1,0)</f>
        <v>MUY ALTO</v>
      </c>
      <c r="N69" s="38" t="s">
        <v>445</v>
      </c>
      <c r="O69" s="38" t="s">
        <v>45</v>
      </c>
      <c r="P69" s="38" t="s">
        <v>53</v>
      </c>
      <c r="Q69" s="38" t="s">
        <v>11</v>
      </c>
      <c r="R69" s="41">
        <f t="shared" si="2"/>
        <v>15</v>
      </c>
      <c r="S69" s="41">
        <f t="shared" si="3"/>
        <v>5</v>
      </c>
      <c r="T69" s="41">
        <f t="shared" si="4"/>
        <v>0</v>
      </c>
      <c r="U69" s="41">
        <f t="shared" si="5"/>
        <v>20</v>
      </c>
      <c r="V69" s="40" t="str">
        <f t="shared" si="6"/>
        <v>Control Adecuado</v>
      </c>
      <c r="W69" s="40" t="str">
        <f t="shared" si="7"/>
        <v>Cambie el valor de la probabilidad</v>
      </c>
      <c r="X69" s="38" t="s">
        <v>445</v>
      </c>
      <c r="Y69" s="40"/>
      <c r="Z69" s="40"/>
      <c r="AA69" s="41">
        <f t="shared" si="8"/>
        <v>0</v>
      </c>
      <c r="AB69" s="41">
        <f t="shared" si="9"/>
        <v>0</v>
      </c>
      <c r="AC69" s="41">
        <f t="shared" si="10"/>
        <v>0</v>
      </c>
      <c r="AD69" s="43" t="str">
        <f>VLOOKUP(AB69,MapadeCalor!$B$2:$G$6,AA69+1,0)</f>
        <v>#N/A</v>
      </c>
      <c r="AE69" s="114" t="s">
        <v>446</v>
      </c>
      <c r="AF69" s="110" t="s">
        <v>447</v>
      </c>
      <c r="AG69" s="20"/>
      <c r="AH69" s="20"/>
      <c r="AI69" s="20"/>
      <c r="AJ69" s="20"/>
      <c r="AK69" s="20"/>
      <c r="AL69" s="20"/>
    </row>
    <row r="70" ht="234.0" customHeight="1">
      <c r="A70" s="20"/>
      <c r="B70" s="35">
        <f t="shared" si="11"/>
        <v>63</v>
      </c>
      <c r="C70" s="68" t="s">
        <v>91</v>
      </c>
      <c r="D70" s="40" t="s">
        <v>51</v>
      </c>
      <c r="E70" s="38" t="s">
        <v>448</v>
      </c>
      <c r="F70" s="38" t="s">
        <v>449</v>
      </c>
      <c r="G70" s="38" t="s">
        <v>450</v>
      </c>
      <c r="H70" s="40" t="s">
        <v>105</v>
      </c>
      <c r="I70" s="40" t="s">
        <v>115</v>
      </c>
      <c r="J70" s="41">
        <f t="shared" si="12"/>
        <v>1</v>
      </c>
      <c r="K70" s="41">
        <f t="shared" si="13"/>
        <v>1</v>
      </c>
      <c r="L70" s="39">
        <f t="shared" si="1"/>
        <v>1</v>
      </c>
      <c r="M70" s="40" t="str">
        <f>VLOOKUP(K70,MapadeCalor!$B$2:$G$6,J70+1,0)</f>
        <v>BAJO</v>
      </c>
      <c r="N70" s="38" t="s">
        <v>451</v>
      </c>
      <c r="O70" s="38" t="s">
        <v>45</v>
      </c>
      <c r="P70" s="38" t="s">
        <v>53</v>
      </c>
      <c r="Q70" s="38" t="s">
        <v>77</v>
      </c>
      <c r="R70" s="41">
        <f t="shared" si="2"/>
        <v>15</v>
      </c>
      <c r="S70" s="41">
        <f t="shared" si="3"/>
        <v>5</v>
      </c>
      <c r="T70" s="41">
        <f t="shared" si="4"/>
        <v>10</v>
      </c>
      <c r="U70" s="41">
        <f t="shared" si="5"/>
        <v>30</v>
      </c>
      <c r="V70" s="40" t="str">
        <f t="shared" si="6"/>
        <v>Control Fuerte</v>
      </c>
      <c r="W70" s="40" t="str">
        <f t="shared" si="7"/>
        <v>Cambie probabilidad e impacto</v>
      </c>
      <c r="X70" s="38" t="s">
        <v>452</v>
      </c>
      <c r="Y70" s="40"/>
      <c r="Z70" s="40"/>
      <c r="AA70" s="41">
        <f t="shared" si="8"/>
        <v>0</v>
      </c>
      <c r="AB70" s="41">
        <f t="shared" si="9"/>
        <v>0</v>
      </c>
      <c r="AC70" s="41">
        <f t="shared" si="10"/>
        <v>0</v>
      </c>
      <c r="AD70" s="43" t="str">
        <f>VLOOKUP(AB70,MapadeCalor!$B$2:$G$6,AA70+1,0)</f>
        <v>#N/A</v>
      </c>
      <c r="AE70" s="115" t="s">
        <v>453</v>
      </c>
      <c r="AF70" s="110" t="s">
        <v>447</v>
      </c>
      <c r="AG70" s="20"/>
      <c r="AH70" s="20"/>
      <c r="AI70" s="20"/>
      <c r="AJ70" s="20"/>
      <c r="AK70" s="20"/>
      <c r="AL70" s="20"/>
    </row>
    <row r="71" ht="160.5" customHeight="1">
      <c r="A71" s="20"/>
      <c r="B71" s="35">
        <f t="shared" si="11"/>
        <v>64</v>
      </c>
      <c r="C71" s="68" t="s">
        <v>61</v>
      </c>
      <c r="D71" s="40" t="s">
        <v>109</v>
      </c>
      <c r="E71" s="38" t="s">
        <v>454</v>
      </c>
      <c r="F71" s="38" t="s">
        <v>455</v>
      </c>
      <c r="G71" s="38" t="s">
        <v>456</v>
      </c>
      <c r="H71" s="40" t="s">
        <v>57</v>
      </c>
      <c r="I71" s="40" t="s">
        <v>123</v>
      </c>
      <c r="J71" s="41">
        <f t="shared" si="12"/>
        <v>3</v>
      </c>
      <c r="K71" s="41">
        <f t="shared" si="13"/>
        <v>2</v>
      </c>
      <c r="L71" s="39">
        <f t="shared" si="1"/>
        <v>6</v>
      </c>
      <c r="M71" s="40" t="str">
        <f>VLOOKUP(K71,MapadeCalor!$B$2:$G$6,J71+1,0)</f>
        <v>MEDIO</v>
      </c>
      <c r="N71" s="38" t="s">
        <v>457</v>
      </c>
      <c r="O71" s="38" t="s">
        <v>45</v>
      </c>
      <c r="P71" s="38" t="s">
        <v>53</v>
      </c>
      <c r="Q71" s="38" t="s">
        <v>11</v>
      </c>
      <c r="R71" s="41">
        <f t="shared" si="2"/>
        <v>15</v>
      </c>
      <c r="S71" s="41">
        <f t="shared" si="3"/>
        <v>5</v>
      </c>
      <c r="T71" s="41">
        <f t="shared" si="4"/>
        <v>0</v>
      </c>
      <c r="U71" s="41">
        <f t="shared" si="5"/>
        <v>20</v>
      </c>
      <c r="V71" s="40" t="str">
        <f t="shared" si="6"/>
        <v>Control Adecuado</v>
      </c>
      <c r="W71" s="40" t="str">
        <f t="shared" si="7"/>
        <v>Cambie el valor de la probabilidad</v>
      </c>
      <c r="X71" s="40" t="s">
        <v>458</v>
      </c>
      <c r="Y71" s="40"/>
      <c r="Z71" s="40"/>
      <c r="AA71" s="41">
        <f t="shared" si="8"/>
        <v>0</v>
      </c>
      <c r="AB71" s="41">
        <f t="shared" si="9"/>
        <v>0</v>
      </c>
      <c r="AC71" s="41">
        <f t="shared" si="10"/>
        <v>0</v>
      </c>
      <c r="AD71" s="43" t="str">
        <f>VLOOKUP(AB71,MapadeCalor!$B$2:$G$6,AA71+1,0)</f>
        <v>#N/A</v>
      </c>
      <c r="AE71" s="77" t="s">
        <v>459</v>
      </c>
      <c r="AF71" s="80" t="s">
        <v>200</v>
      </c>
      <c r="AG71" s="20"/>
      <c r="AH71" s="20"/>
      <c r="AI71" s="20"/>
      <c r="AJ71" s="20"/>
      <c r="AK71" s="20"/>
      <c r="AL71" s="20"/>
    </row>
    <row r="72" ht="116.25" customHeight="1">
      <c r="A72" s="20"/>
      <c r="B72" s="35">
        <f t="shared" si="11"/>
        <v>65</v>
      </c>
      <c r="C72" s="68" t="s">
        <v>91</v>
      </c>
      <c r="D72" s="40" t="s">
        <v>109</v>
      </c>
      <c r="E72" s="38" t="s">
        <v>460</v>
      </c>
      <c r="F72" s="38" t="s">
        <v>461</v>
      </c>
      <c r="G72" s="38" t="s">
        <v>462</v>
      </c>
      <c r="H72" s="40" t="s">
        <v>42</v>
      </c>
      <c r="I72" s="40" t="s">
        <v>43</v>
      </c>
      <c r="J72" s="41">
        <f t="shared" si="12"/>
        <v>4</v>
      </c>
      <c r="K72" s="41">
        <f t="shared" si="13"/>
        <v>3</v>
      </c>
      <c r="L72" s="39">
        <f t="shared" si="1"/>
        <v>12</v>
      </c>
      <c r="M72" s="40" t="str">
        <f>VLOOKUP(K72,MapadeCalor!$B$2:$G$6,J72+1,0)</f>
        <v>MUY ALTO</v>
      </c>
      <c r="N72" s="38" t="s">
        <v>463</v>
      </c>
      <c r="O72" s="38" t="s">
        <v>45</v>
      </c>
      <c r="P72" s="38" t="s">
        <v>53</v>
      </c>
      <c r="Q72" s="38" t="s">
        <v>12</v>
      </c>
      <c r="R72" s="41">
        <f t="shared" si="2"/>
        <v>15</v>
      </c>
      <c r="S72" s="41">
        <f t="shared" si="3"/>
        <v>5</v>
      </c>
      <c r="T72" s="41">
        <f t="shared" si="4"/>
        <v>0</v>
      </c>
      <c r="U72" s="41">
        <f t="shared" si="5"/>
        <v>20</v>
      </c>
      <c r="V72" s="40" t="str">
        <f t="shared" si="6"/>
        <v>Control Adecuado</v>
      </c>
      <c r="W72" s="40" t="str">
        <f t="shared" si="7"/>
        <v>Cambie el valor del impacto</v>
      </c>
      <c r="X72" s="40" t="s">
        <v>464</v>
      </c>
      <c r="Y72" s="40"/>
      <c r="Z72" s="40"/>
      <c r="AA72" s="41">
        <f t="shared" si="8"/>
        <v>0</v>
      </c>
      <c r="AB72" s="41">
        <f t="shared" si="9"/>
        <v>0</v>
      </c>
      <c r="AC72" s="41">
        <f t="shared" si="10"/>
        <v>0</v>
      </c>
      <c r="AD72" s="43" t="str">
        <f>VLOOKUP(AB72,MapadeCalor!$B$2:$G$6,AA72+1,0)</f>
        <v>#N/A</v>
      </c>
      <c r="AE72" s="77" t="s">
        <v>465</v>
      </c>
      <c r="AF72" s="80" t="s">
        <v>466</v>
      </c>
      <c r="AG72" s="20"/>
      <c r="AH72" s="20"/>
      <c r="AI72" s="20"/>
      <c r="AJ72" s="20"/>
      <c r="AK72" s="20"/>
      <c r="AL72" s="20"/>
    </row>
    <row r="73" ht="246.75" customHeight="1">
      <c r="A73" s="20"/>
      <c r="B73" s="35">
        <f t="shared" si="11"/>
        <v>66</v>
      </c>
      <c r="C73" s="68" t="s">
        <v>467</v>
      </c>
      <c r="D73" s="40" t="s">
        <v>72</v>
      </c>
      <c r="E73" s="100" t="s">
        <v>468</v>
      </c>
      <c r="F73" s="38" t="s">
        <v>469</v>
      </c>
      <c r="G73" s="40" t="s">
        <v>470</v>
      </c>
      <c r="H73" s="40" t="s">
        <v>42</v>
      </c>
      <c r="I73" s="40" t="s">
        <v>43</v>
      </c>
      <c r="J73" s="41">
        <f t="shared" si="12"/>
        <v>4</v>
      </c>
      <c r="K73" s="41">
        <f t="shared" si="13"/>
        <v>3</v>
      </c>
      <c r="L73" s="39">
        <f t="shared" si="1"/>
        <v>12</v>
      </c>
      <c r="M73" s="40" t="str">
        <f>VLOOKUP(K73,MapadeCalor!$B$2:$G$6,J73+1,0)</f>
        <v>MUY ALTO</v>
      </c>
      <c r="N73" s="38" t="s">
        <v>471</v>
      </c>
      <c r="O73" s="40" t="s">
        <v>52</v>
      </c>
      <c r="P73" s="40" t="s">
        <v>53</v>
      </c>
      <c r="Q73" s="40" t="s">
        <v>11</v>
      </c>
      <c r="R73" s="41">
        <f t="shared" si="2"/>
        <v>5</v>
      </c>
      <c r="S73" s="41">
        <f t="shared" si="3"/>
        <v>5</v>
      </c>
      <c r="T73" s="41">
        <f t="shared" si="4"/>
        <v>0</v>
      </c>
      <c r="U73" s="41">
        <f t="shared" si="5"/>
        <v>10</v>
      </c>
      <c r="V73" s="40" t="str">
        <f t="shared" si="6"/>
        <v>Control Débil</v>
      </c>
      <c r="W73" s="40" t="str">
        <f t="shared" si="7"/>
        <v>Cambie el valor de la probabilidad</v>
      </c>
      <c r="X73" s="40" t="s">
        <v>472</v>
      </c>
      <c r="Y73" s="40"/>
      <c r="Z73" s="40"/>
      <c r="AA73" s="41">
        <f t="shared" si="8"/>
        <v>0</v>
      </c>
      <c r="AB73" s="41">
        <f t="shared" si="9"/>
        <v>0</v>
      </c>
      <c r="AC73" s="41">
        <f t="shared" si="10"/>
        <v>0</v>
      </c>
      <c r="AD73" s="43" t="str">
        <f>VLOOKUP(AB73,MapadeCalor!$B$2:$G$6,AA73+1,0)</f>
        <v>#N/A</v>
      </c>
      <c r="AE73" s="116" t="s">
        <v>473</v>
      </c>
      <c r="AF73" s="117" t="s">
        <v>474</v>
      </c>
      <c r="AG73" s="20"/>
      <c r="AH73" s="20"/>
      <c r="AI73" s="20"/>
      <c r="AJ73" s="20"/>
      <c r="AK73" s="20"/>
      <c r="AL73" s="118" t="s">
        <v>475</v>
      </c>
    </row>
    <row r="74" ht="375.0" customHeight="1">
      <c r="A74" s="20"/>
      <c r="B74" s="35">
        <f t="shared" si="11"/>
        <v>67</v>
      </c>
      <c r="C74" s="68" t="s">
        <v>467</v>
      </c>
      <c r="D74" s="40" t="s">
        <v>72</v>
      </c>
      <c r="E74" s="119" t="s">
        <v>476</v>
      </c>
      <c r="F74" s="38" t="s">
        <v>477</v>
      </c>
      <c r="G74" s="40" t="s">
        <v>478</v>
      </c>
      <c r="H74" s="40" t="s">
        <v>42</v>
      </c>
      <c r="I74" s="40" t="s">
        <v>85</v>
      </c>
      <c r="J74" s="41">
        <f t="shared" si="12"/>
        <v>4</v>
      </c>
      <c r="K74" s="41">
        <f t="shared" si="13"/>
        <v>4</v>
      </c>
      <c r="L74" s="39">
        <f t="shared" si="1"/>
        <v>16</v>
      </c>
      <c r="M74" s="40" t="str">
        <f>VLOOKUP(K74,MapadeCalor!$B$2:$G$6,J74+1,0)</f>
        <v>MUY ALTO</v>
      </c>
      <c r="N74" s="38" t="s">
        <v>479</v>
      </c>
      <c r="O74" s="40" t="s">
        <v>52</v>
      </c>
      <c r="P74" s="40" t="s">
        <v>53</v>
      </c>
      <c r="Q74" s="40" t="s">
        <v>12</v>
      </c>
      <c r="R74" s="41">
        <f t="shared" si="2"/>
        <v>5</v>
      </c>
      <c r="S74" s="41">
        <f t="shared" si="3"/>
        <v>5</v>
      </c>
      <c r="T74" s="41">
        <f t="shared" si="4"/>
        <v>0</v>
      </c>
      <c r="U74" s="41">
        <f t="shared" si="5"/>
        <v>10</v>
      </c>
      <c r="V74" s="40" t="str">
        <f t="shared" si="6"/>
        <v>Control Débil</v>
      </c>
      <c r="W74" s="40" t="str">
        <f t="shared" si="7"/>
        <v>Cambie el valor del impacto</v>
      </c>
      <c r="X74" s="40" t="s">
        <v>480</v>
      </c>
      <c r="Y74" s="40"/>
      <c r="Z74" s="40"/>
      <c r="AA74" s="41">
        <f t="shared" si="8"/>
        <v>0</v>
      </c>
      <c r="AB74" s="41">
        <f t="shared" si="9"/>
        <v>0</v>
      </c>
      <c r="AC74" s="41">
        <f t="shared" si="10"/>
        <v>0</v>
      </c>
      <c r="AD74" s="43" t="str">
        <f>VLOOKUP(AB74,MapadeCalor!$B$2:$G$6,AA74+1,0)</f>
        <v>#N/A</v>
      </c>
      <c r="AE74" s="116" t="s">
        <v>481</v>
      </c>
      <c r="AF74" s="117" t="s">
        <v>474</v>
      </c>
      <c r="AG74" s="20"/>
      <c r="AH74" s="20"/>
      <c r="AI74" s="20"/>
      <c r="AJ74" s="20"/>
      <c r="AK74" s="20"/>
      <c r="AL74" s="20"/>
    </row>
    <row r="75" ht="305.25" customHeight="1">
      <c r="A75" s="20"/>
      <c r="B75" s="35">
        <f t="shared" si="11"/>
        <v>68</v>
      </c>
      <c r="C75" s="40" t="s">
        <v>482</v>
      </c>
      <c r="D75" s="40" t="s">
        <v>72</v>
      </c>
      <c r="E75" s="119" t="s">
        <v>483</v>
      </c>
      <c r="F75" s="38" t="s">
        <v>484</v>
      </c>
      <c r="G75" s="40" t="s">
        <v>485</v>
      </c>
      <c r="H75" s="40" t="s">
        <v>57</v>
      </c>
      <c r="I75" s="40" t="s">
        <v>43</v>
      </c>
      <c r="J75" s="41">
        <f t="shared" si="12"/>
        <v>3</v>
      </c>
      <c r="K75" s="41">
        <f t="shared" si="13"/>
        <v>3</v>
      </c>
      <c r="L75" s="39">
        <f t="shared" si="1"/>
        <v>9</v>
      </c>
      <c r="M75" s="40" t="str">
        <f>VLOOKUP(K75,MapadeCalor!$B$2:$G$6,J75+1,0)</f>
        <v>ALTO</v>
      </c>
      <c r="N75" s="38" t="s">
        <v>486</v>
      </c>
      <c r="O75" s="40" t="s">
        <v>52</v>
      </c>
      <c r="P75" s="40" t="s">
        <v>53</v>
      </c>
      <c r="Q75" s="40" t="s">
        <v>12</v>
      </c>
      <c r="R75" s="41">
        <f t="shared" si="2"/>
        <v>5</v>
      </c>
      <c r="S75" s="41">
        <f t="shared" si="3"/>
        <v>5</v>
      </c>
      <c r="T75" s="41">
        <f t="shared" si="4"/>
        <v>0</v>
      </c>
      <c r="U75" s="41">
        <f t="shared" si="5"/>
        <v>10</v>
      </c>
      <c r="V75" s="40" t="str">
        <f t="shared" si="6"/>
        <v>Control Débil</v>
      </c>
      <c r="W75" s="40" t="str">
        <f t="shared" si="7"/>
        <v>Cambie el valor del impacto</v>
      </c>
      <c r="X75" s="40" t="s">
        <v>487</v>
      </c>
      <c r="Y75" s="40"/>
      <c r="Z75" s="40"/>
      <c r="AA75" s="41">
        <f t="shared" si="8"/>
        <v>0</v>
      </c>
      <c r="AB75" s="41">
        <f t="shared" si="9"/>
        <v>0</v>
      </c>
      <c r="AC75" s="41">
        <f t="shared" si="10"/>
        <v>0</v>
      </c>
      <c r="AD75" s="43" t="str">
        <f>VLOOKUP(AB75,MapadeCalor!$B$2:$G$6,AA75+1,0)</f>
        <v>#N/A</v>
      </c>
      <c r="AE75" s="116" t="s">
        <v>488</v>
      </c>
      <c r="AF75" s="117" t="s">
        <v>474</v>
      </c>
      <c r="AG75" s="20"/>
      <c r="AH75" s="20"/>
      <c r="AI75" s="20"/>
      <c r="AJ75" s="20"/>
      <c r="AK75" s="20"/>
      <c r="AL75" s="20"/>
    </row>
    <row r="76" ht="364.5" customHeight="1">
      <c r="A76" s="20"/>
      <c r="B76" s="35">
        <f t="shared" si="11"/>
        <v>69</v>
      </c>
      <c r="C76" s="40" t="s">
        <v>482</v>
      </c>
      <c r="D76" s="40" t="s">
        <v>72</v>
      </c>
      <c r="E76" s="119" t="s">
        <v>489</v>
      </c>
      <c r="F76" s="38" t="s">
        <v>490</v>
      </c>
      <c r="G76" s="40" t="s">
        <v>491</v>
      </c>
      <c r="H76" s="40" t="s">
        <v>42</v>
      </c>
      <c r="I76" s="40" t="s">
        <v>85</v>
      </c>
      <c r="J76" s="41">
        <f t="shared" si="12"/>
        <v>4</v>
      </c>
      <c r="K76" s="41">
        <f t="shared" si="13"/>
        <v>4</v>
      </c>
      <c r="L76" s="39">
        <f t="shared" si="1"/>
        <v>16</v>
      </c>
      <c r="M76" s="40" t="str">
        <f>VLOOKUP(K76,MapadeCalor!$B$2:$G$6,J76+1,0)</f>
        <v>MUY ALTO</v>
      </c>
      <c r="N76" s="38" t="s">
        <v>492</v>
      </c>
      <c r="O76" s="40" t="s">
        <v>45</v>
      </c>
      <c r="P76" s="40" t="s">
        <v>53</v>
      </c>
      <c r="Q76" s="40" t="s">
        <v>11</v>
      </c>
      <c r="R76" s="41">
        <f t="shared" si="2"/>
        <v>15</v>
      </c>
      <c r="S76" s="41">
        <f t="shared" si="3"/>
        <v>5</v>
      </c>
      <c r="T76" s="41">
        <f t="shared" si="4"/>
        <v>0</v>
      </c>
      <c r="U76" s="41">
        <f t="shared" si="5"/>
        <v>20</v>
      </c>
      <c r="V76" s="40" t="str">
        <f t="shared" si="6"/>
        <v>Control Adecuado</v>
      </c>
      <c r="W76" s="40" t="str">
        <f t="shared" si="7"/>
        <v>Cambie el valor de la probabilidad</v>
      </c>
      <c r="X76" s="40" t="s">
        <v>487</v>
      </c>
      <c r="Y76" s="40"/>
      <c r="Z76" s="40"/>
      <c r="AA76" s="41">
        <f t="shared" si="8"/>
        <v>0</v>
      </c>
      <c r="AB76" s="41">
        <f t="shared" si="9"/>
        <v>0</v>
      </c>
      <c r="AC76" s="41">
        <f t="shared" si="10"/>
        <v>0</v>
      </c>
      <c r="AD76" s="43" t="str">
        <f>VLOOKUP(AB76,MapadeCalor!$B$2:$G$6,AA76+1,0)</f>
        <v>#N/A</v>
      </c>
      <c r="AE76" s="116" t="s">
        <v>493</v>
      </c>
      <c r="AF76" s="117" t="s">
        <v>474</v>
      </c>
      <c r="AG76" s="20"/>
      <c r="AH76" s="20"/>
      <c r="AI76" s="20"/>
      <c r="AJ76" s="20"/>
      <c r="AK76" s="20"/>
      <c r="AL76" s="20"/>
    </row>
    <row r="77" ht="276.0" customHeight="1">
      <c r="A77" s="20"/>
      <c r="B77" s="35">
        <f t="shared" si="11"/>
        <v>70</v>
      </c>
      <c r="C77" s="40" t="s">
        <v>482</v>
      </c>
      <c r="D77" s="40" t="s">
        <v>72</v>
      </c>
      <c r="E77" s="119" t="s">
        <v>494</v>
      </c>
      <c r="F77" s="76" t="s">
        <v>495</v>
      </c>
      <c r="G77" s="120" t="s">
        <v>496</v>
      </c>
      <c r="H77" s="40" t="s">
        <v>42</v>
      </c>
      <c r="I77" s="40" t="s">
        <v>43</v>
      </c>
      <c r="J77" s="41">
        <f t="shared" si="12"/>
        <v>4</v>
      </c>
      <c r="K77" s="41">
        <f t="shared" si="13"/>
        <v>3</v>
      </c>
      <c r="L77" s="39">
        <f t="shared" si="1"/>
        <v>12</v>
      </c>
      <c r="M77" s="40" t="str">
        <f>VLOOKUP(K77,MapadeCalor!$B$2:$G$6,J77+1,0)</f>
        <v>MUY ALTO</v>
      </c>
      <c r="N77" s="38" t="s">
        <v>497</v>
      </c>
      <c r="O77" s="40" t="s">
        <v>45</v>
      </c>
      <c r="P77" s="40" t="s">
        <v>53</v>
      </c>
      <c r="Q77" s="40" t="s">
        <v>11</v>
      </c>
      <c r="R77" s="41">
        <f t="shared" si="2"/>
        <v>15</v>
      </c>
      <c r="S77" s="41">
        <f t="shared" si="3"/>
        <v>5</v>
      </c>
      <c r="T77" s="41">
        <f t="shared" si="4"/>
        <v>0</v>
      </c>
      <c r="U77" s="41">
        <f t="shared" si="5"/>
        <v>20</v>
      </c>
      <c r="V77" s="40" t="str">
        <f t="shared" si="6"/>
        <v>Control Adecuado</v>
      </c>
      <c r="W77" s="40" t="str">
        <f t="shared" si="7"/>
        <v>Cambie el valor de la probabilidad</v>
      </c>
      <c r="X77" s="40" t="s">
        <v>487</v>
      </c>
      <c r="Y77" s="40"/>
      <c r="Z77" s="40"/>
      <c r="AA77" s="41">
        <f t="shared" si="8"/>
        <v>0</v>
      </c>
      <c r="AB77" s="41">
        <f t="shared" si="9"/>
        <v>0</v>
      </c>
      <c r="AC77" s="41">
        <f t="shared" si="10"/>
        <v>0</v>
      </c>
      <c r="AD77" s="43" t="str">
        <f>VLOOKUP(AB77,MapadeCalor!$B$2:$G$6,AA77+1,0)</f>
        <v>#N/A</v>
      </c>
      <c r="AE77" s="116" t="s">
        <v>498</v>
      </c>
      <c r="AF77" s="117" t="s">
        <v>474</v>
      </c>
      <c r="AG77" s="20"/>
      <c r="AH77" s="20"/>
      <c r="AI77" s="20"/>
      <c r="AJ77" s="20"/>
      <c r="AK77" s="20"/>
      <c r="AL77" s="20"/>
    </row>
    <row r="78" ht="15.75" customHeight="1">
      <c r="A78" s="20"/>
      <c r="B78" s="35">
        <f t="shared" si="11"/>
        <v>71</v>
      </c>
      <c r="C78" s="40" t="s">
        <v>482</v>
      </c>
      <c r="D78" s="40" t="s">
        <v>72</v>
      </c>
      <c r="E78" s="119" t="s">
        <v>499</v>
      </c>
      <c r="F78" s="76" t="s">
        <v>500</v>
      </c>
      <c r="G78" s="120" t="s">
        <v>501</v>
      </c>
      <c r="H78" s="40" t="s">
        <v>42</v>
      </c>
      <c r="I78" s="40" t="s">
        <v>85</v>
      </c>
      <c r="J78" s="41">
        <f t="shared" si="12"/>
        <v>4</v>
      </c>
      <c r="K78" s="41">
        <f t="shared" si="13"/>
        <v>4</v>
      </c>
      <c r="L78" s="39">
        <f t="shared" si="1"/>
        <v>16</v>
      </c>
      <c r="M78" s="40" t="str">
        <f>VLOOKUP(K78,MapadeCalor!$B$2:$G$6,J78+1,0)</f>
        <v>MUY ALTO</v>
      </c>
      <c r="N78" s="38" t="s">
        <v>502</v>
      </c>
      <c r="O78" s="40" t="s">
        <v>52</v>
      </c>
      <c r="P78" s="40" t="s">
        <v>53</v>
      </c>
      <c r="Q78" s="40" t="s">
        <v>11</v>
      </c>
      <c r="R78" s="41">
        <f t="shared" si="2"/>
        <v>5</v>
      </c>
      <c r="S78" s="41">
        <f t="shared" si="3"/>
        <v>5</v>
      </c>
      <c r="T78" s="41">
        <f t="shared" si="4"/>
        <v>0</v>
      </c>
      <c r="U78" s="41">
        <f t="shared" si="5"/>
        <v>10</v>
      </c>
      <c r="V78" s="40" t="str">
        <f t="shared" si="6"/>
        <v>Control Débil</v>
      </c>
      <c r="W78" s="40" t="str">
        <f t="shared" si="7"/>
        <v>Cambie el valor de la probabilidad</v>
      </c>
      <c r="X78" s="40" t="s">
        <v>503</v>
      </c>
      <c r="Y78" s="40"/>
      <c r="Z78" s="40"/>
      <c r="AA78" s="41">
        <f t="shared" si="8"/>
        <v>0</v>
      </c>
      <c r="AB78" s="41">
        <f t="shared" si="9"/>
        <v>0</v>
      </c>
      <c r="AC78" s="41">
        <f t="shared" si="10"/>
        <v>0</v>
      </c>
      <c r="AD78" s="43" t="str">
        <f>VLOOKUP(AB78,MapadeCalor!$B$2:$G$6,AA78+1,0)</f>
        <v>#N/A</v>
      </c>
      <c r="AE78" s="121" t="s">
        <v>504</v>
      </c>
      <c r="AF78" s="117" t="s">
        <v>474</v>
      </c>
      <c r="AG78" s="20"/>
      <c r="AH78" s="20"/>
      <c r="AI78" s="20"/>
      <c r="AJ78" s="20"/>
      <c r="AK78" s="20"/>
      <c r="AL78" s="20"/>
    </row>
    <row r="79" ht="234.75" customHeight="1">
      <c r="A79" s="20"/>
      <c r="B79" s="35">
        <f t="shared" si="11"/>
        <v>72</v>
      </c>
      <c r="C79" s="40" t="s">
        <v>482</v>
      </c>
      <c r="D79" s="40" t="s">
        <v>72</v>
      </c>
      <c r="E79" s="119" t="s">
        <v>505</v>
      </c>
      <c r="F79" s="76" t="s">
        <v>506</v>
      </c>
      <c r="G79" s="120" t="s">
        <v>507</v>
      </c>
      <c r="H79" s="40" t="s">
        <v>48</v>
      </c>
      <c r="I79" s="40" t="s">
        <v>85</v>
      </c>
      <c r="J79" s="41">
        <f t="shared" si="12"/>
        <v>2</v>
      </c>
      <c r="K79" s="41">
        <f t="shared" si="13"/>
        <v>4</v>
      </c>
      <c r="L79" s="39">
        <f t="shared" si="1"/>
        <v>8</v>
      </c>
      <c r="M79" s="40" t="str">
        <f>VLOOKUP(K79,MapadeCalor!$B$2:$G$6,J79+1,0)</f>
        <v>ALTO</v>
      </c>
      <c r="N79" s="38" t="s">
        <v>508</v>
      </c>
      <c r="O79" s="40" t="s">
        <v>45</v>
      </c>
      <c r="P79" s="40" t="s">
        <v>53</v>
      </c>
      <c r="Q79" s="40" t="s">
        <v>12</v>
      </c>
      <c r="R79" s="41">
        <f t="shared" si="2"/>
        <v>15</v>
      </c>
      <c r="S79" s="41">
        <f t="shared" si="3"/>
        <v>5</v>
      </c>
      <c r="T79" s="41">
        <f t="shared" si="4"/>
        <v>0</v>
      </c>
      <c r="U79" s="41">
        <f t="shared" si="5"/>
        <v>20</v>
      </c>
      <c r="V79" s="40" t="str">
        <f t="shared" si="6"/>
        <v>Control Adecuado</v>
      </c>
      <c r="W79" s="40" t="str">
        <f t="shared" si="7"/>
        <v>Cambie el valor del impacto</v>
      </c>
      <c r="X79" s="40" t="s">
        <v>509</v>
      </c>
      <c r="Y79" s="40"/>
      <c r="Z79" s="40"/>
      <c r="AA79" s="41">
        <f t="shared" si="8"/>
        <v>0</v>
      </c>
      <c r="AB79" s="41">
        <f t="shared" si="9"/>
        <v>0</v>
      </c>
      <c r="AC79" s="41">
        <f t="shared" si="10"/>
        <v>0</v>
      </c>
      <c r="AD79" s="43" t="str">
        <f>VLOOKUP(AB79,MapadeCalor!$B$2:$G$6,AA79+1,0)</f>
        <v>#N/A</v>
      </c>
      <c r="AE79" s="122" t="s">
        <v>510</v>
      </c>
      <c r="AF79" s="117" t="s">
        <v>474</v>
      </c>
      <c r="AG79" s="20"/>
      <c r="AH79" s="20"/>
      <c r="AI79" s="20"/>
      <c r="AJ79" s="20"/>
      <c r="AK79" s="20"/>
      <c r="AL79" s="20"/>
    </row>
    <row r="80" ht="219.75" customHeight="1">
      <c r="A80" s="20"/>
      <c r="B80" s="35">
        <f t="shared" si="11"/>
        <v>73</v>
      </c>
      <c r="C80" s="40" t="s">
        <v>50</v>
      </c>
      <c r="D80" s="40" t="s">
        <v>81</v>
      </c>
      <c r="E80" s="38" t="s">
        <v>511</v>
      </c>
      <c r="F80" s="38" t="s">
        <v>512</v>
      </c>
      <c r="G80" s="38" t="s">
        <v>513</v>
      </c>
      <c r="H80" s="40" t="s">
        <v>57</v>
      </c>
      <c r="I80" s="40" t="s">
        <v>123</v>
      </c>
      <c r="J80" s="41">
        <f t="shared" si="12"/>
        <v>3</v>
      </c>
      <c r="K80" s="41">
        <f t="shared" si="13"/>
        <v>2</v>
      </c>
      <c r="L80" s="39">
        <f t="shared" si="1"/>
        <v>6</v>
      </c>
      <c r="M80" s="40" t="str">
        <f>VLOOKUP(K80,MapadeCalor!$B$2:$G$6,J80+1,0)</f>
        <v>MEDIO</v>
      </c>
      <c r="N80" s="38" t="s">
        <v>514</v>
      </c>
      <c r="O80" s="40" t="s">
        <v>45</v>
      </c>
      <c r="P80" s="40" t="s">
        <v>53</v>
      </c>
      <c r="Q80" s="40" t="s">
        <v>11</v>
      </c>
      <c r="R80" s="41">
        <f t="shared" si="2"/>
        <v>15</v>
      </c>
      <c r="S80" s="41">
        <f t="shared" si="3"/>
        <v>5</v>
      </c>
      <c r="T80" s="41">
        <f t="shared" si="4"/>
        <v>0</v>
      </c>
      <c r="U80" s="41">
        <f t="shared" si="5"/>
        <v>20</v>
      </c>
      <c r="V80" s="40" t="str">
        <f t="shared" si="6"/>
        <v>Control Adecuado</v>
      </c>
      <c r="W80" s="40" t="str">
        <f t="shared" si="7"/>
        <v>Cambie el valor de la probabilidad</v>
      </c>
      <c r="X80" s="40" t="s">
        <v>515</v>
      </c>
      <c r="Y80" s="40"/>
      <c r="Z80" s="40"/>
      <c r="AA80" s="41">
        <f t="shared" si="8"/>
        <v>0</v>
      </c>
      <c r="AB80" s="41">
        <f t="shared" si="9"/>
        <v>0</v>
      </c>
      <c r="AC80" s="41">
        <f t="shared" si="10"/>
        <v>0</v>
      </c>
      <c r="AD80" s="43" t="str">
        <f>VLOOKUP(AB80,MapadeCalor!$B$2:$G$6,AA80+1,0)</f>
        <v>#N/A</v>
      </c>
      <c r="AE80" s="121" t="s">
        <v>516</v>
      </c>
      <c r="AF80" s="117" t="s">
        <v>517</v>
      </c>
      <c r="AG80" s="20"/>
      <c r="AH80" s="20"/>
      <c r="AI80" s="20"/>
      <c r="AJ80" s="20"/>
      <c r="AK80" s="20"/>
      <c r="AL80" s="20"/>
    </row>
    <row r="81" ht="15.75" customHeight="1">
      <c r="A81" s="20"/>
      <c r="B81" s="35">
        <f t="shared" si="11"/>
        <v>74</v>
      </c>
      <c r="C81" s="40" t="s">
        <v>91</v>
      </c>
      <c r="D81" s="40" t="s">
        <v>81</v>
      </c>
      <c r="E81" s="38" t="s">
        <v>518</v>
      </c>
      <c r="F81" s="38" t="s">
        <v>519</v>
      </c>
      <c r="G81" s="38" t="s">
        <v>102</v>
      </c>
      <c r="H81" s="40" t="s">
        <v>57</v>
      </c>
      <c r="I81" s="40" t="s">
        <v>43</v>
      </c>
      <c r="J81" s="41">
        <f t="shared" si="12"/>
        <v>3</v>
      </c>
      <c r="K81" s="41">
        <f t="shared" si="13"/>
        <v>3</v>
      </c>
      <c r="L81" s="39">
        <f t="shared" si="1"/>
        <v>9</v>
      </c>
      <c r="M81" s="40" t="str">
        <f>VLOOKUP(K81,MapadeCalor!$B$2:$G$6,J81+1,0)</f>
        <v>ALTO</v>
      </c>
      <c r="N81" s="40" t="s">
        <v>520</v>
      </c>
      <c r="O81" s="40" t="s">
        <v>45</v>
      </c>
      <c r="P81" s="40" t="s">
        <v>53</v>
      </c>
      <c r="Q81" s="40" t="s">
        <v>12</v>
      </c>
      <c r="R81" s="41">
        <f t="shared" si="2"/>
        <v>15</v>
      </c>
      <c r="S81" s="41">
        <f t="shared" si="3"/>
        <v>5</v>
      </c>
      <c r="T81" s="41">
        <f t="shared" si="4"/>
        <v>0</v>
      </c>
      <c r="U81" s="41">
        <f t="shared" si="5"/>
        <v>20</v>
      </c>
      <c r="V81" s="40" t="str">
        <f t="shared" si="6"/>
        <v>Control Adecuado</v>
      </c>
      <c r="W81" s="40" t="str">
        <f t="shared" si="7"/>
        <v>Cambie el valor del impacto</v>
      </c>
      <c r="X81" s="40" t="s">
        <v>521</v>
      </c>
      <c r="Y81" s="40"/>
      <c r="Z81" s="40"/>
      <c r="AA81" s="41">
        <f t="shared" si="8"/>
        <v>0</v>
      </c>
      <c r="AB81" s="41">
        <f t="shared" si="9"/>
        <v>0</v>
      </c>
      <c r="AC81" s="41">
        <f t="shared" si="10"/>
        <v>0</v>
      </c>
      <c r="AD81" s="43" t="str">
        <f>VLOOKUP(AB81,MapadeCalor!$B$2:$G$6,AA81+1,0)</f>
        <v>#N/A</v>
      </c>
      <c r="AE81" s="121" t="s">
        <v>522</v>
      </c>
      <c r="AF81" s="117" t="s">
        <v>517</v>
      </c>
      <c r="AG81" s="20"/>
      <c r="AH81" s="20"/>
      <c r="AI81" s="20"/>
      <c r="AJ81" s="20"/>
      <c r="AK81" s="20"/>
      <c r="AL81" s="20"/>
    </row>
    <row r="82" ht="129.0" customHeight="1">
      <c r="A82" s="20"/>
      <c r="B82" s="35">
        <f t="shared" si="11"/>
        <v>75</v>
      </c>
      <c r="C82" s="46" t="s">
        <v>108</v>
      </c>
      <c r="D82" s="46" t="s">
        <v>81</v>
      </c>
      <c r="E82" s="54" t="s">
        <v>523</v>
      </c>
      <c r="F82" s="54" t="s">
        <v>524</v>
      </c>
      <c r="G82" s="54" t="s">
        <v>525</v>
      </c>
      <c r="H82" s="46" t="s">
        <v>42</v>
      </c>
      <c r="I82" s="46" t="s">
        <v>151</v>
      </c>
      <c r="J82" s="123">
        <f t="shared" si="12"/>
        <v>4</v>
      </c>
      <c r="K82" s="123">
        <f t="shared" si="13"/>
        <v>5</v>
      </c>
      <c r="L82" s="124">
        <f t="shared" si="1"/>
        <v>20</v>
      </c>
      <c r="M82" s="46" t="str">
        <f>VLOOKUP(K82,MapadeCalor!$B$2:$G$6,J82+1,0)</f>
        <v>MUY ALTO</v>
      </c>
      <c r="N82" s="46" t="s">
        <v>526</v>
      </c>
      <c r="O82" s="46" t="s">
        <v>45</v>
      </c>
      <c r="P82" s="46" t="s">
        <v>46</v>
      </c>
      <c r="Q82" s="40" t="s">
        <v>12</v>
      </c>
      <c r="R82" s="41">
        <f t="shared" si="2"/>
        <v>15</v>
      </c>
      <c r="S82" s="41">
        <f t="shared" si="3"/>
        <v>10</v>
      </c>
      <c r="T82" s="41">
        <f t="shared" si="4"/>
        <v>0</v>
      </c>
      <c r="U82" s="41">
        <f t="shared" si="5"/>
        <v>25</v>
      </c>
      <c r="V82" s="40" t="str">
        <f t="shared" si="6"/>
        <v>Control Adecuado</v>
      </c>
      <c r="W82" s="40" t="str">
        <f t="shared" si="7"/>
        <v>Cambie el valor del impacto</v>
      </c>
      <c r="X82" s="40" t="s">
        <v>527</v>
      </c>
      <c r="Y82" s="40"/>
      <c r="Z82" s="40"/>
      <c r="AA82" s="41">
        <f t="shared" si="8"/>
        <v>0</v>
      </c>
      <c r="AB82" s="41">
        <f t="shared" si="9"/>
        <v>0</v>
      </c>
      <c r="AC82" s="41">
        <f t="shared" si="10"/>
        <v>0</v>
      </c>
      <c r="AD82" s="43" t="str">
        <f>VLOOKUP(AB82,MapadeCalor!$B$2:$G$6,AA82+1,0)</f>
        <v>#N/A</v>
      </c>
      <c r="AE82" s="125" t="s">
        <v>528</v>
      </c>
      <c r="AF82" s="126" t="s">
        <v>517</v>
      </c>
      <c r="AG82" s="20"/>
      <c r="AH82" s="20"/>
      <c r="AI82" s="20"/>
      <c r="AJ82" s="20"/>
      <c r="AK82" s="20"/>
      <c r="AL82" s="20"/>
    </row>
    <row r="83" ht="222.0" customHeight="1">
      <c r="A83" s="20"/>
      <c r="B83" s="35">
        <f t="shared" si="11"/>
        <v>76</v>
      </c>
      <c r="C83" s="127" t="s">
        <v>80</v>
      </c>
      <c r="D83" s="48" t="s">
        <v>98</v>
      </c>
      <c r="E83" s="49" t="s">
        <v>529</v>
      </c>
      <c r="F83" s="38" t="s">
        <v>530</v>
      </c>
      <c r="G83" s="38" t="s">
        <v>531</v>
      </c>
      <c r="H83" s="40" t="s">
        <v>143</v>
      </c>
      <c r="I83" s="40" t="s">
        <v>43</v>
      </c>
      <c r="J83" s="41">
        <v>5.0</v>
      </c>
      <c r="K83" s="41">
        <v>3.0</v>
      </c>
      <c r="L83" s="39">
        <f t="shared" si="1"/>
        <v>15</v>
      </c>
      <c r="M83" s="40" t="str">
        <f>VLOOKUP(K83,MapadeCalor!$B$2:$G$6,J83+1,0)</f>
        <v>MUY ALTO</v>
      </c>
      <c r="N83" s="38" t="s">
        <v>532</v>
      </c>
      <c r="O83" s="40" t="s">
        <v>45</v>
      </c>
      <c r="P83" s="38" t="s">
        <v>53</v>
      </c>
      <c r="Q83" s="38" t="s">
        <v>11</v>
      </c>
      <c r="R83" s="41">
        <f t="shared" si="2"/>
        <v>15</v>
      </c>
      <c r="S83" s="41">
        <f t="shared" si="3"/>
        <v>5</v>
      </c>
      <c r="T83" s="41">
        <f t="shared" si="4"/>
        <v>0</v>
      </c>
      <c r="U83" s="41">
        <f t="shared" si="5"/>
        <v>20</v>
      </c>
      <c r="V83" s="40" t="str">
        <f t="shared" si="6"/>
        <v>Control Adecuado</v>
      </c>
      <c r="W83" s="40" t="str">
        <f t="shared" si="7"/>
        <v>Cambie el valor de la probabilidad</v>
      </c>
      <c r="X83" s="40" t="s">
        <v>533</v>
      </c>
      <c r="Y83" s="40"/>
      <c r="Z83" s="40"/>
      <c r="AA83" s="41">
        <f t="shared" si="8"/>
        <v>0</v>
      </c>
      <c r="AB83" s="41">
        <f t="shared" si="9"/>
        <v>0</v>
      </c>
      <c r="AC83" s="41">
        <f t="shared" si="10"/>
        <v>0</v>
      </c>
      <c r="AD83" s="43" t="str">
        <f>VLOOKUP(AB83,MapadeCalor!$B$2:$G$6,AA83+1,0)</f>
        <v>#N/A</v>
      </c>
      <c r="AE83" s="86" t="s">
        <v>534</v>
      </c>
      <c r="AF83" s="42" t="s">
        <v>262</v>
      </c>
      <c r="AG83" s="20"/>
      <c r="AH83" s="20"/>
      <c r="AI83" s="20"/>
      <c r="AJ83" s="20"/>
      <c r="AK83" s="20"/>
      <c r="AL83" s="20"/>
    </row>
    <row r="84" ht="195.75" customHeight="1">
      <c r="A84" s="20"/>
      <c r="B84" s="35">
        <f t="shared" si="11"/>
        <v>77</v>
      </c>
      <c r="C84" s="127" t="s">
        <v>80</v>
      </c>
      <c r="D84" s="48" t="s">
        <v>90</v>
      </c>
      <c r="E84" s="128" t="s">
        <v>535</v>
      </c>
      <c r="F84" s="128" t="s">
        <v>536</v>
      </c>
      <c r="G84" s="128" t="s">
        <v>537</v>
      </c>
      <c r="H84" s="40" t="s">
        <v>143</v>
      </c>
      <c r="I84" s="40" t="s">
        <v>43</v>
      </c>
      <c r="J84" s="41">
        <v>5.0</v>
      </c>
      <c r="K84" s="41">
        <v>3.0</v>
      </c>
      <c r="L84" s="39">
        <f t="shared" si="1"/>
        <v>15</v>
      </c>
      <c r="M84" s="40" t="str">
        <f>VLOOKUP(K84,MapadeCalor!$B$2:$G$6,J84+1,0)</f>
        <v>MUY ALTO</v>
      </c>
      <c r="N84" s="81" t="s">
        <v>538</v>
      </c>
      <c r="O84" s="81" t="s">
        <v>45</v>
      </c>
      <c r="P84" s="81" t="s">
        <v>53</v>
      </c>
      <c r="Q84" s="38" t="s">
        <v>11</v>
      </c>
      <c r="R84" s="41">
        <f t="shared" si="2"/>
        <v>15</v>
      </c>
      <c r="S84" s="41">
        <f t="shared" si="3"/>
        <v>5</v>
      </c>
      <c r="T84" s="41">
        <f t="shared" si="4"/>
        <v>0</v>
      </c>
      <c r="U84" s="41">
        <f t="shared" si="5"/>
        <v>20</v>
      </c>
      <c r="V84" s="40" t="str">
        <f t="shared" si="6"/>
        <v>Control Adecuado</v>
      </c>
      <c r="W84" s="40" t="str">
        <f t="shared" si="7"/>
        <v>Cambie el valor de la probabilidad</v>
      </c>
      <c r="X84" s="40" t="s">
        <v>539</v>
      </c>
      <c r="Y84" s="40"/>
      <c r="Z84" s="40"/>
      <c r="AA84" s="41">
        <f t="shared" si="8"/>
        <v>0</v>
      </c>
      <c r="AB84" s="41">
        <f t="shared" si="9"/>
        <v>0</v>
      </c>
      <c r="AC84" s="41">
        <f t="shared" si="10"/>
        <v>0</v>
      </c>
      <c r="AD84" s="43" t="str">
        <f>VLOOKUP(AB84,MapadeCalor!$B$2:$G$6,AA84+1,0)</f>
        <v>#N/A</v>
      </c>
      <c r="AE84" s="86" t="s">
        <v>540</v>
      </c>
      <c r="AF84" s="42" t="s">
        <v>262</v>
      </c>
      <c r="AG84" s="20"/>
      <c r="AH84" s="20"/>
      <c r="AI84" s="20"/>
      <c r="AJ84" s="20"/>
      <c r="AK84" s="20"/>
      <c r="AL84" s="20"/>
    </row>
    <row r="85" ht="15.75" customHeight="1">
      <c r="A85" s="20"/>
      <c r="B85" s="110">
        <f>+B84+1</f>
        <v>78</v>
      </c>
      <c r="C85" s="129" t="s">
        <v>50</v>
      </c>
      <c r="D85" s="110" t="s">
        <v>201</v>
      </c>
      <c r="E85" s="115" t="s">
        <v>541</v>
      </c>
      <c r="F85" s="130" t="s">
        <v>542</v>
      </c>
      <c r="G85" s="130" t="s">
        <v>543</v>
      </c>
      <c r="H85" s="110" t="s">
        <v>48</v>
      </c>
      <c r="I85" s="110" t="s">
        <v>43</v>
      </c>
      <c r="J85" s="131">
        <f>IF(H85="Raro",1,(IF(H85="Poco Probable",2,(IF(H85="Posible",3,(IF(H85="Probable",4,(IF(H85="Casi Seguro",5,0)))))))))</f>
        <v>2</v>
      </c>
      <c r="K85" s="131">
        <f>IF(I85="Insignificante",1,(IF(I85="Menor",2,(IF(I85="Moderado",3,(IF(I85="Mayor",4,(IF(I85="Catastrófico",5,0)))))))))</f>
        <v>3</v>
      </c>
      <c r="L85" s="132">
        <f t="shared" si="1"/>
        <v>6</v>
      </c>
      <c r="M85" s="110" t="str">
        <f>VLOOKUP(K85,MapadeCalor!$B$2:$G$6,J85+1,0)</f>
        <v>MEDIO</v>
      </c>
      <c r="N85" s="114" t="s">
        <v>544</v>
      </c>
      <c r="O85" s="114" t="s">
        <v>45</v>
      </c>
      <c r="P85" s="114" t="s">
        <v>53</v>
      </c>
      <c r="Q85" s="114" t="s">
        <v>11</v>
      </c>
      <c r="R85" s="131">
        <v>15.0</v>
      </c>
      <c r="S85" s="131">
        <v>5.0</v>
      </c>
      <c r="T85" s="131">
        <v>10.0</v>
      </c>
      <c r="U85" s="131">
        <f t="shared" si="5"/>
        <v>30</v>
      </c>
      <c r="V85" s="110" t="str">
        <f>IF(U85=0,"Sin control",(IF(U85&lt;19,"Control Débil",(IF(((U85&gt;=20)*AND(U85&lt;29)),"Control Adecuado",IF(U85&gt;=30,"Control Fuerte","Error"))))))</f>
        <v>Control Fuerte</v>
      </c>
      <c r="W85" s="110" t="str">
        <f t="shared" si="7"/>
        <v>Cambie el valor de la probabilidad</v>
      </c>
      <c r="X85" s="110" t="s">
        <v>545</v>
      </c>
      <c r="Y85" s="110"/>
      <c r="Z85" s="133"/>
      <c r="AA85" s="134">
        <f>IF(Y85="Raro",1,(IF(Y85="Poco Probable",2,(IF(Y85="Posible",3,(IF(Y85="Probable",4,(IF(Y85="Casi Seguro",5,0)))))))))</f>
        <v>0</v>
      </c>
      <c r="AB85" s="134">
        <f>IF(Z85="Insignificante",1,(IF(Z85="Menor",2,(IF(Z85="Moderado",3,(IF(Z85="Mayor",4,(IF(Z85="Catastrófico",5,0)))))))))</f>
        <v>0</v>
      </c>
      <c r="AC85" s="134">
        <f t="shared" si="10"/>
        <v>0</v>
      </c>
      <c r="AD85" s="133" t="str">
        <f>VLOOKUP(AB85,MapadeCalor!$B$2:$G$6,AA85+1,0)</f>
        <v>#N/A</v>
      </c>
      <c r="AE85" s="133"/>
      <c r="AF85" s="133"/>
      <c r="AG85" s="20"/>
      <c r="AH85" s="20"/>
      <c r="AI85" s="20"/>
      <c r="AJ85" s="20"/>
      <c r="AK85" s="20"/>
      <c r="AL85" s="20"/>
    </row>
    <row r="86" ht="15.75" customHeight="1">
      <c r="A86" s="20"/>
      <c r="B86" s="35"/>
      <c r="C86" s="68"/>
      <c r="D86" s="40"/>
      <c r="E86" s="38"/>
      <c r="F86" s="38"/>
      <c r="G86" s="38"/>
      <c r="H86" s="40"/>
      <c r="I86" s="40"/>
      <c r="J86" s="41"/>
      <c r="K86" s="41"/>
      <c r="L86" s="41"/>
      <c r="M86" s="40"/>
      <c r="N86" s="38"/>
      <c r="O86" s="38"/>
      <c r="P86" s="38"/>
      <c r="Q86" s="38"/>
      <c r="R86" s="41"/>
      <c r="S86" s="41"/>
      <c r="T86" s="41"/>
      <c r="U86" s="41"/>
      <c r="V86" s="40"/>
      <c r="W86" s="40"/>
      <c r="X86" s="40"/>
      <c r="Y86" s="40"/>
      <c r="Z86" s="40"/>
      <c r="AA86" s="41">
        <f t="shared" ref="AA86:AA87" si="14">IF(Y86="Raro",1,(IF(Y86="Poco Probable",2,(IF(Y86="Posible",3,(IF(Y86="Probable",4,(IF(Y86="Casi Seguro",5,0)))))))))</f>
        <v>0</v>
      </c>
      <c r="AB86" s="41">
        <f t="shared" ref="AB86:AB87" si="15">IF(Z86="Insignificante",1,(IF(Z86="Menor",2,(IF(Z86="Moderado",3,(IF(Z86="Mayor",4,(IF(Z86="Catastrófico",5,0)))))))))</f>
        <v>0</v>
      </c>
      <c r="AC86" s="41">
        <f t="shared" si="10"/>
        <v>0</v>
      </c>
      <c r="AD86" s="43" t="str">
        <f>VLOOKUP(AB86,MapadeCalor!$B$2:$G$6,AA86+1,0)</f>
        <v>#N/A</v>
      </c>
      <c r="AE86" s="40"/>
      <c r="AF86" s="40"/>
      <c r="AG86" s="20"/>
      <c r="AH86" s="20"/>
      <c r="AI86" s="20"/>
      <c r="AJ86" s="20"/>
      <c r="AK86" s="20"/>
      <c r="AL86" s="20"/>
    </row>
    <row r="87" ht="15.75" customHeight="1">
      <c r="A87" s="20"/>
      <c r="B87" s="35"/>
      <c r="C87" s="68"/>
      <c r="D87" s="40"/>
      <c r="E87" s="38"/>
      <c r="F87" s="38"/>
      <c r="G87" s="38"/>
      <c r="H87" s="40"/>
      <c r="I87" s="40"/>
      <c r="J87" s="41"/>
      <c r="K87" s="41"/>
      <c r="L87" s="41"/>
      <c r="M87" s="40"/>
      <c r="N87" s="38"/>
      <c r="O87" s="38"/>
      <c r="P87" s="38"/>
      <c r="Q87" s="38"/>
      <c r="R87" s="41"/>
      <c r="S87" s="41"/>
      <c r="T87" s="41"/>
      <c r="U87" s="41"/>
      <c r="V87" s="40"/>
      <c r="W87" s="40"/>
      <c r="X87" s="40"/>
      <c r="Y87" s="40"/>
      <c r="Z87" s="40"/>
      <c r="AA87" s="41">
        <f t="shared" si="14"/>
        <v>0</v>
      </c>
      <c r="AB87" s="41">
        <f t="shared" si="15"/>
        <v>0</v>
      </c>
      <c r="AC87" s="41">
        <f t="shared" si="10"/>
        <v>0</v>
      </c>
      <c r="AD87" s="43" t="str">
        <f>VLOOKUP(AB87,MapadeCalor!$B$2:$G$6,AA87+1,0)</f>
        <v>#N/A</v>
      </c>
      <c r="AE87" s="40"/>
      <c r="AF87" s="40"/>
      <c r="AG87" s="20"/>
      <c r="AH87" s="20"/>
      <c r="AI87" s="20"/>
      <c r="AJ87" s="20"/>
      <c r="AK87" s="20"/>
      <c r="AL87" s="20"/>
    </row>
    <row r="88" ht="15.75" customHeight="1">
      <c r="C88" s="20"/>
      <c r="D88" s="21"/>
      <c r="AE88" s="20"/>
      <c r="AF88" s="20"/>
    </row>
    <row r="89" ht="15.75" customHeight="1">
      <c r="C89" s="20"/>
      <c r="D89" s="21"/>
      <c r="AE89" s="20"/>
      <c r="AF89" s="20"/>
    </row>
    <row r="90" ht="15.75" customHeight="1">
      <c r="C90" s="20"/>
      <c r="D90" s="21"/>
      <c r="AE90" s="20"/>
      <c r="AF90" s="20"/>
    </row>
    <row r="91" ht="15.75" customHeight="1">
      <c r="C91" s="20"/>
      <c r="D91" s="21"/>
      <c r="AE91" s="20"/>
      <c r="AF91" s="20"/>
    </row>
    <row r="92" ht="15.75" customHeight="1">
      <c r="C92" s="20"/>
      <c r="D92" s="21"/>
      <c r="AE92" s="20"/>
      <c r="AF92" s="20"/>
    </row>
    <row r="93" ht="15.75" customHeight="1">
      <c r="C93" s="20"/>
      <c r="D93" s="21"/>
      <c r="AE93" s="20"/>
      <c r="AF93" s="20"/>
    </row>
    <row r="94" ht="15.75" customHeight="1">
      <c r="C94" s="20"/>
      <c r="D94" s="135" t="s">
        <v>546</v>
      </c>
      <c r="E94" s="136"/>
      <c r="F94" s="136"/>
      <c r="G94" s="136"/>
      <c r="H94" s="136"/>
      <c r="I94" s="137"/>
      <c r="J94" s="138"/>
      <c r="K94" s="138"/>
      <c r="L94" s="138"/>
      <c r="M94" s="139"/>
      <c r="AE94" s="20"/>
      <c r="AF94" s="20"/>
    </row>
    <row r="95" ht="15.75" customHeight="1">
      <c r="A95" s="20"/>
      <c r="B95" s="20"/>
      <c r="C95" s="20"/>
      <c r="D95" s="21"/>
      <c r="E95" s="139"/>
      <c r="F95" s="139"/>
      <c r="G95" s="139"/>
      <c r="H95" s="139"/>
      <c r="I95" s="139"/>
      <c r="J95" s="139"/>
      <c r="K95" s="139"/>
      <c r="L95" s="139"/>
      <c r="M95" s="139"/>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row>
    <row r="96" ht="15.75" customHeight="1">
      <c r="C96" s="20"/>
      <c r="D96" s="140" t="s">
        <v>547</v>
      </c>
      <c r="E96" s="137"/>
      <c r="F96" s="141" t="s">
        <v>548</v>
      </c>
      <c r="G96" s="140" t="s">
        <v>549</v>
      </c>
      <c r="H96" s="136"/>
      <c r="I96" s="137"/>
      <c r="J96" s="20"/>
      <c r="K96" s="20"/>
      <c r="L96" s="20"/>
      <c r="M96" s="20"/>
      <c r="AE96" s="20"/>
      <c r="AF96" s="20"/>
    </row>
    <row r="97" ht="15.0" customHeight="1">
      <c r="C97" s="20"/>
      <c r="D97" s="142" t="s">
        <v>550</v>
      </c>
      <c r="E97" s="137"/>
      <c r="F97" s="143" t="s">
        <v>551</v>
      </c>
      <c r="G97" s="142" t="s">
        <v>552</v>
      </c>
      <c r="H97" s="136"/>
      <c r="I97" s="137"/>
      <c r="J97" s="20"/>
      <c r="K97" s="20"/>
      <c r="L97" s="20"/>
      <c r="M97" s="20"/>
      <c r="AE97" s="20"/>
      <c r="AF97" s="20"/>
    </row>
    <row r="98" ht="15.0" customHeight="1">
      <c r="C98" s="20"/>
      <c r="D98" s="142" t="s">
        <v>553</v>
      </c>
      <c r="E98" s="137"/>
      <c r="F98" s="143" t="s">
        <v>554</v>
      </c>
      <c r="G98" s="142" t="s">
        <v>555</v>
      </c>
      <c r="H98" s="136"/>
      <c r="I98" s="137"/>
      <c r="J98" s="20"/>
      <c r="K98" s="20"/>
      <c r="L98" s="20"/>
      <c r="M98" s="20"/>
      <c r="AE98" s="20"/>
      <c r="AF98" s="20"/>
    </row>
    <row r="99" ht="15.0" customHeight="1">
      <c r="C99" s="20"/>
      <c r="D99" s="142" t="s">
        <v>556</v>
      </c>
      <c r="E99" s="137"/>
      <c r="F99" s="143" t="s">
        <v>557</v>
      </c>
      <c r="G99" s="142" t="s">
        <v>555</v>
      </c>
      <c r="H99" s="136"/>
      <c r="I99" s="137"/>
      <c r="J99" s="20"/>
      <c r="K99" s="20"/>
      <c r="L99" s="20"/>
      <c r="M99" s="20"/>
      <c r="AE99" s="20"/>
      <c r="AF99" s="20"/>
    </row>
    <row r="100" ht="15.75" customHeight="1">
      <c r="C100" s="20"/>
      <c r="D100" s="142" t="s">
        <v>558</v>
      </c>
      <c r="E100" s="137"/>
      <c r="F100" s="143" t="s">
        <v>559</v>
      </c>
      <c r="G100" s="142" t="s">
        <v>555</v>
      </c>
      <c r="H100" s="136"/>
      <c r="I100" s="137"/>
      <c r="J100" s="20"/>
      <c r="K100" s="20"/>
      <c r="L100" s="20"/>
      <c r="M100" s="20"/>
      <c r="AE100" s="20"/>
      <c r="AF100" s="20"/>
    </row>
    <row r="101" ht="25.5" customHeight="1">
      <c r="C101" s="20"/>
      <c r="D101" s="142" t="s">
        <v>560</v>
      </c>
      <c r="E101" s="137"/>
      <c r="F101" s="143" t="s">
        <v>561</v>
      </c>
      <c r="G101" s="142" t="s">
        <v>562</v>
      </c>
      <c r="H101" s="136"/>
      <c r="I101" s="137"/>
      <c r="J101" s="20"/>
      <c r="K101" s="20"/>
      <c r="L101" s="20"/>
      <c r="M101" s="20"/>
      <c r="AE101" s="20"/>
      <c r="AF101" s="20"/>
    </row>
    <row r="102" ht="39.75" customHeight="1">
      <c r="A102" s="20"/>
      <c r="B102" s="20"/>
      <c r="C102" s="20"/>
      <c r="D102" s="142" t="s">
        <v>563</v>
      </c>
      <c r="E102" s="137"/>
      <c r="F102" s="143" t="s">
        <v>564</v>
      </c>
      <c r="G102" s="142" t="s">
        <v>565</v>
      </c>
      <c r="H102" s="136"/>
      <c r="I102" s="137"/>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row>
    <row r="103" ht="15.75" customHeight="1">
      <c r="A103" s="20"/>
      <c r="B103" s="20"/>
      <c r="C103" s="20"/>
      <c r="D103" s="21"/>
      <c r="E103" s="144"/>
      <c r="F103" s="144"/>
      <c r="G103" s="144"/>
      <c r="H103" s="145"/>
      <c r="I103" s="145"/>
      <c r="J103" s="145"/>
      <c r="K103" s="146"/>
      <c r="L103" s="146"/>
      <c r="M103" s="146"/>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row>
    <row r="104" ht="15.75" customHeight="1">
      <c r="C104" s="20"/>
      <c r="D104" s="21"/>
      <c r="E104" s="20"/>
      <c r="F104" s="20"/>
      <c r="G104" s="20"/>
      <c r="H104" s="20"/>
      <c r="I104" s="20"/>
      <c r="J104" s="20"/>
      <c r="K104" s="20"/>
      <c r="L104" s="20"/>
      <c r="M104" s="20"/>
      <c r="AE104" s="20"/>
      <c r="AF104" s="20"/>
    </row>
    <row r="105" ht="80.25" customHeight="1">
      <c r="C105" s="20"/>
      <c r="D105" s="43" t="s">
        <v>566</v>
      </c>
      <c r="E105" s="137"/>
      <c r="F105" s="40" t="s">
        <v>567</v>
      </c>
      <c r="G105" s="43" t="s">
        <v>568</v>
      </c>
      <c r="H105" s="136"/>
      <c r="I105" s="137"/>
      <c r="J105" s="20"/>
      <c r="K105" s="20"/>
      <c r="L105" s="20"/>
      <c r="M105" s="20"/>
      <c r="AE105" s="20"/>
      <c r="AF105" s="20"/>
    </row>
    <row r="106" ht="15.75" customHeight="1">
      <c r="C106" s="20"/>
      <c r="D106" s="21"/>
      <c r="AE106" s="20"/>
      <c r="AF106" s="20"/>
    </row>
    <row r="107" ht="15.75" customHeight="1">
      <c r="C107" s="20"/>
      <c r="D107" s="21"/>
      <c r="AE107" s="20"/>
      <c r="AF107" s="20"/>
    </row>
    <row r="108" ht="15.75" customHeight="1">
      <c r="C108" s="20"/>
      <c r="D108" s="21"/>
      <c r="AE108" s="20"/>
      <c r="AF108" s="20"/>
    </row>
    <row r="109" ht="15.75" customHeight="1">
      <c r="C109" s="20"/>
      <c r="D109" s="21"/>
      <c r="AE109" s="20"/>
      <c r="AF109" s="20"/>
    </row>
    <row r="110" ht="15.75" customHeight="1">
      <c r="C110" s="20"/>
      <c r="D110" s="21"/>
      <c r="AE110" s="20"/>
      <c r="AF110" s="20"/>
    </row>
    <row r="111" ht="15.75" customHeight="1">
      <c r="C111" s="20"/>
      <c r="D111" s="21"/>
      <c r="AE111" s="20"/>
      <c r="AF111" s="20"/>
    </row>
    <row r="112" ht="15.75" customHeight="1">
      <c r="C112" s="20"/>
      <c r="D112" s="21"/>
      <c r="AE112" s="20"/>
      <c r="AF112" s="20"/>
    </row>
    <row r="113" ht="15.75" customHeight="1">
      <c r="C113" s="20"/>
      <c r="D113" s="21"/>
      <c r="AE113" s="20"/>
      <c r="AF113" s="20"/>
    </row>
    <row r="114" ht="15.75" customHeight="1">
      <c r="C114" s="20"/>
      <c r="D114" s="21"/>
      <c r="AE114" s="20"/>
      <c r="AF114" s="20"/>
    </row>
    <row r="115" ht="15.75" customHeight="1">
      <c r="C115" s="20"/>
      <c r="D115" s="21"/>
      <c r="AE115" s="20"/>
      <c r="AF115" s="20"/>
    </row>
    <row r="116" ht="15.75" customHeight="1">
      <c r="C116" s="20"/>
      <c r="D116" s="21"/>
      <c r="AE116" s="20"/>
      <c r="AF116" s="20"/>
    </row>
    <row r="117" ht="15.75" customHeight="1">
      <c r="C117" s="20"/>
      <c r="D117" s="21"/>
      <c r="AE117" s="20"/>
      <c r="AF117" s="20"/>
    </row>
    <row r="118" ht="15.75" customHeight="1">
      <c r="C118" s="20"/>
      <c r="D118" s="21"/>
      <c r="AE118" s="20"/>
      <c r="AF118" s="20"/>
    </row>
    <row r="119" ht="15.75" customHeight="1">
      <c r="C119" s="20"/>
      <c r="D119" s="21"/>
      <c r="AE119" s="20"/>
      <c r="AF119" s="20"/>
    </row>
    <row r="120" ht="15.75" customHeight="1">
      <c r="C120" s="20"/>
      <c r="D120" s="21"/>
      <c r="AE120" s="20"/>
      <c r="AF120" s="20"/>
    </row>
    <row r="121" ht="15.75" customHeight="1">
      <c r="C121" s="20"/>
      <c r="D121" s="21"/>
      <c r="AE121" s="20"/>
      <c r="AF121" s="20"/>
    </row>
    <row r="122" ht="15.75" customHeight="1">
      <c r="C122" s="20"/>
      <c r="D122" s="21"/>
      <c r="AE122" s="20"/>
      <c r="AF122" s="20"/>
    </row>
    <row r="123" ht="15.75" customHeight="1">
      <c r="C123" s="20"/>
      <c r="D123" s="21"/>
      <c r="AE123" s="20"/>
      <c r="AF123" s="20"/>
    </row>
    <row r="124" ht="15.75" customHeight="1">
      <c r="C124" s="20"/>
      <c r="D124" s="21"/>
      <c r="AE124" s="20"/>
      <c r="AF124" s="20"/>
    </row>
    <row r="125" ht="15.75" customHeight="1">
      <c r="C125" s="20"/>
      <c r="D125" s="21"/>
      <c r="AE125" s="20"/>
      <c r="AF125" s="20"/>
    </row>
    <row r="126" ht="15.75" customHeight="1">
      <c r="C126" s="20"/>
      <c r="D126" s="21"/>
      <c r="AE126" s="20"/>
      <c r="AF126" s="20"/>
    </row>
    <row r="127" ht="15.75" customHeight="1">
      <c r="C127" s="20"/>
      <c r="D127" s="21"/>
      <c r="AE127" s="20"/>
      <c r="AF127" s="20"/>
    </row>
    <row r="128" ht="15.75" customHeight="1">
      <c r="C128" s="20"/>
      <c r="D128" s="21"/>
      <c r="AE128" s="20"/>
      <c r="AF128" s="20"/>
    </row>
    <row r="129" ht="15.75" customHeight="1">
      <c r="C129" s="20"/>
      <c r="D129" s="21"/>
      <c r="AE129" s="20"/>
      <c r="AF129" s="20"/>
    </row>
    <row r="130" ht="15.75" customHeight="1">
      <c r="C130" s="20"/>
      <c r="D130" s="21"/>
      <c r="AE130" s="20"/>
      <c r="AF130" s="20"/>
    </row>
    <row r="131" ht="15.75" customHeight="1">
      <c r="C131" s="20"/>
      <c r="D131" s="21"/>
      <c r="AE131" s="20"/>
      <c r="AF131" s="20"/>
    </row>
    <row r="132" ht="15.75" customHeight="1">
      <c r="C132" s="20"/>
      <c r="D132" s="21"/>
      <c r="AE132" s="20"/>
      <c r="AF132" s="20"/>
    </row>
    <row r="133" ht="15.75" customHeight="1">
      <c r="C133" s="20"/>
      <c r="D133" s="21"/>
      <c r="AE133" s="20"/>
      <c r="AF133" s="20"/>
    </row>
    <row r="134" ht="15.75" customHeight="1">
      <c r="C134" s="20"/>
      <c r="D134" s="21"/>
      <c r="AE134" s="20"/>
      <c r="AF134" s="20"/>
    </row>
    <row r="135" ht="15.75" customHeight="1">
      <c r="C135" s="20"/>
      <c r="D135" s="21"/>
      <c r="AE135" s="20"/>
      <c r="AF135" s="20"/>
    </row>
    <row r="136" ht="15.75" customHeight="1">
      <c r="C136" s="20"/>
      <c r="D136" s="21"/>
      <c r="AE136" s="20"/>
      <c r="AF136" s="20"/>
    </row>
    <row r="137" ht="15.75" customHeight="1">
      <c r="C137" s="20"/>
      <c r="D137" s="21"/>
      <c r="AE137" s="20"/>
      <c r="AF137" s="20"/>
    </row>
    <row r="138" ht="15.75" customHeight="1">
      <c r="C138" s="20"/>
      <c r="D138" s="21"/>
      <c r="AE138" s="20"/>
      <c r="AF138" s="20"/>
    </row>
    <row r="139" ht="15.75" customHeight="1">
      <c r="C139" s="20"/>
      <c r="D139" s="21"/>
      <c r="AE139" s="20"/>
      <c r="AF139" s="20"/>
    </row>
    <row r="140" ht="15.75" customHeight="1">
      <c r="C140" s="20"/>
      <c r="D140" s="21"/>
      <c r="AE140" s="20"/>
      <c r="AF140" s="20"/>
    </row>
    <row r="141" ht="15.75" customHeight="1">
      <c r="C141" s="20"/>
      <c r="D141" s="21"/>
      <c r="AE141" s="20"/>
      <c r="AF141" s="20"/>
    </row>
    <row r="142" ht="15.75" customHeight="1">
      <c r="C142" s="20"/>
      <c r="D142" s="21"/>
      <c r="AE142" s="20"/>
      <c r="AF142" s="20"/>
    </row>
    <row r="143" ht="15.75" customHeight="1">
      <c r="C143" s="20"/>
      <c r="D143" s="21"/>
      <c r="AE143" s="20"/>
      <c r="AF143" s="20"/>
    </row>
    <row r="144" ht="15.75" customHeight="1">
      <c r="C144" s="20"/>
      <c r="D144" s="21"/>
      <c r="AE144" s="20"/>
      <c r="AF144" s="20"/>
    </row>
    <row r="145" ht="15.75" customHeight="1">
      <c r="C145" s="20"/>
      <c r="D145" s="21"/>
      <c r="AE145" s="20"/>
      <c r="AF145" s="20"/>
    </row>
    <row r="146" ht="15.75" customHeight="1">
      <c r="C146" s="20"/>
      <c r="D146" s="21"/>
      <c r="AE146" s="20"/>
      <c r="AF146" s="20"/>
    </row>
    <row r="147" ht="15.75" customHeight="1">
      <c r="C147" s="20"/>
      <c r="D147" s="21"/>
      <c r="AE147" s="20"/>
      <c r="AF147" s="20"/>
    </row>
    <row r="148" ht="15.75" customHeight="1">
      <c r="C148" s="20"/>
      <c r="D148" s="21"/>
      <c r="AE148" s="20"/>
      <c r="AF148" s="20"/>
    </row>
    <row r="149" ht="15.75" customHeight="1">
      <c r="C149" s="20"/>
      <c r="D149" s="21"/>
      <c r="AE149" s="20"/>
      <c r="AF149" s="20"/>
    </row>
    <row r="150" ht="15.75" customHeight="1">
      <c r="C150" s="20"/>
      <c r="D150" s="21"/>
      <c r="AE150" s="20"/>
      <c r="AF150" s="20"/>
    </row>
    <row r="151" ht="15.75" customHeight="1">
      <c r="C151" s="20"/>
      <c r="D151" s="21"/>
      <c r="AE151" s="20"/>
      <c r="AF151" s="20"/>
    </row>
    <row r="152" ht="15.75" customHeight="1">
      <c r="C152" s="20"/>
      <c r="D152" s="21"/>
      <c r="AE152" s="20"/>
      <c r="AF152" s="20"/>
    </row>
    <row r="153" ht="15.75" customHeight="1">
      <c r="C153" s="20"/>
      <c r="D153" s="21"/>
      <c r="AE153" s="20"/>
      <c r="AF153" s="20"/>
    </row>
    <row r="154" ht="15.75" customHeight="1">
      <c r="C154" s="20"/>
      <c r="D154" s="21"/>
      <c r="AE154" s="20"/>
      <c r="AF154" s="20"/>
    </row>
    <row r="155" ht="15.75" customHeight="1">
      <c r="C155" s="20"/>
      <c r="D155" s="21"/>
      <c r="AE155" s="20"/>
      <c r="AF155" s="20"/>
    </row>
    <row r="156" ht="15.75" customHeight="1">
      <c r="C156" s="20"/>
      <c r="D156" s="21"/>
      <c r="AE156" s="20"/>
      <c r="AF156" s="20"/>
    </row>
    <row r="157" ht="15.75" customHeight="1">
      <c r="C157" s="20"/>
      <c r="D157" s="21"/>
      <c r="AE157" s="20"/>
      <c r="AF157" s="20"/>
    </row>
    <row r="158" ht="15.75" customHeight="1">
      <c r="C158" s="20"/>
      <c r="D158" s="21"/>
      <c r="AE158" s="20"/>
      <c r="AF158" s="20"/>
    </row>
    <row r="159" ht="15.75" customHeight="1">
      <c r="C159" s="20"/>
      <c r="D159" s="21"/>
      <c r="AE159" s="20"/>
      <c r="AF159" s="20"/>
    </row>
    <row r="160" ht="15.75" customHeight="1">
      <c r="C160" s="20"/>
      <c r="D160" s="21"/>
      <c r="AE160" s="20"/>
      <c r="AF160" s="20"/>
    </row>
    <row r="161" ht="15.75" customHeight="1">
      <c r="C161" s="20"/>
      <c r="D161" s="21"/>
      <c r="AE161" s="20"/>
      <c r="AF161" s="20"/>
    </row>
    <row r="162" ht="15.75" customHeight="1">
      <c r="C162" s="20"/>
      <c r="D162" s="21"/>
      <c r="AE162" s="20"/>
      <c r="AF162" s="20"/>
    </row>
    <row r="163" ht="15.75" customHeight="1">
      <c r="C163" s="20"/>
      <c r="D163" s="21"/>
      <c r="AE163" s="20"/>
      <c r="AF163" s="20"/>
    </row>
    <row r="164" ht="15.75" customHeight="1">
      <c r="C164" s="20"/>
      <c r="D164" s="21"/>
      <c r="AE164" s="20"/>
      <c r="AF164" s="20"/>
    </row>
    <row r="165" ht="15.75" customHeight="1">
      <c r="C165" s="20"/>
      <c r="D165" s="21"/>
      <c r="AE165" s="20"/>
      <c r="AF165" s="20"/>
    </row>
    <row r="166" ht="15.75" customHeight="1">
      <c r="C166" s="20"/>
      <c r="D166" s="21"/>
      <c r="AE166" s="20"/>
      <c r="AF166" s="20"/>
    </row>
    <row r="167" ht="15.75" customHeight="1">
      <c r="C167" s="20"/>
      <c r="D167" s="21"/>
      <c r="AE167" s="20"/>
      <c r="AF167" s="20"/>
    </row>
    <row r="168" ht="15.75" customHeight="1">
      <c r="C168" s="20"/>
      <c r="D168" s="21"/>
      <c r="AE168" s="20"/>
      <c r="AF168" s="20"/>
    </row>
    <row r="169" ht="15.75" customHeight="1">
      <c r="C169" s="20"/>
      <c r="D169" s="21"/>
      <c r="AE169" s="20"/>
      <c r="AF169" s="20"/>
    </row>
    <row r="170" ht="15.75" customHeight="1">
      <c r="C170" s="20"/>
      <c r="D170" s="21"/>
      <c r="AE170" s="20"/>
      <c r="AF170" s="20"/>
    </row>
    <row r="171" ht="15.75" customHeight="1">
      <c r="C171" s="20"/>
      <c r="D171" s="21"/>
      <c r="AE171" s="20"/>
      <c r="AF171" s="20"/>
    </row>
    <row r="172" ht="15.75" customHeight="1">
      <c r="C172" s="20"/>
      <c r="D172" s="21"/>
      <c r="AE172" s="20"/>
      <c r="AF172" s="20"/>
    </row>
    <row r="173" ht="15.75" customHeight="1">
      <c r="C173" s="20"/>
      <c r="D173" s="21"/>
      <c r="AE173" s="20"/>
      <c r="AF173" s="20"/>
    </row>
    <row r="174" ht="15.75" customHeight="1">
      <c r="C174" s="20"/>
      <c r="D174" s="21"/>
      <c r="AE174" s="20"/>
      <c r="AF174" s="20"/>
    </row>
    <row r="175" ht="15.75" customHeight="1">
      <c r="C175" s="20"/>
      <c r="D175" s="21"/>
      <c r="AE175" s="20"/>
      <c r="AF175" s="20"/>
    </row>
    <row r="176" ht="15.75" customHeight="1">
      <c r="C176" s="20"/>
      <c r="D176" s="21"/>
      <c r="AE176" s="20"/>
      <c r="AF176" s="20"/>
    </row>
    <row r="177" ht="15.75" customHeight="1">
      <c r="C177" s="20"/>
      <c r="D177" s="21"/>
      <c r="AE177" s="20"/>
      <c r="AF177" s="20"/>
    </row>
    <row r="178" ht="15.75" customHeight="1">
      <c r="C178" s="20"/>
      <c r="D178" s="21"/>
      <c r="AE178" s="20"/>
      <c r="AF178" s="20"/>
    </row>
    <row r="179" ht="15.75" customHeight="1">
      <c r="C179" s="20"/>
      <c r="D179" s="21"/>
      <c r="AE179" s="20"/>
      <c r="AF179" s="20"/>
    </row>
    <row r="180" ht="15.75" customHeight="1">
      <c r="C180" s="20"/>
      <c r="D180" s="21"/>
      <c r="AE180" s="20"/>
      <c r="AF180" s="20"/>
    </row>
    <row r="181" ht="15.75" customHeight="1">
      <c r="C181" s="20"/>
      <c r="D181" s="21"/>
      <c r="AE181" s="20"/>
      <c r="AF181" s="20"/>
    </row>
    <row r="182" ht="15.75" customHeight="1">
      <c r="C182" s="20"/>
      <c r="D182" s="21"/>
      <c r="AE182" s="20"/>
      <c r="AF182" s="20"/>
    </row>
    <row r="183" ht="15.75" customHeight="1">
      <c r="C183" s="20"/>
      <c r="D183" s="21"/>
      <c r="AE183" s="20"/>
      <c r="AF183" s="20"/>
    </row>
    <row r="184" ht="15.75" customHeight="1">
      <c r="C184" s="20"/>
      <c r="D184" s="21"/>
      <c r="AE184" s="20"/>
      <c r="AF184" s="20"/>
    </row>
    <row r="185" ht="15.75" customHeight="1">
      <c r="C185" s="20"/>
      <c r="D185" s="21"/>
      <c r="AE185" s="20"/>
      <c r="AF185" s="20"/>
    </row>
    <row r="186" ht="15.75" customHeight="1">
      <c r="C186" s="20"/>
      <c r="D186" s="21"/>
      <c r="AE186" s="20"/>
      <c r="AF186" s="20"/>
    </row>
    <row r="187" ht="15.75" customHeight="1">
      <c r="C187" s="20"/>
      <c r="D187" s="21"/>
      <c r="AE187" s="20"/>
      <c r="AF187" s="20"/>
    </row>
    <row r="188" ht="15.75" customHeight="1">
      <c r="C188" s="20"/>
      <c r="D188" s="21"/>
      <c r="AE188" s="20"/>
      <c r="AF188" s="20"/>
    </row>
    <row r="189" ht="15.75" customHeight="1">
      <c r="C189" s="20"/>
      <c r="D189" s="21"/>
      <c r="AE189" s="20"/>
      <c r="AF189" s="20"/>
    </row>
    <row r="190" ht="15.75" customHeight="1">
      <c r="C190" s="20"/>
      <c r="D190" s="21"/>
      <c r="AE190" s="20"/>
      <c r="AF190" s="20"/>
    </row>
    <row r="191" ht="15.75" customHeight="1">
      <c r="C191" s="20"/>
      <c r="D191" s="21"/>
      <c r="AE191" s="20"/>
      <c r="AF191" s="20"/>
    </row>
    <row r="192" ht="15.75" customHeight="1">
      <c r="C192" s="20"/>
      <c r="D192" s="21"/>
      <c r="AE192" s="20"/>
      <c r="AF192" s="20"/>
    </row>
    <row r="193" ht="15.75" customHeight="1">
      <c r="C193" s="20"/>
      <c r="D193" s="21"/>
      <c r="AE193" s="20"/>
      <c r="AF193" s="20"/>
    </row>
    <row r="194" ht="15.75" customHeight="1">
      <c r="C194" s="20"/>
      <c r="D194" s="21"/>
      <c r="AE194" s="20"/>
      <c r="AF194" s="20"/>
    </row>
    <row r="195" ht="15.75" customHeight="1">
      <c r="C195" s="20"/>
      <c r="D195" s="21"/>
      <c r="AE195" s="20"/>
      <c r="AF195" s="20"/>
    </row>
    <row r="196" ht="15.75" customHeight="1">
      <c r="C196" s="20"/>
      <c r="D196" s="21"/>
      <c r="AE196" s="20"/>
      <c r="AF196" s="20"/>
    </row>
    <row r="197" ht="15.75" customHeight="1">
      <c r="C197" s="20"/>
      <c r="D197" s="21"/>
      <c r="AE197" s="20"/>
      <c r="AF197" s="20"/>
    </row>
    <row r="198" ht="15.75" customHeight="1">
      <c r="C198" s="20"/>
      <c r="D198" s="21"/>
      <c r="AE198" s="20"/>
      <c r="AF198" s="20"/>
    </row>
    <row r="199" ht="15.75" customHeight="1">
      <c r="C199" s="20"/>
      <c r="D199" s="21"/>
      <c r="AE199" s="20"/>
      <c r="AF199" s="20"/>
    </row>
    <row r="200" ht="15.75" customHeight="1">
      <c r="C200" s="20"/>
      <c r="D200" s="21"/>
      <c r="AE200" s="20"/>
      <c r="AF200" s="20"/>
    </row>
    <row r="201" ht="15.75" customHeight="1">
      <c r="C201" s="20"/>
      <c r="D201" s="21"/>
      <c r="AE201" s="20"/>
      <c r="AF201" s="20"/>
    </row>
    <row r="202" ht="15.75" customHeight="1">
      <c r="C202" s="20"/>
      <c r="D202" s="21"/>
      <c r="AE202" s="20"/>
      <c r="AF202" s="20"/>
    </row>
    <row r="203" ht="15.75" customHeight="1">
      <c r="C203" s="20"/>
      <c r="D203" s="21"/>
      <c r="AE203" s="20"/>
      <c r="AF203" s="20"/>
    </row>
    <row r="204" ht="15.75" customHeight="1">
      <c r="C204" s="20"/>
      <c r="D204" s="21"/>
      <c r="AE204" s="20"/>
      <c r="AF204" s="20"/>
    </row>
    <row r="205" ht="15.75" customHeight="1">
      <c r="C205" s="20"/>
      <c r="D205" s="21"/>
      <c r="AE205" s="20"/>
      <c r="AF205" s="20"/>
    </row>
    <row r="206" ht="15.75" customHeight="1">
      <c r="C206" s="20"/>
      <c r="D206" s="21"/>
      <c r="AE206" s="20"/>
      <c r="AF206" s="20"/>
    </row>
    <row r="207" ht="15.75" customHeight="1">
      <c r="C207" s="20"/>
      <c r="D207" s="21"/>
      <c r="AE207" s="20"/>
      <c r="AF207" s="20"/>
    </row>
    <row r="208" ht="15.75" customHeight="1">
      <c r="C208" s="20"/>
      <c r="D208" s="21"/>
      <c r="AE208" s="20"/>
      <c r="AF208" s="20"/>
    </row>
    <row r="209" ht="15.75" customHeight="1">
      <c r="C209" s="20"/>
      <c r="D209" s="21"/>
      <c r="AE209" s="20"/>
      <c r="AF209" s="20"/>
    </row>
    <row r="210" ht="15.75" customHeight="1">
      <c r="C210" s="20"/>
      <c r="D210" s="21"/>
      <c r="AE210" s="20"/>
      <c r="AF210" s="20"/>
    </row>
    <row r="211" ht="15.75" customHeight="1">
      <c r="C211" s="20"/>
      <c r="D211" s="21"/>
      <c r="AE211" s="20"/>
      <c r="AF211" s="20"/>
    </row>
    <row r="212" ht="15.75" customHeight="1">
      <c r="C212" s="20"/>
      <c r="D212" s="21"/>
      <c r="AE212" s="20"/>
      <c r="AF212" s="20"/>
    </row>
    <row r="213" ht="15.75" customHeight="1">
      <c r="C213" s="20"/>
      <c r="D213" s="21"/>
      <c r="AE213" s="20"/>
      <c r="AF213" s="20"/>
    </row>
    <row r="214" ht="15.75" customHeight="1">
      <c r="C214" s="20"/>
      <c r="D214" s="21"/>
      <c r="AE214" s="20"/>
      <c r="AF214" s="20"/>
    </row>
    <row r="215" ht="15.75" customHeight="1">
      <c r="C215" s="20"/>
      <c r="D215" s="21"/>
      <c r="AE215" s="20"/>
      <c r="AF215" s="20"/>
    </row>
    <row r="216" ht="15.75" customHeight="1">
      <c r="C216" s="20"/>
      <c r="D216" s="21"/>
      <c r="AE216" s="20"/>
      <c r="AF216" s="20"/>
    </row>
    <row r="217" ht="15.75" customHeight="1">
      <c r="C217" s="20"/>
      <c r="D217" s="21"/>
      <c r="AE217" s="20"/>
      <c r="AF217" s="20"/>
    </row>
    <row r="218" ht="15.75" customHeight="1">
      <c r="C218" s="20"/>
      <c r="D218" s="21"/>
      <c r="AE218" s="20"/>
      <c r="AF218" s="20"/>
    </row>
    <row r="219" ht="15.75" customHeight="1">
      <c r="C219" s="20"/>
      <c r="D219" s="21"/>
      <c r="AE219" s="20"/>
      <c r="AF219" s="20"/>
    </row>
    <row r="220" ht="15.75" customHeight="1">
      <c r="C220" s="20"/>
      <c r="D220" s="21"/>
      <c r="AE220" s="20"/>
      <c r="AF220" s="20"/>
    </row>
    <row r="221" ht="15.75" customHeight="1">
      <c r="C221" s="20"/>
      <c r="D221" s="21"/>
      <c r="AE221" s="20"/>
      <c r="AF221" s="20"/>
    </row>
    <row r="222" ht="15.75" customHeight="1">
      <c r="C222" s="20"/>
      <c r="D222" s="21"/>
      <c r="AE222" s="20"/>
      <c r="AF222" s="20"/>
    </row>
    <row r="223" ht="15.75" customHeight="1">
      <c r="C223" s="20"/>
      <c r="D223" s="21"/>
      <c r="AE223" s="20"/>
      <c r="AF223" s="20"/>
    </row>
    <row r="224" ht="15.75" customHeight="1">
      <c r="C224" s="20"/>
      <c r="D224" s="21"/>
      <c r="AE224" s="20"/>
      <c r="AF224" s="20"/>
    </row>
    <row r="225" ht="15.75" customHeight="1">
      <c r="C225" s="20"/>
      <c r="D225" s="21"/>
      <c r="AE225" s="20"/>
      <c r="AF225" s="20"/>
    </row>
    <row r="226" ht="15.75" customHeight="1">
      <c r="C226" s="20"/>
      <c r="D226" s="21"/>
      <c r="AE226" s="20"/>
      <c r="AF226" s="20"/>
    </row>
    <row r="227" ht="15.75" customHeight="1">
      <c r="C227" s="20"/>
      <c r="D227" s="21"/>
      <c r="AE227" s="20"/>
      <c r="AF227" s="20"/>
    </row>
    <row r="228" ht="15.75" customHeight="1">
      <c r="C228" s="20"/>
      <c r="D228" s="21"/>
      <c r="AE228" s="20"/>
      <c r="AF228" s="20"/>
    </row>
    <row r="229" ht="15.75" customHeight="1">
      <c r="C229" s="20"/>
      <c r="D229" s="21"/>
      <c r="AE229" s="20"/>
      <c r="AF229" s="20"/>
    </row>
    <row r="230" ht="15.75" customHeight="1">
      <c r="C230" s="20"/>
      <c r="D230" s="21"/>
      <c r="AE230" s="20"/>
      <c r="AF230" s="20"/>
    </row>
    <row r="231" ht="15.75" customHeight="1">
      <c r="C231" s="20"/>
      <c r="D231" s="21"/>
      <c r="AE231" s="20"/>
      <c r="AF231" s="20"/>
    </row>
    <row r="232" ht="15.75" customHeight="1">
      <c r="C232" s="20"/>
      <c r="D232" s="21"/>
      <c r="AE232" s="20"/>
      <c r="AF232" s="20"/>
    </row>
    <row r="233" ht="15.75" customHeight="1">
      <c r="C233" s="20"/>
      <c r="D233" s="21"/>
      <c r="AE233" s="20"/>
      <c r="AF233" s="20"/>
    </row>
    <row r="234" ht="15.75" customHeight="1">
      <c r="C234" s="20"/>
      <c r="D234" s="21"/>
      <c r="AE234" s="20"/>
      <c r="AF234" s="20"/>
    </row>
    <row r="235" ht="15.75" customHeight="1">
      <c r="C235" s="20"/>
      <c r="D235" s="21"/>
      <c r="AE235" s="20"/>
      <c r="AF235" s="20"/>
    </row>
    <row r="236" ht="15.75" customHeight="1">
      <c r="C236" s="20"/>
      <c r="D236" s="21"/>
      <c r="AE236" s="20"/>
      <c r="AF236" s="20"/>
    </row>
    <row r="237" ht="15.75" customHeight="1">
      <c r="C237" s="20"/>
      <c r="D237" s="21"/>
      <c r="AE237" s="20"/>
      <c r="AF237" s="20"/>
    </row>
    <row r="238" ht="15.75" customHeight="1">
      <c r="C238" s="20"/>
      <c r="D238" s="21"/>
      <c r="AE238" s="20"/>
      <c r="AF238" s="20"/>
    </row>
    <row r="239" ht="15.75" customHeight="1">
      <c r="C239" s="20"/>
      <c r="D239" s="21"/>
      <c r="AE239" s="20"/>
      <c r="AF239" s="20"/>
    </row>
    <row r="240" ht="15.75" customHeight="1">
      <c r="C240" s="20"/>
      <c r="D240" s="21"/>
      <c r="AE240" s="20"/>
      <c r="AF240" s="20"/>
    </row>
    <row r="241" ht="15.75" customHeight="1">
      <c r="C241" s="20"/>
      <c r="D241" s="21"/>
      <c r="AE241" s="20"/>
      <c r="AF241" s="20"/>
    </row>
    <row r="242" ht="15.75" customHeight="1">
      <c r="C242" s="20"/>
      <c r="D242" s="21"/>
      <c r="AE242" s="20"/>
      <c r="AF242" s="20"/>
    </row>
    <row r="243" ht="15.75" customHeight="1">
      <c r="C243" s="20"/>
      <c r="D243" s="21"/>
      <c r="AE243" s="20"/>
      <c r="AF243" s="20"/>
    </row>
    <row r="244" ht="15.75" customHeight="1">
      <c r="C244" s="20"/>
      <c r="D244" s="21"/>
      <c r="AE244" s="20"/>
      <c r="AF244" s="20"/>
    </row>
    <row r="245" ht="15.75" customHeight="1">
      <c r="C245" s="20"/>
      <c r="D245" s="21"/>
      <c r="AE245" s="20"/>
      <c r="AF245" s="20"/>
    </row>
    <row r="246" ht="15.75" customHeight="1">
      <c r="C246" s="20"/>
      <c r="D246" s="21"/>
      <c r="AE246" s="20"/>
      <c r="AF246" s="20"/>
    </row>
    <row r="247" ht="15.75" customHeight="1">
      <c r="C247" s="20"/>
      <c r="D247" s="21"/>
      <c r="AE247" s="20"/>
      <c r="AF247" s="20"/>
    </row>
    <row r="248" ht="15.75" customHeight="1">
      <c r="C248" s="20"/>
      <c r="D248" s="21"/>
      <c r="AE248" s="20"/>
      <c r="AF248" s="20"/>
    </row>
    <row r="249" ht="15.75" customHeight="1">
      <c r="C249" s="20"/>
      <c r="D249" s="21"/>
      <c r="AE249" s="20"/>
      <c r="AF249" s="20"/>
    </row>
    <row r="250" ht="15.75" customHeight="1">
      <c r="C250" s="20"/>
      <c r="D250" s="21"/>
      <c r="AE250" s="20"/>
      <c r="AF250" s="20"/>
    </row>
    <row r="251" ht="15.75" customHeight="1">
      <c r="C251" s="20"/>
      <c r="D251" s="21"/>
      <c r="AE251" s="20"/>
      <c r="AF251" s="20"/>
    </row>
    <row r="252" ht="15.75" customHeight="1">
      <c r="C252" s="20"/>
      <c r="D252" s="21"/>
      <c r="AE252" s="20"/>
      <c r="AF252" s="20"/>
    </row>
    <row r="253" ht="15.75" customHeight="1">
      <c r="C253" s="20"/>
      <c r="D253" s="21"/>
      <c r="AE253" s="20"/>
      <c r="AF253" s="20"/>
    </row>
    <row r="254" ht="15.75" customHeight="1">
      <c r="C254" s="20"/>
      <c r="D254" s="21"/>
      <c r="AE254" s="20"/>
      <c r="AF254" s="20"/>
    </row>
    <row r="255" ht="15.75" customHeight="1">
      <c r="C255" s="20"/>
      <c r="D255" s="21"/>
      <c r="AE255" s="20"/>
      <c r="AF255" s="20"/>
    </row>
    <row r="256" ht="15.75" customHeight="1">
      <c r="C256" s="20"/>
      <c r="D256" s="21"/>
      <c r="AE256" s="20"/>
      <c r="AF256" s="20"/>
    </row>
    <row r="257" ht="15.75" customHeight="1">
      <c r="C257" s="20"/>
      <c r="D257" s="21"/>
      <c r="AE257" s="20"/>
      <c r="AF257" s="20"/>
    </row>
    <row r="258" ht="15.75" customHeight="1">
      <c r="C258" s="20"/>
      <c r="D258" s="21"/>
      <c r="AE258" s="20"/>
      <c r="AF258" s="20"/>
    </row>
    <row r="259" ht="15.75" customHeight="1">
      <c r="C259" s="20"/>
      <c r="D259" s="21"/>
      <c r="AE259" s="20"/>
      <c r="AF259" s="20"/>
    </row>
    <row r="260" ht="15.75" customHeight="1">
      <c r="C260" s="20"/>
      <c r="D260" s="21"/>
      <c r="AE260" s="20"/>
      <c r="AF260" s="20"/>
    </row>
    <row r="261" ht="15.75" customHeight="1">
      <c r="C261" s="20"/>
      <c r="D261" s="21"/>
      <c r="AE261" s="20"/>
      <c r="AF261" s="20"/>
    </row>
    <row r="262" ht="15.75" customHeight="1">
      <c r="C262" s="20"/>
      <c r="D262" s="21"/>
      <c r="AE262" s="20"/>
      <c r="AF262" s="20"/>
    </row>
    <row r="263" ht="15.75" customHeight="1">
      <c r="C263" s="20"/>
      <c r="D263" s="21"/>
      <c r="AE263" s="20"/>
      <c r="AF263" s="20"/>
    </row>
    <row r="264" ht="15.75" customHeight="1">
      <c r="C264" s="20"/>
      <c r="D264" s="21"/>
      <c r="AE264" s="20"/>
      <c r="AF264" s="20"/>
    </row>
    <row r="265" ht="15.75" customHeight="1">
      <c r="C265" s="20"/>
      <c r="D265" s="21"/>
      <c r="AE265" s="20"/>
      <c r="AF265" s="20"/>
    </row>
    <row r="266" ht="15.75" customHeight="1">
      <c r="C266" s="20"/>
      <c r="D266" s="21"/>
      <c r="AE266" s="20"/>
      <c r="AF266" s="20"/>
    </row>
    <row r="267" ht="15.75" customHeight="1">
      <c r="C267" s="20"/>
      <c r="D267" s="21"/>
      <c r="AE267" s="20"/>
      <c r="AF267" s="20"/>
    </row>
    <row r="268" ht="15.75" customHeight="1">
      <c r="C268" s="20"/>
      <c r="D268" s="21"/>
      <c r="AE268" s="20"/>
      <c r="AF268" s="20"/>
    </row>
    <row r="269" ht="15.75" customHeight="1">
      <c r="C269" s="20"/>
      <c r="D269" s="21"/>
      <c r="AE269" s="20"/>
      <c r="AF269" s="20"/>
    </row>
    <row r="270" ht="15.75" customHeight="1">
      <c r="C270" s="20"/>
      <c r="D270" s="21"/>
      <c r="AE270" s="20"/>
      <c r="AF270" s="20"/>
    </row>
    <row r="271" ht="15.75" customHeight="1">
      <c r="C271" s="20"/>
      <c r="D271" s="21"/>
      <c r="AE271" s="20"/>
      <c r="AF271" s="20"/>
    </row>
    <row r="272" ht="15.75" customHeight="1">
      <c r="C272" s="20"/>
      <c r="D272" s="21"/>
      <c r="AE272" s="20"/>
      <c r="AF272" s="20"/>
    </row>
    <row r="273" ht="15.75" customHeight="1">
      <c r="C273" s="20"/>
      <c r="D273" s="21"/>
      <c r="AE273" s="20"/>
      <c r="AF273" s="20"/>
    </row>
    <row r="274" ht="15.75" customHeight="1">
      <c r="C274" s="20"/>
      <c r="D274" s="21"/>
      <c r="AE274" s="20"/>
      <c r="AF274" s="20"/>
    </row>
    <row r="275" ht="15.75" customHeight="1">
      <c r="C275" s="20"/>
      <c r="D275" s="21"/>
      <c r="AE275" s="20"/>
      <c r="AF275" s="20"/>
    </row>
    <row r="276" ht="15.75" customHeight="1">
      <c r="C276" s="20"/>
      <c r="D276" s="21"/>
      <c r="AE276" s="20"/>
      <c r="AF276" s="20"/>
    </row>
    <row r="277" ht="15.75" customHeight="1">
      <c r="C277" s="20"/>
      <c r="D277" s="21"/>
      <c r="AE277" s="20"/>
      <c r="AF277" s="20"/>
    </row>
    <row r="278" ht="15.75" customHeight="1">
      <c r="C278" s="20"/>
      <c r="D278" s="21"/>
      <c r="AE278" s="20"/>
      <c r="AF278" s="20"/>
    </row>
    <row r="279" ht="15.75" customHeight="1">
      <c r="C279" s="20"/>
      <c r="D279" s="21"/>
      <c r="AE279" s="20"/>
      <c r="AF279" s="20"/>
    </row>
    <row r="280" ht="15.75" customHeight="1">
      <c r="C280" s="20"/>
      <c r="D280" s="21"/>
      <c r="AE280" s="20"/>
      <c r="AF280" s="20"/>
    </row>
    <row r="281" ht="15.75" customHeight="1">
      <c r="C281" s="20"/>
      <c r="D281" s="21"/>
      <c r="AE281" s="20"/>
      <c r="AF281" s="20"/>
    </row>
    <row r="282" ht="15.75" customHeight="1">
      <c r="C282" s="20"/>
      <c r="D282" s="21"/>
      <c r="AE282" s="20"/>
      <c r="AF282" s="20"/>
    </row>
    <row r="283" ht="15.75" customHeight="1">
      <c r="C283" s="20"/>
      <c r="D283" s="21"/>
      <c r="AE283" s="20"/>
      <c r="AF283" s="20"/>
    </row>
    <row r="284" ht="15.75" customHeight="1">
      <c r="C284" s="20"/>
      <c r="D284" s="21"/>
      <c r="AE284" s="20"/>
      <c r="AF284" s="20"/>
    </row>
    <row r="285" ht="15.75" customHeight="1">
      <c r="C285" s="20"/>
      <c r="D285" s="21"/>
      <c r="AE285" s="20"/>
      <c r="AF285" s="20"/>
    </row>
    <row r="286" ht="15.75" customHeight="1">
      <c r="C286" s="20"/>
      <c r="D286" s="21"/>
      <c r="AE286" s="20"/>
      <c r="AF286" s="20"/>
    </row>
    <row r="287" ht="15.75" customHeight="1">
      <c r="C287" s="20"/>
      <c r="D287" s="21"/>
      <c r="AE287" s="20"/>
      <c r="AF287" s="20"/>
    </row>
    <row r="288" ht="15.75" customHeight="1">
      <c r="C288" s="20"/>
      <c r="D288" s="21"/>
      <c r="AE288" s="20"/>
      <c r="AF288" s="20"/>
    </row>
    <row r="289" ht="15.75" customHeight="1">
      <c r="C289" s="20"/>
      <c r="D289" s="21"/>
      <c r="AE289" s="20"/>
      <c r="AF289" s="20"/>
    </row>
    <row r="290" ht="15.75" customHeight="1">
      <c r="C290" s="20"/>
      <c r="D290" s="21"/>
      <c r="AE290" s="20"/>
      <c r="AF290" s="20"/>
    </row>
    <row r="291" ht="15.75" customHeight="1">
      <c r="C291" s="20"/>
      <c r="D291" s="21"/>
      <c r="AE291" s="20"/>
      <c r="AF291" s="20"/>
    </row>
    <row r="292" ht="15.75" customHeight="1">
      <c r="C292" s="20"/>
      <c r="D292" s="21"/>
      <c r="AE292" s="20"/>
      <c r="AF292" s="20"/>
    </row>
    <row r="293" ht="15.75" customHeight="1">
      <c r="C293" s="20"/>
      <c r="D293" s="21"/>
      <c r="AE293" s="20"/>
      <c r="AF293" s="20"/>
    </row>
    <row r="294" ht="15.75" customHeight="1">
      <c r="C294" s="20"/>
      <c r="D294" s="21"/>
      <c r="AE294" s="20"/>
      <c r="AF294" s="20"/>
    </row>
    <row r="295" ht="15.75" customHeight="1">
      <c r="C295" s="20"/>
      <c r="D295" s="21"/>
      <c r="AE295" s="20"/>
      <c r="AF295" s="20"/>
    </row>
    <row r="296" ht="15.75" customHeight="1">
      <c r="C296" s="20"/>
      <c r="D296" s="21"/>
      <c r="AE296" s="20"/>
      <c r="AF296" s="20"/>
    </row>
    <row r="297" ht="15.75" customHeight="1">
      <c r="C297" s="20"/>
      <c r="D297" s="21"/>
      <c r="AE297" s="20"/>
      <c r="AF297" s="20"/>
    </row>
    <row r="298" ht="15.75" customHeight="1">
      <c r="C298" s="20"/>
      <c r="D298" s="21"/>
      <c r="AE298" s="20"/>
      <c r="AF298" s="20"/>
    </row>
    <row r="299" ht="15.75" customHeight="1">
      <c r="C299" s="20"/>
      <c r="D299" s="21"/>
      <c r="AE299" s="20"/>
      <c r="AF299" s="20"/>
    </row>
    <row r="300" ht="15.75" customHeight="1">
      <c r="C300" s="20"/>
      <c r="D300" s="21"/>
      <c r="AE300" s="20"/>
      <c r="AF300" s="20"/>
    </row>
    <row r="301" ht="15.75" customHeight="1">
      <c r="C301" s="20"/>
      <c r="D301" s="21"/>
      <c r="AE301" s="20"/>
      <c r="AF301" s="20"/>
    </row>
    <row r="302" ht="15.75" customHeight="1">
      <c r="C302" s="20"/>
      <c r="D302" s="21"/>
      <c r="AE302" s="20"/>
      <c r="AF302" s="20"/>
    </row>
    <row r="303" ht="15.75" customHeight="1">
      <c r="C303" s="20"/>
      <c r="D303" s="21"/>
      <c r="AE303" s="20"/>
      <c r="AF303" s="20"/>
    </row>
    <row r="304" ht="15.75" customHeight="1">
      <c r="C304" s="20"/>
      <c r="D304" s="21"/>
      <c r="AE304" s="20"/>
      <c r="AF304" s="20"/>
    </row>
    <row r="305" ht="15.75" customHeight="1">
      <c r="C305" s="20"/>
      <c r="D305" s="21"/>
      <c r="AE305" s="20"/>
      <c r="AF305" s="20"/>
    </row>
    <row r="306" ht="15.75" customHeight="1">
      <c r="C306" s="20"/>
      <c r="D306" s="21"/>
      <c r="AE306" s="20"/>
      <c r="AF306" s="20"/>
    </row>
    <row r="307" ht="15.75" customHeight="1">
      <c r="C307" s="20"/>
      <c r="D307" s="21"/>
      <c r="AE307" s="20"/>
      <c r="AF307" s="20"/>
    </row>
    <row r="308" ht="15.75" customHeight="1">
      <c r="C308" s="20"/>
      <c r="D308" s="21"/>
      <c r="AE308" s="20"/>
      <c r="AF308" s="20"/>
    </row>
    <row r="309" ht="15.75" customHeight="1">
      <c r="C309" s="20"/>
      <c r="D309" s="21"/>
      <c r="AE309" s="20"/>
      <c r="AF309" s="20"/>
    </row>
    <row r="310" ht="15.75" customHeight="1">
      <c r="C310" s="20"/>
      <c r="D310" s="21"/>
      <c r="AE310" s="20"/>
      <c r="AF310" s="20"/>
    </row>
    <row r="311" ht="15.75" customHeight="1">
      <c r="C311" s="20"/>
      <c r="D311" s="21"/>
      <c r="AE311" s="20"/>
      <c r="AF311" s="20"/>
    </row>
    <row r="312" ht="15.75" customHeight="1">
      <c r="C312" s="20"/>
      <c r="D312" s="21"/>
      <c r="AE312" s="20"/>
      <c r="AF312" s="20"/>
    </row>
    <row r="313" ht="15.75" customHeight="1">
      <c r="C313" s="20"/>
      <c r="D313" s="21"/>
      <c r="AE313" s="20"/>
      <c r="AF313" s="20"/>
    </row>
    <row r="314" ht="15.75" customHeight="1">
      <c r="C314" s="20"/>
      <c r="D314" s="21"/>
      <c r="AE314" s="20"/>
      <c r="AF314" s="20"/>
    </row>
    <row r="315" ht="15.75" customHeight="1">
      <c r="C315" s="20"/>
      <c r="D315" s="21"/>
      <c r="AE315" s="20"/>
      <c r="AF315" s="20"/>
    </row>
    <row r="316" ht="15.75" customHeight="1">
      <c r="C316" s="20"/>
      <c r="D316" s="21"/>
      <c r="AE316" s="20"/>
      <c r="AF316" s="20"/>
    </row>
    <row r="317" ht="15.75" customHeight="1">
      <c r="C317" s="20"/>
      <c r="D317" s="21"/>
      <c r="AE317" s="20"/>
      <c r="AF317" s="20"/>
    </row>
    <row r="318" ht="15.75" customHeight="1">
      <c r="C318" s="20"/>
      <c r="D318" s="21"/>
      <c r="AE318" s="20"/>
      <c r="AF318" s="20"/>
    </row>
    <row r="319" ht="15.75" customHeight="1">
      <c r="C319" s="20"/>
      <c r="D319" s="21"/>
      <c r="AE319" s="20"/>
      <c r="AF319" s="20"/>
    </row>
    <row r="320" ht="15.75" customHeight="1">
      <c r="C320" s="20"/>
      <c r="D320" s="21"/>
      <c r="AE320" s="20"/>
      <c r="AF320" s="20"/>
    </row>
    <row r="321" ht="15.75" customHeight="1">
      <c r="C321" s="20"/>
      <c r="D321" s="21"/>
      <c r="AE321" s="20"/>
      <c r="AF321" s="20"/>
    </row>
    <row r="322" ht="15.75" customHeight="1">
      <c r="C322" s="20"/>
      <c r="D322" s="21"/>
      <c r="AE322" s="20"/>
      <c r="AF322" s="20"/>
    </row>
    <row r="323" ht="15.75" customHeight="1">
      <c r="C323" s="20"/>
      <c r="D323" s="21"/>
      <c r="AE323" s="20"/>
      <c r="AF323" s="20"/>
    </row>
    <row r="324" ht="15.75" customHeight="1">
      <c r="C324" s="20"/>
      <c r="D324" s="21"/>
      <c r="AE324" s="20"/>
      <c r="AF324" s="20"/>
    </row>
    <row r="325" ht="15.75" customHeight="1">
      <c r="C325" s="20"/>
      <c r="D325" s="21"/>
      <c r="AE325" s="20"/>
      <c r="AF325" s="20"/>
    </row>
    <row r="326" ht="15.75" customHeight="1">
      <c r="C326" s="20"/>
      <c r="D326" s="21"/>
      <c r="AE326" s="20"/>
      <c r="AF326" s="20"/>
    </row>
    <row r="327" ht="15.75" customHeight="1">
      <c r="C327" s="20"/>
      <c r="D327" s="21"/>
      <c r="AE327" s="20"/>
      <c r="AF327" s="20"/>
    </row>
    <row r="328" ht="15.75" customHeight="1">
      <c r="C328" s="20"/>
      <c r="D328" s="21"/>
      <c r="AE328" s="20"/>
      <c r="AF328" s="20"/>
    </row>
    <row r="329" ht="15.75" customHeight="1">
      <c r="C329" s="20"/>
      <c r="D329" s="21"/>
      <c r="AE329" s="20"/>
      <c r="AF329" s="20"/>
    </row>
    <row r="330" ht="15.75" customHeight="1">
      <c r="C330" s="20"/>
      <c r="D330" s="21"/>
      <c r="AE330" s="20"/>
      <c r="AF330" s="20"/>
    </row>
    <row r="331" ht="15.75" customHeight="1">
      <c r="C331" s="20"/>
      <c r="D331" s="21"/>
      <c r="AE331" s="20"/>
      <c r="AF331" s="20"/>
    </row>
    <row r="332" ht="15.75" customHeight="1">
      <c r="C332" s="20"/>
      <c r="D332" s="21"/>
      <c r="AE332" s="20"/>
      <c r="AF332" s="20"/>
    </row>
    <row r="333" ht="15.75" customHeight="1">
      <c r="C333" s="20"/>
      <c r="D333" s="21"/>
      <c r="AE333" s="20"/>
      <c r="AF333" s="20"/>
    </row>
    <row r="334" ht="15.75" customHeight="1">
      <c r="C334" s="20"/>
      <c r="D334" s="21"/>
      <c r="AE334" s="20"/>
      <c r="AF334" s="20"/>
    </row>
    <row r="335" ht="15.75" customHeight="1">
      <c r="C335" s="20"/>
      <c r="D335" s="21"/>
      <c r="AE335" s="20"/>
      <c r="AF335" s="20"/>
    </row>
    <row r="336" ht="15.75" customHeight="1">
      <c r="C336" s="20"/>
      <c r="D336" s="21"/>
      <c r="AE336" s="20"/>
      <c r="AF336" s="20"/>
    </row>
    <row r="337" ht="15.75" customHeight="1">
      <c r="C337" s="20"/>
      <c r="D337" s="21"/>
      <c r="AE337" s="20"/>
      <c r="AF337" s="20"/>
    </row>
    <row r="338" ht="15.75" customHeight="1">
      <c r="C338" s="20"/>
      <c r="D338" s="21"/>
      <c r="AE338" s="20"/>
      <c r="AF338" s="20"/>
    </row>
    <row r="339" ht="15.75" customHeight="1">
      <c r="C339" s="20"/>
      <c r="D339" s="21"/>
      <c r="AE339" s="20"/>
      <c r="AF339" s="20"/>
    </row>
    <row r="340" ht="15.75" customHeight="1">
      <c r="C340" s="20"/>
      <c r="D340" s="21"/>
      <c r="AE340" s="20"/>
      <c r="AF340" s="20"/>
    </row>
    <row r="341" ht="15.75" customHeight="1">
      <c r="C341" s="20"/>
      <c r="D341" s="21"/>
      <c r="AE341" s="20"/>
      <c r="AF341" s="20"/>
    </row>
    <row r="342" ht="15.75" customHeight="1">
      <c r="C342" s="20"/>
      <c r="D342" s="21"/>
      <c r="AE342" s="20"/>
      <c r="AF342" s="20"/>
    </row>
    <row r="343" ht="15.75" customHeight="1">
      <c r="C343" s="20"/>
      <c r="D343" s="21"/>
      <c r="AE343" s="20"/>
      <c r="AF343" s="20"/>
    </row>
    <row r="344" ht="15.75" customHeight="1">
      <c r="C344" s="20"/>
      <c r="D344" s="21"/>
      <c r="AE344" s="20"/>
      <c r="AF344" s="20"/>
    </row>
    <row r="345" ht="15.75" customHeight="1">
      <c r="C345" s="20"/>
      <c r="D345" s="21"/>
      <c r="AE345" s="20"/>
      <c r="AF345" s="20"/>
    </row>
    <row r="346" ht="15.75" customHeight="1">
      <c r="C346" s="20"/>
      <c r="D346" s="21"/>
      <c r="AE346" s="20"/>
      <c r="AF346" s="20"/>
    </row>
    <row r="347" ht="15.75" customHeight="1">
      <c r="C347" s="20"/>
      <c r="D347" s="21"/>
      <c r="AE347" s="20"/>
      <c r="AF347" s="20"/>
    </row>
    <row r="348" ht="15.75" customHeight="1">
      <c r="C348" s="20"/>
      <c r="D348" s="21"/>
      <c r="AE348" s="20"/>
      <c r="AF348" s="20"/>
    </row>
    <row r="349" ht="15.75" customHeight="1">
      <c r="C349" s="20"/>
      <c r="D349" s="21"/>
      <c r="AE349" s="20"/>
      <c r="AF349" s="20"/>
    </row>
    <row r="350" ht="15.75" customHeight="1">
      <c r="C350" s="20"/>
      <c r="D350" s="21"/>
      <c r="AE350" s="20"/>
      <c r="AF350" s="20"/>
    </row>
    <row r="351" ht="15.75" customHeight="1">
      <c r="C351" s="20"/>
      <c r="D351" s="21"/>
      <c r="AE351" s="20"/>
      <c r="AF351" s="20"/>
    </row>
    <row r="352" ht="15.75" customHeight="1">
      <c r="C352" s="20"/>
      <c r="D352" s="21"/>
      <c r="AE352" s="20"/>
      <c r="AF352" s="20"/>
    </row>
    <row r="353" ht="15.75" customHeight="1">
      <c r="C353" s="20"/>
      <c r="D353" s="21"/>
      <c r="AE353" s="20"/>
      <c r="AF353" s="20"/>
    </row>
    <row r="354" ht="15.75" customHeight="1">
      <c r="C354" s="20"/>
      <c r="D354" s="21"/>
      <c r="AE354" s="20"/>
      <c r="AF354" s="20"/>
    </row>
    <row r="355" ht="15.75" customHeight="1">
      <c r="C355" s="20"/>
      <c r="D355" s="21"/>
      <c r="AE355" s="20"/>
      <c r="AF355" s="20"/>
    </row>
    <row r="356" ht="15.75" customHeight="1">
      <c r="C356" s="20"/>
      <c r="D356" s="21"/>
      <c r="AE356" s="20"/>
      <c r="AF356" s="20"/>
    </row>
    <row r="357" ht="15.75" customHeight="1">
      <c r="C357" s="20"/>
      <c r="D357" s="21"/>
      <c r="AE357" s="20"/>
      <c r="AF357" s="20"/>
    </row>
    <row r="358" ht="15.75" customHeight="1">
      <c r="C358" s="20"/>
      <c r="D358" s="21"/>
      <c r="AE358" s="20"/>
      <c r="AF358" s="20"/>
    </row>
    <row r="359" ht="15.75" customHeight="1">
      <c r="C359" s="20"/>
      <c r="D359" s="21"/>
      <c r="AE359" s="20"/>
      <c r="AF359" s="20"/>
    </row>
    <row r="360" ht="15.75" customHeight="1">
      <c r="C360" s="20"/>
      <c r="D360" s="21"/>
      <c r="AE360" s="20"/>
      <c r="AF360" s="20"/>
    </row>
    <row r="361" ht="15.75" customHeight="1">
      <c r="C361" s="20"/>
      <c r="D361" s="21"/>
      <c r="AE361" s="20"/>
      <c r="AF361" s="20"/>
    </row>
    <row r="362" ht="15.75" customHeight="1">
      <c r="C362" s="20"/>
      <c r="D362" s="21"/>
      <c r="AE362" s="20"/>
      <c r="AF362" s="20"/>
    </row>
    <row r="363" ht="15.75" customHeight="1">
      <c r="C363" s="20"/>
      <c r="D363" s="21"/>
      <c r="AE363" s="20"/>
      <c r="AF363" s="20"/>
    </row>
    <row r="364" ht="15.75" customHeight="1">
      <c r="C364" s="20"/>
      <c r="D364" s="21"/>
      <c r="AE364" s="20"/>
      <c r="AF364" s="20"/>
    </row>
    <row r="365" ht="15.75" customHeight="1">
      <c r="C365" s="20"/>
      <c r="D365" s="21"/>
      <c r="AE365" s="20"/>
      <c r="AF365" s="20"/>
    </row>
    <row r="366" ht="15.75" customHeight="1">
      <c r="C366" s="20"/>
      <c r="D366" s="21"/>
      <c r="AE366" s="20"/>
      <c r="AF366" s="20"/>
    </row>
    <row r="367" ht="15.75" customHeight="1">
      <c r="C367" s="20"/>
      <c r="D367" s="21"/>
      <c r="AE367" s="20"/>
      <c r="AF367" s="20"/>
    </row>
    <row r="368" ht="15.75" customHeight="1">
      <c r="C368" s="20"/>
      <c r="D368" s="21"/>
      <c r="AE368" s="20"/>
      <c r="AF368" s="20"/>
    </row>
    <row r="369" ht="15.75" customHeight="1">
      <c r="C369" s="20"/>
      <c r="D369" s="21"/>
      <c r="AE369" s="20"/>
      <c r="AF369" s="20"/>
    </row>
    <row r="370" ht="15.75" customHeight="1">
      <c r="C370" s="20"/>
      <c r="D370" s="21"/>
      <c r="AE370" s="20"/>
      <c r="AF370" s="20"/>
    </row>
    <row r="371" ht="15.75" customHeight="1">
      <c r="C371" s="20"/>
      <c r="D371" s="21"/>
      <c r="AE371" s="20"/>
      <c r="AF371" s="20"/>
    </row>
    <row r="372" ht="15.75" customHeight="1">
      <c r="C372" s="20"/>
      <c r="D372" s="21"/>
      <c r="AE372" s="20"/>
      <c r="AF372" s="20"/>
    </row>
    <row r="373" ht="15.75" customHeight="1">
      <c r="C373" s="20"/>
      <c r="D373" s="21"/>
      <c r="AE373" s="20"/>
      <c r="AF373" s="20"/>
    </row>
    <row r="374" ht="15.75" customHeight="1">
      <c r="C374" s="20"/>
      <c r="D374" s="21"/>
      <c r="AE374" s="20"/>
      <c r="AF374" s="20"/>
    </row>
    <row r="375" ht="15.75" customHeight="1">
      <c r="C375" s="20"/>
      <c r="D375" s="21"/>
      <c r="AE375" s="20"/>
      <c r="AF375" s="20"/>
    </row>
    <row r="376" ht="15.75" customHeight="1">
      <c r="C376" s="20"/>
      <c r="D376" s="21"/>
      <c r="AE376" s="20"/>
      <c r="AF376" s="20"/>
    </row>
    <row r="377" ht="15.75" customHeight="1">
      <c r="C377" s="20"/>
      <c r="D377" s="21"/>
      <c r="AE377" s="20"/>
      <c r="AF377" s="20"/>
    </row>
    <row r="378" ht="15.75" customHeight="1">
      <c r="C378" s="20"/>
      <c r="D378" s="21"/>
      <c r="AE378" s="20"/>
      <c r="AF378" s="20"/>
    </row>
    <row r="379" ht="15.75" customHeight="1">
      <c r="C379" s="20"/>
      <c r="D379" s="21"/>
      <c r="AE379" s="20"/>
      <c r="AF379" s="20"/>
    </row>
    <row r="380" ht="15.75" customHeight="1">
      <c r="C380" s="20"/>
      <c r="D380" s="21"/>
      <c r="AE380" s="20"/>
      <c r="AF380" s="20"/>
    </row>
    <row r="381" ht="15.75" customHeight="1">
      <c r="C381" s="20"/>
      <c r="D381" s="21"/>
      <c r="AE381" s="20"/>
      <c r="AF381" s="20"/>
    </row>
    <row r="382" ht="15.75" customHeight="1">
      <c r="C382" s="20"/>
      <c r="D382" s="21"/>
      <c r="AE382" s="20"/>
      <c r="AF382" s="20"/>
    </row>
    <row r="383" ht="15.75" customHeight="1">
      <c r="C383" s="20"/>
      <c r="D383" s="21"/>
      <c r="AE383" s="20"/>
      <c r="AF383" s="20"/>
    </row>
    <row r="384" ht="15.75" customHeight="1">
      <c r="C384" s="20"/>
      <c r="D384" s="21"/>
      <c r="AE384" s="20"/>
      <c r="AF384" s="20"/>
    </row>
    <row r="385" ht="15.75" customHeight="1">
      <c r="C385" s="20"/>
      <c r="D385" s="21"/>
      <c r="AE385" s="20"/>
      <c r="AF385" s="20"/>
    </row>
    <row r="386" ht="15.75" customHeight="1">
      <c r="C386" s="20"/>
      <c r="D386" s="21"/>
      <c r="AE386" s="20"/>
      <c r="AF386" s="20"/>
    </row>
    <row r="387" ht="15.75" customHeight="1">
      <c r="C387" s="20"/>
      <c r="D387" s="21"/>
      <c r="AE387" s="20"/>
      <c r="AF387" s="20"/>
    </row>
    <row r="388" ht="15.75" customHeight="1">
      <c r="C388" s="20"/>
      <c r="D388" s="21"/>
      <c r="AE388" s="20"/>
      <c r="AF388" s="20"/>
    </row>
    <row r="389" ht="15.75" customHeight="1">
      <c r="C389" s="20"/>
      <c r="D389" s="21"/>
      <c r="AE389" s="20"/>
      <c r="AF389" s="20"/>
    </row>
    <row r="390" ht="15.75" customHeight="1">
      <c r="C390" s="20"/>
      <c r="D390" s="21"/>
      <c r="AE390" s="20"/>
      <c r="AF390" s="20"/>
    </row>
    <row r="391" ht="15.75" customHeight="1">
      <c r="C391" s="20"/>
      <c r="D391" s="21"/>
      <c r="AE391" s="20"/>
      <c r="AF391" s="20"/>
    </row>
    <row r="392" ht="15.75" customHeight="1">
      <c r="C392" s="20"/>
      <c r="D392" s="21"/>
      <c r="AE392" s="20"/>
      <c r="AF392" s="20"/>
    </row>
    <row r="393" ht="15.75" customHeight="1">
      <c r="C393" s="20"/>
      <c r="D393" s="21"/>
      <c r="AE393" s="20"/>
      <c r="AF393" s="20"/>
    </row>
    <row r="394" ht="15.75" customHeight="1">
      <c r="C394" s="20"/>
      <c r="D394" s="21"/>
      <c r="AE394" s="20"/>
      <c r="AF394" s="20"/>
    </row>
    <row r="395" ht="15.75" customHeight="1">
      <c r="C395" s="20"/>
      <c r="D395" s="21"/>
      <c r="AE395" s="20"/>
      <c r="AF395" s="20"/>
    </row>
    <row r="396" ht="15.75" customHeight="1">
      <c r="C396" s="20"/>
      <c r="D396" s="21"/>
      <c r="AE396" s="20"/>
      <c r="AF396" s="20"/>
    </row>
    <row r="397" ht="15.75" customHeight="1">
      <c r="C397" s="20"/>
      <c r="D397" s="21"/>
      <c r="AE397" s="20"/>
      <c r="AF397" s="20"/>
    </row>
    <row r="398" ht="15.75" customHeight="1">
      <c r="C398" s="20"/>
      <c r="D398" s="21"/>
      <c r="AE398" s="20"/>
      <c r="AF398" s="20"/>
    </row>
    <row r="399" ht="15.75" customHeight="1">
      <c r="C399" s="20"/>
      <c r="D399" s="21"/>
      <c r="AE399" s="20"/>
      <c r="AF399" s="20"/>
    </row>
    <row r="400" ht="15.75" customHeight="1">
      <c r="C400" s="20"/>
      <c r="D400" s="21"/>
      <c r="AE400" s="20"/>
      <c r="AF400" s="20"/>
    </row>
    <row r="401" ht="15.75" customHeight="1">
      <c r="C401" s="20"/>
      <c r="D401" s="21"/>
      <c r="AE401" s="20"/>
      <c r="AF401" s="20"/>
    </row>
    <row r="402" ht="15.75" customHeight="1">
      <c r="C402" s="20"/>
      <c r="D402" s="21"/>
      <c r="AE402" s="20"/>
      <c r="AF402" s="20"/>
    </row>
    <row r="403" ht="15.75" customHeight="1">
      <c r="C403" s="20"/>
      <c r="D403" s="21"/>
      <c r="AE403" s="20"/>
      <c r="AF403" s="20"/>
    </row>
    <row r="404" ht="15.75" customHeight="1">
      <c r="C404" s="20"/>
      <c r="D404" s="21"/>
      <c r="AE404" s="20"/>
      <c r="AF404" s="20"/>
    </row>
    <row r="405" ht="15.75" customHeight="1">
      <c r="C405" s="20"/>
      <c r="D405" s="21"/>
      <c r="AE405" s="20"/>
      <c r="AF405" s="20"/>
    </row>
    <row r="406" ht="15.75" customHeight="1">
      <c r="C406" s="20"/>
      <c r="D406" s="21"/>
      <c r="AE406" s="20"/>
      <c r="AF406" s="20"/>
    </row>
    <row r="407" ht="15.75" customHeight="1">
      <c r="C407" s="20"/>
      <c r="D407" s="21"/>
      <c r="AE407" s="20"/>
      <c r="AF407" s="20"/>
    </row>
    <row r="408" ht="15.75" customHeight="1">
      <c r="C408" s="20"/>
      <c r="D408" s="21"/>
      <c r="AE408" s="20"/>
      <c r="AF408" s="20"/>
    </row>
    <row r="409" ht="15.75" customHeight="1">
      <c r="C409" s="20"/>
      <c r="D409" s="21"/>
      <c r="AE409" s="20"/>
      <c r="AF409" s="20"/>
    </row>
    <row r="410" ht="15.75" customHeight="1">
      <c r="C410" s="20"/>
      <c r="D410" s="21"/>
      <c r="AE410" s="20"/>
      <c r="AF410" s="20"/>
    </row>
    <row r="411" ht="15.75" customHeight="1">
      <c r="C411" s="20"/>
      <c r="D411" s="21"/>
      <c r="AE411" s="20"/>
      <c r="AF411" s="20"/>
    </row>
    <row r="412" ht="15.75" customHeight="1">
      <c r="C412" s="20"/>
      <c r="D412" s="21"/>
      <c r="AE412" s="20"/>
      <c r="AF412" s="20"/>
    </row>
    <row r="413" ht="15.75" customHeight="1">
      <c r="C413" s="20"/>
      <c r="D413" s="21"/>
      <c r="AE413" s="20"/>
      <c r="AF413" s="20"/>
    </row>
    <row r="414" ht="15.75" customHeight="1">
      <c r="C414" s="20"/>
      <c r="D414" s="21"/>
      <c r="AE414" s="20"/>
      <c r="AF414" s="20"/>
    </row>
    <row r="415" ht="15.75" customHeight="1">
      <c r="C415" s="20"/>
      <c r="D415" s="21"/>
      <c r="AE415" s="20"/>
      <c r="AF415" s="20"/>
    </row>
    <row r="416" ht="15.75" customHeight="1">
      <c r="C416" s="20"/>
      <c r="D416" s="21"/>
      <c r="AE416" s="20"/>
      <c r="AF416" s="20"/>
    </row>
    <row r="417" ht="15.75" customHeight="1">
      <c r="C417" s="20"/>
      <c r="D417" s="21"/>
      <c r="AE417" s="20"/>
      <c r="AF417" s="20"/>
    </row>
    <row r="418" ht="15.75" customHeight="1">
      <c r="C418" s="20"/>
      <c r="D418" s="21"/>
      <c r="AE418" s="20"/>
      <c r="AF418" s="20"/>
    </row>
    <row r="419" ht="15.75" customHeight="1">
      <c r="C419" s="20"/>
      <c r="D419" s="21"/>
      <c r="AE419" s="20"/>
      <c r="AF419" s="20"/>
    </row>
    <row r="420" ht="15.75" customHeight="1">
      <c r="C420" s="20"/>
      <c r="D420" s="21"/>
      <c r="AE420" s="20"/>
      <c r="AF420" s="20"/>
    </row>
    <row r="421" ht="15.75" customHeight="1">
      <c r="C421" s="20"/>
      <c r="D421" s="21"/>
      <c r="AE421" s="20"/>
      <c r="AF421" s="20"/>
    </row>
    <row r="422" ht="15.75" customHeight="1">
      <c r="C422" s="20"/>
      <c r="D422" s="21"/>
      <c r="AE422" s="20"/>
      <c r="AF422" s="20"/>
    </row>
    <row r="423" ht="15.75" customHeight="1">
      <c r="C423" s="20"/>
      <c r="D423" s="21"/>
      <c r="AE423" s="20"/>
      <c r="AF423" s="20"/>
    </row>
    <row r="424" ht="15.75" customHeight="1">
      <c r="C424" s="20"/>
      <c r="D424" s="21"/>
      <c r="AE424" s="20"/>
      <c r="AF424" s="20"/>
    </row>
    <row r="425" ht="15.75" customHeight="1">
      <c r="C425" s="20"/>
      <c r="D425" s="21"/>
      <c r="AE425" s="20"/>
      <c r="AF425" s="20"/>
    </row>
    <row r="426" ht="15.75" customHeight="1">
      <c r="C426" s="20"/>
      <c r="D426" s="21"/>
      <c r="AE426" s="20"/>
      <c r="AF426" s="20"/>
    </row>
    <row r="427" ht="15.75" customHeight="1">
      <c r="C427" s="20"/>
      <c r="D427" s="21"/>
      <c r="AE427" s="20"/>
      <c r="AF427" s="20"/>
    </row>
    <row r="428" ht="15.75" customHeight="1">
      <c r="C428" s="20"/>
      <c r="D428" s="21"/>
      <c r="AE428" s="20"/>
      <c r="AF428" s="20"/>
    </row>
    <row r="429" ht="15.75" customHeight="1">
      <c r="C429" s="20"/>
      <c r="D429" s="21"/>
      <c r="AE429" s="20"/>
      <c r="AF429" s="20"/>
    </row>
    <row r="430" ht="15.75" customHeight="1">
      <c r="C430" s="20"/>
      <c r="D430" s="21"/>
      <c r="AE430" s="20"/>
      <c r="AF430" s="20"/>
    </row>
    <row r="431" ht="15.75" customHeight="1">
      <c r="C431" s="20"/>
      <c r="D431" s="21"/>
      <c r="AE431" s="20"/>
      <c r="AF431" s="20"/>
    </row>
    <row r="432" ht="15.75" customHeight="1">
      <c r="C432" s="20"/>
      <c r="D432" s="21"/>
      <c r="AE432" s="20"/>
      <c r="AF432" s="20"/>
    </row>
    <row r="433" ht="15.75" customHeight="1">
      <c r="C433" s="20"/>
      <c r="D433" s="21"/>
      <c r="AE433" s="20"/>
      <c r="AF433" s="20"/>
    </row>
    <row r="434" ht="15.75" customHeight="1">
      <c r="C434" s="20"/>
      <c r="D434" s="21"/>
      <c r="AE434" s="20"/>
      <c r="AF434" s="20"/>
    </row>
    <row r="435" ht="15.75" customHeight="1">
      <c r="C435" s="20"/>
      <c r="D435" s="21"/>
      <c r="AE435" s="20"/>
      <c r="AF435" s="20"/>
    </row>
    <row r="436" ht="15.75" customHeight="1">
      <c r="C436" s="20"/>
      <c r="D436" s="21"/>
      <c r="AE436" s="20"/>
      <c r="AF436" s="20"/>
    </row>
    <row r="437" ht="15.75" customHeight="1">
      <c r="C437" s="20"/>
      <c r="D437" s="21"/>
      <c r="AE437" s="20"/>
      <c r="AF437" s="20"/>
    </row>
    <row r="438" ht="15.75" customHeight="1">
      <c r="C438" s="20"/>
      <c r="D438" s="21"/>
      <c r="AE438" s="20"/>
      <c r="AF438" s="20"/>
    </row>
    <row r="439" ht="15.75" customHeight="1">
      <c r="C439" s="20"/>
      <c r="D439" s="21"/>
      <c r="AE439" s="20"/>
      <c r="AF439" s="20"/>
    </row>
    <row r="440" ht="15.75" customHeight="1">
      <c r="C440" s="20"/>
      <c r="D440" s="21"/>
      <c r="AE440" s="20"/>
      <c r="AF440" s="20"/>
    </row>
    <row r="441" ht="15.75" customHeight="1">
      <c r="C441" s="20"/>
      <c r="D441" s="21"/>
      <c r="AE441" s="20"/>
      <c r="AF441" s="20"/>
    </row>
    <row r="442" ht="15.75" customHeight="1">
      <c r="C442" s="20"/>
      <c r="D442" s="21"/>
      <c r="AE442" s="20"/>
      <c r="AF442" s="20"/>
    </row>
    <row r="443" ht="15.75" customHeight="1">
      <c r="C443" s="20"/>
      <c r="D443" s="21"/>
      <c r="AE443" s="20"/>
      <c r="AF443" s="20"/>
    </row>
    <row r="444" ht="15.75" customHeight="1">
      <c r="C444" s="20"/>
      <c r="D444" s="21"/>
      <c r="AE444" s="20"/>
      <c r="AF444" s="20"/>
    </row>
    <row r="445" ht="15.75" customHeight="1">
      <c r="C445" s="20"/>
      <c r="D445" s="21"/>
      <c r="AE445" s="20"/>
      <c r="AF445" s="20"/>
    </row>
    <row r="446" ht="15.75" customHeight="1">
      <c r="C446" s="20"/>
      <c r="D446" s="21"/>
      <c r="AE446" s="20"/>
      <c r="AF446" s="20"/>
    </row>
    <row r="447" ht="15.75" customHeight="1">
      <c r="C447" s="20"/>
      <c r="D447" s="21"/>
      <c r="AE447" s="20"/>
      <c r="AF447" s="20"/>
    </row>
    <row r="448" ht="15.75" customHeight="1">
      <c r="C448" s="20"/>
      <c r="D448" s="21"/>
      <c r="AE448" s="20"/>
      <c r="AF448" s="20"/>
    </row>
    <row r="449" ht="15.75" customHeight="1">
      <c r="C449" s="20"/>
      <c r="D449" s="21"/>
      <c r="AE449" s="20"/>
      <c r="AF449" s="20"/>
    </row>
    <row r="450" ht="15.75" customHeight="1">
      <c r="C450" s="20"/>
      <c r="D450" s="21"/>
      <c r="AE450" s="20"/>
      <c r="AF450" s="20"/>
    </row>
    <row r="451" ht="15.75" customHeight="1">
      <c r="C451" s="20"/>
      <c r="D451" s="21"/>
      <c r="AE451" s="20"/>
      <c r="AF451" s="20"/>
    </row>
    <row r="452" ht="15.75" customHeight="1">
      <c r="C452" s="20"/>
      <c r="D452" s="21"/>
      <c r="AE452" s="20"/>
      <c r="AF452" s="20"/>
    </row>
    <row r="453" ht="15.75" customHeight="1">
      <c r="C453" s="20"/>
      <c r="D453" s="21"/>
      <c r="AE453" s="20"/>
      <c r="AF453" s="20"/>
    </row>
    <row r="454" ht="15.75" customHeight="1">
      <c r="C454" s="20"/>
      <c r="D454" s="21"/>
      <c r="AE454" s="20"/>
      <c r="AF454" s="20"/>
    </row>
    <row r="455" ht="15.75" customHeight="1">
      <c r="C455" s="20"/>
      <c r="D455" s="21"/>
      <c r="AE455" s="20"/>
      <c r="AF455" s="20"/>
    </row>
    <row r="456" ht="15.75" customHeight="1">
      <c r="C456" s="20"/>
      <c r="D456" s="21"/>
      <c r="AE456" s="20"/>
      <c r="AF456" s="20"/>
    </row>
    <row r="457" ht="15.75" customHeight="1">
      <c r="C457" s="20"/>
      <c r="D457" s="21"/>
      <c r="AE457" s="20"/>
      <c r="AF457" s="20"/>
    </row>
    <row r="458" ht="15.75" customHeight="1">
      <c r="C458" s="20"/>
      <c r="D458" s="21"/>
      <c r="AE458" s="20"/>
      <c r="AF458" s="20"/>
    </row>
    <row r="459" ht="15.75" customHeight="1">
      <c r="C459" s="20"/>
      <c r="D459" s="21"/>
      <c r="AE459" s="20"/>
      <c r="AF459" s="20"/>
    </row>
    <row r="460" ht="15.75" customHeight="1">
      <c r="C460" s="20"/>
      <c r="D460" s="21"/>
      <c r="AE460" s="20"/>
      <c r="AF460" s="20"/>
    </row>
    <row r="461" ht="15.75" customHeight="1">
      <c r="C461" s="20"/>
      <c r="D461" s="21"/>
      <c r="AE461" s="20"/>
      <c r="AF461" s="20"/>
    </row>
    <row r="462" ht="15.75" customHeight="1">
      <c r="C462" s="20"/>
      <c r="D462" s="21"/>
      <c r="AE462" s="20"/>
      <c r="AF462" s="20"/>
    </row>
    <row r="463" ht="15.75" customHeight="1">
      <c r="C463" s="20"/>
      <c r="D463" s="21"/>
      <c r="AE463" s="20"/>
      <c r="AF463" s="20"/>
    </row>
    <row r="464" ht="15.75" customHeight="1">
      <c r="C464" s="20"/>
      <c r="D464" s="21"/>
      <c r="AE464" s="20"/>
      <c r="AF464" s="20"/>
    </row>
    <row r="465" ht="15.75" customHeight="1">
      <c r="C465" s="20"/>
      <c r="D465" s="21"/>
      <c r="AE465" s="20"/>
      <c r="AF465" s="20"/>
    </row>
    <row r="466" ht="15.75" customHeight="1">
      <c r="C466" s="20"/>
      <c r="D466" s="21"/>
      <c r="AE466" s="20"/>
      <c r="AF466" s="20"/>
    </row>
    <row r="467" ht="15.75" customHeight="1">
      <c r="C467" s="20"/>
      <c r="D467" s="21"/>
      <c r="AE467" s="20"/>
      <c r="AF467" s="20"/>
    </row>
    <row r="468" ht="15.75" customHeight="1">
      <c r="C468" s="20"/>
      <c r="D468" s="21"/>
      <c r="AE468" s="20"/>
      <c r="AF468" s="20"/>
    </row>
    <row r="469" ht="15.75" customHeight="1">
      <c r="C469" s="20"/>
      <c r="D469" s="21"/>
      <c r="AE469" s="20"/>
      <c r="AF469" s="20"/>
    </row>
    <row r="470" ht="15.75" customHeight="1">
      <c r="C470" s="20"/>
      <c r="D470" s="21"/>
      <c r="AE470" s="20"/>
      <c r="AF470" s="20"/>
    </row>
    <row r="471" ht="15.75" customHeight="1">
      <c r="C471" s="20"/>
      <c r="D471" s="21"/>
      <c r="AE471" s="20"/>
      <c r="AF471" s="20"/>
    </row>
    <row r="472" ht="15.75" customHeight="1">
      <c r="C472" s="20"/>
      <c r="D472" s="21"/>
      <c r="AE472" s="20"/>
      <c r="AF472" s="20"/>
    </row>
    <row r="473" ht="15.75" customHeight="1">
      <c r="C473" s="20"/>
      <c r="D473" s="21"/>
      <c r="AE473" s="20"/>
      <c r="AF473" s="20"/>
    </row>
    <row r="474" ht="15.75" customHeight="1">
      <c r="C474" s="20"/>
      <c r="D474" s="21"/>
      <c r="AE474" s="20"/>
      <c r="AF474" s="20"/>
    </row>
    <row r="475" ht="15.75" customHeight="1">
      <c r="C475" s="20"/>
      <c r="D475" s="21"/>
      <c r="AE475" s="20"/>
      <c r="AF475" s="20"/>
    </row>
    <row r="476" ht="15.75" customHeight="1">
      <c r="C476" s="20"/>
      <c r="D476" s="21"/>
      <c r="AE476" s="20"/>
      <c r="AF476" s="20"/>
    </row>
    <row r="477" ht="15.75" customHeight="1">
      <c r="C477" s="20"/>
      <c r="D477" s="21"/>
      <c r="AE477" s="20"/>
      <c r="AF477" s="20"/>
    </row>
    <row r="478" ht="15.75" customHeight="1">
      <c r="C478" s="20"/>
      <c r="D478" s="21"/>
      <c r="AE478" s="20"/>
      <c r="AF478" s="20"/>
    </row>
    <row r="479" ht="15.75" customHeight="1">
      <c r="C479" s="20"/>
      <c r="D479" s="21"/>
      <c r="AE479" s="20"/>
      <c r="AF479" s="20"/>
    </row>
    <row r="480" ht="15.75" customHeight="1">
      <c r="C480" s="20"/>
      <c r="D480" s="21"/>
      <c r="AE480" s="20"/>
      <c r="AF480" s="20"/>
    </row>
    <row r="481" ht="15.75" customHeight="1">
      <c r="C481" s="20"/>
      <c r="D481" s="21"/>
      <c r="AE481" s="20"/>
      <c r="AF481" s="20"/>
    </row>
    <row r="482" ht="15.75" customHeight="1">
      <c r="C482" s="20"/>
      <c r="D482" s="21"/>
      <c r="AE482" s="20"/>
      <c r="AF482" s="20"/>
    </row>
    <row r="483" ht="15.75" customHeight="1">
      <c r="C483" s="20"/>
      <c r="D483" s="21"/>
      <c r="AE483" s="20"/>
      <c r="AF483" s="20"/>
    </row>
    <row r="484" ht="15.75" customHeight="1">
      <c r="C484" s="20"/>
      <c r="D484" s="21"/>
      <c r="AE484" s="20"/>
      <c r="AF484" s="20"/>
    </row>
    <row r="485" ht="15.75" customHeight="1">
      <c r="C485" s="20"/>
      <c r="D485" s="21"/>
      <c r="AE485" s="20"/>
      <c r="AF485" s="20"/>
    </row>
    <row r="486" ht="15.75" customHeight="1">
      <c r="C486" s="20"/>
      <c r="D486" s="21"/>
      <c r="AE486" s="20"/>
      <c r="AF486" s="20"/>
    </row>
    <row r="487" ht="15.75" customHeight="1">
      <c r="C487" s="20"/>
      <c r="D487" s="21"/>
      <c r="AE487" s="20"/>
      <c r="AF487" s="20"/>
    </row>
    <row r="488" ht="15.75" customHeight="1">
      <c r="C488" s="20"/>
      <c r="D488" s="21"/>
      <c r="AE488" s="20"/>
      <c r="AF488" s="20"/>
    </row>
    <row r="489" ht="15.75" customHeight="1">
      <c r="C489" s="20"/>
      <c r="D489" s="21"/>
      <c r="AE489" s="20"/>
      <c r="AF489" s="20"/>
    </row>
    <row r="490" ht="15.75" customHeight="1">
      <c r="C490" s="20"/>
      <c r="D490" s="21"/>
      <c r="AE490" s="20"/>
      <c r="AF490" s="20"/>
    </row>
    <row r="491" ht="15.75" customHeight="1">
      <c r="C491" s="20"/>
      <c r="D491" s="21"/>
      <c r="AE491" s="20"/>
      <c r="AF491" s="20"/>
    </row>
    <row r="492" ht="15.75" customHeight="1">
      <c r="C492" s="20"/>
      <c r="D492" s="21"/>
      <c r="AE492" s="20"/>
      <c r="AF492" s="20"/>
    </row>
    <row r="493" ht="15.75" customHeight="1">
      <c r="C493" s="20"/>
      <c r="D493" s="21"/>
      <c r="AE493" s="20"/>
      <c r="AF493" s="20"/>
    </row>
    <row r="494" ht="15.75" customHeight="1">
      <c r="C494" s="20"/>
      <c r="D494" s="21"/>
      <c r="AE494" s="20"/>
      <c r="AF494" s="20"/>
    </row>
    <row r="495" ht="15.75" customHeight="1">
      <c r="C495" s="20"/>
      <c r="D495" s="21"/>
      <c r="AE495" s="20"/>
      <c r="AF495" s="20"/>
    </row>
    <row r="496" ht="15.75" customHeight="1">
      <c r="C496" s="20"/>
      <c r="D496" s="21"/>
      <c r="AE496" s="20"/>
      <c r="AF496" s="20"/>
    </row>
    <row r="497" ht="15.75" customHeight="1">
      <c r="C497" s="20"/>
      <c r="D497" s="21"/>
      <c r="AE497" s="20"/>
      <c r="AF497" s="20"/>
    </row>
    <row r="498" ht="15.75" customHeight="1">
      <c r="C498" s="20"/>
      <c r="D498" s="21"/>
      <c r="AE498" s="20"/>
      <c r="AF498" s="20"/>
    </row>
    <row r="499" ht="15.75" customHeight="1">
      <c r="C499" s="20"/>
      <c r="D499" s="21"/>
      <c r="AE499" s="20"/>
      <c r="AF499" s="20"/>
    </row>
    <row r="500" ht="15.75" customHeight="1">
      <c r="C500" s="20"/>
      <c r="D500" s="21"/>
      <c r="AE500" s="20"/>
      <c r="AF500" s="20"/>
    </row>
    <row r="501" ht="15.75" customHeight="1">
      <c r="C501" s="20"/>
      <c r="D501" s="21"/>
      <c r="AE501" s="20"/>
      <c r="AF501" s="20"/>
    </row>
    <row r="502" ht="15.75" customHeight="1">
      <c r="C502" s="20"/>
      <c r="D502" s="21"/>
      <c r="AE502" s="20"/>
      <c r="AF502" s="20"/>
    </row>
    <row r="503" ht="15.75" customHeight="1">
      <c r="C503" s="20"/>
      <c r="D503" s="21"/>
      <c r="AE503" s="20"/>
      <c r="AF503" s="20"/>
    </row>
    <row r="504" ht="15.75" customHeight="1">
      <c r="C504" s="20"/>
      <c r="D504" s="21"/>
      <c r="AE504" s="20"/>
      <c r="AF504" s="20"/>
    </row>
    <row r="505" ht="15.75" customHeight="1">
      <c r="C505" s="20"/>
      <c r="D505" s="21"/>
      <c r="AE505" s="20"/>
      <c r="AF505" s="20"/>
    </row>
    <row r="506" ht="15.75" customHeight="1">
      <c r="C506" s="20"/>
      <c r="D506" s="21"/>
      <c r="AE506" s="20"/>
      <c r="AF506" s="20"/>
    </row>
    <row r="507" ht="15.75" customHeight="1">
      <c r="C507" s="20"/>
      <c r="D507" s="21"/>
      <c r="AE507" s="20"/>
      <c r="AF507" s="20"/>
    </row>
    <row r="508" ht="15.75" customHeight="1">
      <c r="C508" s="20"/>
      <c r="D508" s="21"/>
      <c r="AE508" s="20"/>
      <c r="AF508" s="20"/>
    </row>
    <row r="509" ht="15.75" customHeight="1">
      <c r="C509" s="20"/>
      <c r="D509" s="21"/>
      <c r="AE509" s="20"/>
      <c r="AF509" s="20"/>
    </row>
    <row r="510" ht="15.75" customHeight="1">
      <c r="C510" s="20"/>
      <c r="D510" s="21"/>
      <c r="AE510" s="20"/>
      <c r="AF510" s="20"/>
    </row>
    <row r="511" ht="15.75" customHeight="1">
      <c r="C511" s="20"/>
      <c r="D511" s="21"/>
      <c r="AE511" s="20"/>
      <c r="AF511" s="20"/>
    </row>
    <row r="512" ht="15.75" customHeight="1">
      <c r="C512" s="20"/>
      <c r="D512" s="21"/>
      <c r="AE512" s="20"/>
      <c r="AF512" s="20"/>
    </row>
    <row r="513" ht="15.75" customHeight="1">
      <c r="C513" s="20"/>
      <c r="D513" s="21"/>
      <c r="AE513" s="20"/>
      <c r="AF513" s="20"/>
    </row>
    <row r="514" ht="15.75" customHeight="1">
      <c r="C514" s="20"/>
      <c r="D514" s="21"/>
      <c r="AE514" s="20"/>
      <c r="AF514" s="20"/>
    </row>
    <row r="515" ht="15.75" customHeight="1">
      <c r="C515" s="20"/>
      <c r="D515" s="21"/>
      <c r="AE515" s="20"/>
      <c r="AF515" s="20"/>
    </row>
    <row r="516" ht="15.75" customHeight="1">
      <c r="C516" s="20"/>
      <c r="D516" s="21"/>
      <c r="AE516" s="20"/>
      <c r="AF516" s="20"/>
    </row>
    <row r="517" ht="15.75" customHeight="1">
      <c r="C517" s="20"/>
      <c r="D517" s="21"/>
      <c r="AE517" s="20"/>
      <c r="AF517" s="20"/>
    </row>
    <row r="518" ht="15.75" customHeight="1">
      <c r="C518" s="20"/>
      <c r="D518" s="21"/>
      <c r="AE518" s="20"/>
      <c r="AF518" s="20"/>
    </row>
    <row r="519" ht="15.75" customHeight="1">
      <c r="C519" s="20"/>
      <c r="D519" s="21"/>
      <c r="AE519" s="20"/>
      <c r="AF519" s="20"/>
    </row>
    <row r="520" ht="15.75" customHeight="1">
      <c r="C520" s="20"/>
      <c r="D520" s="21"/>
      <c r="AE520" s="20"/>
      <c r="AF520" s="20"/>
    </row>
    <row r="521" ht="15.75" customHeight="1">
      <c r="C521" s="20"/>
      <c r="D521" s="21"/>
      <c r="AE521" s="20"/>
      <c r="AF521" s="20"/>
    </row>
    <row r="522" ht="15.75" customHeight="1">
      <c r="C522" s="20"/>
      <c r="D522" s="21"/>
      <c r="AE522" s="20"/>
      <c r="AF522" s="20"/>
    </row>
    <row r="523" ht="15.75" customHeight="1">
      <c r="C523" s="20"/>
      <c r="D523" s="21"/>
      <c r="AE523" s="20"/>
      <c r="AF523" s="20"/>
    </row>
    <row r="524" ht="15.75" customHeight="1">
      <c r="C524" s="20"/>
      <c r="D524" s="21"/>
      <c r="AE524" s="20"/>
      <c r="AF524" s="20"/>
    </row>
    <row r="525" ht="15.75" customHeight="1">
      <c r="C525" s="20"/>
      <c r="D525" s="21"/>
      <c r="AE525" s="20"/>
      <c r="AF525" s="20"/>
    </row>
    <row r="526" ht="15.75" customHeight="1">
      <c r="C526" s="20"/>
      <c r="D526" s="21"/>
      <c r="AE526" s="20"/>
      <c r="AF526" s="20"/>
    </row>
    <row r="527" ht="15.75" customHeight="1">
      <c r="C527" s="20"/>
      <c r="D527" s="21"/>
      <c r="AE527" s="20"/>
      <c r="AF527" s="20"/>
    </row>
    <row r="528" ht="15.75" customHeight="1">
      <c r="C528" s="20"/>
      <c r="D528" s="21"/>
      <c r="AE528" s="20"/>
      <c r="AF528" s="20"/>
    </row>
    <row r="529" ht="15.75" customHeight="1">
      <c r="C529" s="20"/>
      <c r="D529" s="21"/>
      <c r="AE529" s="20"/>
      <c r="AF529" s="20"/>
    </row>
    <row r="530" ht="15.75" customHeight="1">
      <c r="C530" s="20"/>
      <c r="D530" s="21"/>
      <c r="AE530" s="20"/>
      <c r="AF530" s="20"/>
    </row>
    <row r="531" ht="15.75" customHeight="1">
      <c r="C531" s="20"/>
      <c r="D531" s="21"/>
      <c r="AE531" s="20"/>
      <c r="AF531" s="20"/>
    </row>
    <row r="532" ht="15.75" customHeight="1">
      <c r="C532" s="20"/>
      <c r="D532" s="21"/>
      <c r="AE532" s="20"/>
      <c r="AF532" s="20"/>
    </row>
    <row r="533" ht="15.75" customHeight="1">
      <c r="C533" s="20"/>
      <c r="D533" s="21"/>
      <c r="AE533" s="20"/>
      <c r="AF533" s="20"/>
    </row>
    <row r="534" ht="15.75" customHeight="1">
      <c r="C534" s="20"/>
      <c r="D534" s="21"/>
      <c r="AE534" s="20"/>
      <c r="AF534" s="20"/>
    </row>
    <row r="535" ht="15.75" customHeight="1">
      <c r="C535" s="20"/>
      <c r="D535" s="21"/>
      <c r="AE535" s="20"/>
      <c r="AF535" s="20"/>
    </row>
    <row r="536" ht="15.75" customHeight="1">
      <c r="C536" s="20"/>
      <c r="D536" s="21"/>
      <c r="AE536" s="20"/>
      <c r="AF536" s="20"/>
    </row>
    <row r="537" ht="15.75" customHeight="1">
      <c r="C537" s="20"/>
      <c r="D537" s="21"/>
      <c r="AE537" s="20"/>
      <c r="AF537" s="20"/>
    </row>
    <row r="538" ht="15.75" customHeight="1">
      <c r="C538" s="20"/>
      <c r="D538" s="21"/>
      <c r="AE538" s="20"/>
      <c r="AF538" s="20"/>
    </row>
    <row r="539" ht="15.75" customHeight="1">
      <c r="C539" s="20"/>
      <c r="D539" s="21"/>
      <c r="AE539" s="20"/>
      <c r="AF539" s="20"/>
    </row>
    <row r="540" ht="15.75" customHeight="1">
      <c r="C540" s="20"/>
      <c r="D540" s="21"/>
      <c r="AE540" s="20"/>
      <c r="AF540" s="20"/>
    </row>
    <row r="541" ht="15.75" customHeight="1">
      <c r="C541" s="20"/>
      <c r="D541" s="21"/>
      <c r="AE541" s="20"/>
      <c r="AF541" s="20"/>
    </row>
    <row r="542" ht="15.75" customHeight="1">
      <c r="C542" s="20"/>
      <c r="D542" s="21"/>
      <c r="AE542" s="20"/>
      <c r="AF542" s="20"/>
    </row>
    <row r="543" ht="15.75" customHeight="1">
      <c r="C543" s="20"/>
      <c r="D543" s="21"/>
      <c r="AE543" s="20"/>
      <c r="AF543" s="20"/>
    </row>
    <row r="544" ht="15.75" customHeight="1">
      <c r="C544" s="20"/>
      <c r="D544" s="21"/>
      <c r="AE544" s="20"/>
      <c r="AF544" s="20"/>
    </row>
    <row r="545" ht="15.75" customHeight="1">
      <c r="C545" s="20"/>
      <c r="D545" s="21"/>
      <c r="AE545" s="20"/>
      <c r="AF545" s="20"/>
    </row>
    <row r="546" ht="15.75" customHeight="1">
      <c r="C546" s="20"/>
      <c r="D546" s="21"/>
      <c r="AE546" s="20"/>
      <c r="AF546" s="20"/>
    </row>
    <row r="547" ht="15.75" customHeight="1">
      <c r="C547" s="20"/>
      <c r="D547" s="21"/>
      <c r="AE547" s="20"/>
      <c r="AF547" s="20"/>
    </row>
    <row r="548" ht="15.75" customHeight="1">
      <c r="C548" s="20"/>
      <c r="D548" s="21"/>
      <c r="AE548" s="20"/>
      <c r="AF548" s="20"/>
    </row>
    <row r="549" ht="15.75" customHeight="1">
      <c r="C549" s="20"/>
      <c r="D549" s="21"/>
      <c r="AE549" s="20"/>
      <c r="AF549" s="20"/>
    </row>
    <row r="550" ht="15.75" customHeight="1">
      <c r="C550" s="20"/>
      <c r="D550" s="21"/>
      <c r="AE550" s="20"/>
      <c r="AF550" s="20"/>
    </row>
    <row r="551" ht="15.75" customHeight="1">
      <c r="C551" s="20"/>
      <c r="D551" s="21"/>
      <c r="AE551" s="20"/>
      <c r="AF551" s="20"/>
    </row>
    <row r="552" ht="15.75" customHeight="1">
      <c r="C552" s="20"/>
      <c r="D552" s="21"/>
      <c r="AE552" s="20"/>
      <c r="AF552" s="20"/>
    </row>
    <row r="553" ht="15.75" customHeight="1">
      <c r="C553" s="20"/>
      <c r="D553" s="21"/>
      <c r="AE553" s="20"/>
      <c r="AF553" s="20"/>
    </row>
    <row r="554" ht="15.75" customHeight="1">
      <c r="C554" s="20"/>
      <c r="D554" s="21"/>
      <c r="AE554" s="20"/>
      <c r="AF554" s="20"/>
    </row>
    <row r="555" ht="15.75" customHeight="1">
      <c r="C555" s="20"/>
      <c r="D555" s="21"/>
      <c r="AE555" s="20"/>
      <c r="AF555" s="20"/>
    </row>
    <row r="556" ht="15.75" customHeight="1">
      <c r="C556" s="20"/>
      <c r="D556" s="21"/>
      <c r="AE556" s="20"/>
      <c r="AF556" s="20"/>
    </row>
    <row r="557" ht="15.75" customHeight="1">
      <c r="C557" s="20"/>
      <c r="D557" s="21"/>
      <c r="AE557" s="20"/>
      <c r="AF557" s="20"/>
    </row>
    <row r="558" ht="15.75" customHeight="1">
      <c r="C558" s="20"/>
      <c r="D558" s="21"/>
      <c r="AE558" s="20"/>
      <c r="AF558" s="20"/>
    </row>
    <row r="559" ht="15.75" customHeight="1">
      <c r="C559" s="20"/>
      <c r="D559" s="21"/>
      <c r="AE559" s="20"/>
      <c r="AF559" s="20"/>
    </row>
    <row r="560" ht="15.75" customHeight="1">
      <c r="C560" s="20"/>
      <c r="D560" s="21"/>
      <c r="AE560" s="20"/>
      <c r="AF560" s="20"/>
    </row>
    <row r="561" ht="15.75" customHeight="1">
      <c r="C561" s="20"/>
      <c r="D561" s="21"/>
      <c r="AE561" s="20"/>
      <c r="AF561" s="20"/>
    </row>
    <row r="562" ht="15.75" customHeight="1">
      <c r="C562" s="20"/>
      <c r="D562" s="21"/>
      <c r="AE562" s="20"/>
      <c r="AF562" s="20"/>
    </row>
    <row r="563" ht="15.75" customHeight="1">
      <c r="C563" s="20"/>
      <c r="D563" s="21"/>
      <c r="AE563" s="20"/>
      <c r="AF563" s="20"/>
    </row>
    <row r="564" ht="15.75" customHeight="1">
      <c r="C564" s="20"/>
      <c r="D564" s="21"/>
      <c r="AE564" s="20"/>
      <c r="AF564" s="20"/>
    </row>
    <row r="565" ht="15.75" customHeight="1">
      <c r="C565" s="20"/>
      <c r="D565" s="21"/>
      <c r="AE565" s="20"/>
      <c r="AF565" s="20"/>
    </row>
    <row r="566" ht="15.75" customHeight="1">
      <c r="C566" s="20"/>
      <c r="D566" s="21"/>
      <c r="AE566" s="20"/>
      <c r="AF566" s="20"/>
    </row>
    <row r="567" ht="15.75" customHeight="1">
      <c r="C567" s="20"/>
      <c r="D567" s="21"/>
      <c r="AE567" s="20"/>
      <c r="AF567" s="20"/>
    </row>
    <row r="568" ht="15.75" customHeight="1">
      <c r="C568" s="20"/>
      <c r="D568" s="21"/>
      <c r="AE568" s="20"/>
      <c r="AF568" s="20"/>
    </row>
    <row r="569" ht="15.75" customHeight="1">
      <c r="C569" s="20"/>
      <c r="D569" s="21"/>
      <c r="AE569" s="20"/>
      <c r="AF569" s="20"/>
    </row>
    <row r="570" ht="15.75" customHeight="1">
      <c r="C570" s="20"/>
      <c r="D570" s="21"/>
      <c r="AE570" s="20"/>
      <c r="AF570" s="20"/>
    </row>
    <row r="571" ht="15.75" customHeight="1">
      <c r="C571" s="20"/>
      <c r="D571" s="21"/>
      <c r="AE571" s="20"/>
      <c r="AF571" s="20"/>
    </row>
    <row r="572" ht="15.75" customHeight="1">
      <c r="C572" s="20"/>
      <c r="D572" s="21"/>
      <c r="AE572" s="20"/>
      <c r="AF572" s="20"/>
    </row>
    <row r="573" ht="15.75" customHeight="1">
      <c r="C573" s="20"/>
      <c r="D573" s="21"/>
      <c r="AE573" s="20"/>
      <c r="AF573" s="20"/>
    </row>
    <row r="574" ht="15.75" customHeight="1">
      <c r="C574" s="20"/>
      <c r="D574" s="21"/>
      <c r="AE574" s="20"/>
      <c r="AF574" s="20"/>
    </row>
    <row r="575" ht="15.75" customHeight="1">
      <c r="C575" s="20"/>
      <c r="D575" s="21"/>
      <c r="AE575" s="20"/>
      <c r="AF575" s="20"/>
    </row>
    <row r="576" ht="15.75" customHeight="1">
      <c r="C576" s="20"/>
      <c r="D576" s="21"/>
      <c r="AE576" s="20"/>
      <c r="AF576" s="20"/>
    </row>
    <row r="577" ht="15.75" customHeight="1">
      <c r="C577" s="20"/>
      <c r="D577" s="21"/>
      <c r="AE577" s="20"/>
      <c r="AF577" s="20"/>
    </row>
    <row r="578" ht="15.75" customHeight="1">
      <c r="C578" s="20"/>
      <c r="D578" s="21"/>
      <c r="AE578" s="20"/>
      <c r="AF578" s="20"/>
    </row>
    <row r="579" ht="15.75" customHeight="1">
      <c r="C579" s="20"/>
      <c r="D579" s="21"/>
      <c r="AE579" s="20"/>
      <c r="AF579" s="20"/>
    </row>
    <row r="580" ht="15.75" customHeight="1">
      <c r="C580" s="20"/>
      <c r="D580" s="21"/>
      <c r="AE580" s="20"/>
      <c r="AF580" s="20"/>
    </row>
    <row r="581" ht="15.75" customHeight="1">
      <c r="C581" s="20"/>
      <c r="D581" s="21"/>
      <c r="AE581" s="20"/>
      <c r="AF581" s="20"/>
    </row>
    <row r="582" ht="15.75" customHeight="1">
      <c r="C582" s="20"/>
      <c r="D582" s="21"/>
      <c r="AE582" s="20"/>
      <c r="AF582" s="20"/>
    </row>
    <row r="583" ht="15.75" customHeight="1">
      <c r="C583" s="20"/>
      <c r="D583" s="21"/>
      <c r="AE583" s="20"/>
      <c r="AF583" s="20"/>
    </row>
    <row r="584" ht="15.75" customHeight="1">
      <c r="C584" s="20"/>
      <c r="D584" s="21"/>
      <c r="AE584" s="20"/>
      <c r="AF584" s="20"/>
    </row>
    <row r="585" ht="15.75" customHeight="1">
      <c r="C585" s="20"/>
      <c r="D585" s="21"/>
      <c r="AE585" s="20"/>
      <c r="AF585" s="20"/>
    </row>
    <row r="586" ht="15.75" customHeight="1">
      <c r="C586" s="20"/>
      <c r="D586" s="21"/>
      <c r="AE586" s="20"/>
      <c r="AF586" s="20"/>
    </row>
    <row r="587" ht="15.75" customHeight="1">
      <c r="C587" s="20"/>
      <c r="D587" s="21"/>
      <c r="AE587" s="20"/>
      <c r="AF587" s="20"/>
    </row>
    <row r="588" ht="15.75" customHeight="1">
      <c r="C588" s="20"/>
      <c r="D588" s="21"/>
      <c r="AE588" s="20"/>
      <c r="AF588" s="20"/>
    </row>
    <row r="589" ht="15.75" customHeight="1">
      <c r="C589" s="20"/>
      <c r="D589" s="21"/>
      <c r="AE589" s="20"/>
      <c r="AF589" s="20"/>
    </row>
    <row r="590" ht="15.75" customHeight="1">
      <c r="C590" s="20"/>
      <c r="D590" s="21"/>
      <c r="AE590" s="20"/>
      <c r="AF590" s="20"/>
    </row>
    <row r="591" ht="15.75" customHeight="1">
      <c r="C591" s="20"/>
      <c r="D591" s="21"/>
      <c r="AE591" s="20"/>
      <c r="AF591" s="20"/>
    </row>
    <row r="592" ht="15.75" customHeight="1">
      <c r="C592" s="20"/>
      <c r="D592" s="21"/>
      <c r="AE592" s="20"/>
      <c r="AF592" s="20"/>
    </row>
    <row r="593" ht="15.75" customHeight="1">
      <c r="C593" s="20"/>
      <c r="D593" s="21"/>
      <c r="AE593" s="20"/>
      <c r="AF593" s="20"/>
    </row>
    <row r="594" ht="15.75" customHeight="1">
      <c r="C594" s="20"/>
      <c r="D594" s="21"/>
      <c r="AE594" s="20"/>
      <c r="AF594" s="20"/>
    </row>
    <row r="595" ht="15.75" customHeight="1">
      <c r="C595" s="20"/>
      <c r="D595" s="21"/>
      <c r="AE595" s="20"/>
      <c r="AF595" s="20"/>
    </row>
    <row r="596" ht="15.75" customHeight="1">
      <c r="C596" s="20"/>
      <c r="D596" s="21"/>
      <c r="AE596" s="20"/>
      <c r="AF596" s="20"/>
    </row>
    <row r="597" ht="15.75" customHeight="1">
      <c r="C597" s="20"/>
      <c r="D597" s="21"/>
      <c r="AE597" s="20"/>
      <c r="AF597" s="20"/>
    </row>
    <row r="598" ht="15.75" customHeight="1">
      <c r="C598" s="20"/>
      <c r="D598" s="21"/>
      <c r="AE598" s="20"/>
      <c r="AF598" s="20"/>
    </row>
    <row r="599" ht="15.75" customHeight="1">
      <c r="C599" s="20"/>
      <c r="D599" s="21"/>
      <c r="AE599" s="20"/>
      <c r="AF599" s="20"/>
    </row>
    <row r="600" ht="15.75" customHeight="1">
      <c r="C600" s="20"/>
      <c r="D600" s="21"/>
      <c r="AE600" s="20"/>
      <c r="AF600" s="20"/>
    </row>
    <row r="601" ht="15.75" customHeight="1">
      <c r="C601" s="20"/>
      <c r="D601" s="21"/>
      <c r="AE601" s="20"/>
      <c r="AF601" s="20"/>
    </row>
    <row r="602" ht="15.75" customHeight="1">
      <c r="C602" s="20"/>
      <c r="D602" s="21"/>
      <c r="AE602" s="20"/>
      <c r="AF602" s="20"/>
    </row>
    <row r="603" ht="15.75" customHeight="1">
      <c r="C603" s="20"/>
      <c r="D603" s="21"/>
      <c r="AE603" s="20"/>
      <c r="AF603" s="20"/>
    </row>
    <row r="604" ht="15.75" customHeight="1">
      <c r="C604" s="20"/>
      <c r="D604" s="21"/>
      <c r="AE604" s="20"/>
      <c r="AF604" s="20"/>
    </row>
    <row r="605" ht="15.75" customHeight="1">
      <c r="C605" s="20"/>
      <c r="D605" s="21"/>
      <c r="AE605" s="20"/>
      <c r="AF605" s="20"/>
    </row>
    <row r="606" ht="15.75" customHeight="1">
      <c r="C606" s="20"/>
      <c r="D606" s="21"/>
      <c r="AE606" s="20"/>
      <c r="AF606" s="20"/>
    </row>
    <row r="607" ht="15.75" customHeight="1">
      <c r="C607" s="20"/>
      <c r="D607" s="21"/>
      <c r="AE607" s="20"/>
      <c r="AF607" s="20"/>
    </row>
    <row r="608" ht="15.75" customHeight="1">
      <c r="C608" s="20"/>
      <c r="D608" s="21"/>
      <c r="AE608" s="20"/>
      <c r="AF608" s="20"/>
    </row>
    <row r="609" ht="15.75" customHeight="1">
      <c r="C609" s="20"/>
      <c r="D609" s="21"/>
      <c r="AE609" s="20"/>
      <c r="AF609" s="20"/>
    </row>
    <row r="610" ht="15.75" customHeight="1">
      <c r="C610" s="20"/>
      <c r="D610" s="21"/>
      <c r="AE610" s="20"/>
      <c r="AF610" s="20"/>
    </row>
    <row r="611" ht="15.75" customHeight="1">
      <c r="C611" s="20"/>
      <c r="D611" s="21"/>
      <c r="AE611" s="20"/>
      <c r="AF611" s="20"/>
    </row>
    <row r="612" ht="15.75" customHeight="1">
      <c r="C612" s="20"/>
      <c r="D612" s="21"/>
      <c r="AE612" s="20"/>
      <c r="AF612" s="20"/>
    </row>
    <row r="613" ht="15.75" customHeight="1">
      <c r="C613" s="20"/>
      <c r="D613" s="21"/>
      <c r="AE613" s="20"/>
      <c r="AF613" s="20"/>
    </row>
    <row r="614" ht="15.75" customHeight="1">
      <c r="C614" s="20"/>
      <c r="D614" s="21"/>
      <c r="AE614" s="20"/>
      <c r="AF614" s="20"/>
    </row>
    <row r="615" ht="15.75" customHeight="1">
      <c r="C615" s="20"/>
      <c r="D615" s="21"/>
      <c r="AE615" s="20"/>
      <c r="AF615" s="20"/>
    </row>
    <row r="616" ht="15.75" customHeight="1">
      <c r="C616" s="20"/>
      <c r="D616" s="21"/>
      <c r="AE616" s="20"/>
      <c r="AF616" s="20"/>
    </row>
    <row r="617" ht="15.75" customHeight="1">
      <c r="C617" s="20"/>
      <c r="D617" s="21"/>
      <c r="AE617" s="20"/>
      <c r="AF617" s="20"/>
    </row>
    <row r="618" ht="15.75" customHeight="1">
      <c r="C618" s="20"/>
      <c r="D618" s="21"/>
      <c r="AE618" s="20"/>
      <c r="AF618" s="20"/>
    </row>
    <row r="619" ht="15.75" customHeight="1">
      <c r="C619" s="20"/>
      <c r="D619" s="21"/>
      <c r="AE619" s="20"/>
      <c r="AF619" s="20"/>
    </row>
    <row r="620" ht="15.75" customHeight="1">
      <c r="C620" s="20"/>
      <c r="D620" s="21"/>
      <c r="AE620" s="20"/>
      <c r="AF620" s="20"/>
    </row>
    <row r="621" ht="15.75" customHeight="1">
      <c r="C621" s="20"/>
      <c r="D621" s="21"/>
      <c r="AE621" s="20"/>
      <c r="AF621" s="20"/>
    </row>
    <row r="622" ht="15.75" customHeight="1">
      <c r="C622" s="20"/>
      <c r="D622" s="21"/>
      <c r="AE622" s="20"/>
      <c r="AF622" s="20"/>
    </row>
    <row r="623" ht="15.75" customHeight="1">
      <c r="C623" s="20"/>
      <c r="D623" s="21"/>
      <c r="AE623" s="20"/>
      <c r="AF623" s="20"/>
    </row>
    <row r="624" ht="15.75" customHeight="1">
      <c r="C624" s="20"/>
      <c r="D624" s="21"/>
      <c r="AE624" s="20"/>
      <c r="AF624" s="20"/>
    </row>
    <row r="625" ht="15.75" customHeight="1">
      <c r="C625" s="20"/>
      <c r="D625" s="21"/>
      <c r="AE625" s="20"/>
      <c r="AF625" s="20"/>
    </row>
    <row r="626" ht="15.75" customHeight="1">
      <c r="C626" s="20"/>
      <c r="D626" s="21"/>
      <c r="AE626" s="20"/>
      <c r="AF626" s="20"/>
    </row>
    <row r="627" ht="15.75" customHeight="1">
      <c r="C627" s="20"/>
      <c r="D627" s="21"/>
      <c r="AE627" s="20"/>
      <c r="AF627" s="20"/>
    </row>
    <row r="628" ht="15.75" customHeight="1">
      <c r="C628" s="20"/>
      <c r="D628" s="21"/>
      <c r="AE628" s="20"/>
      <c r="AF628" s="20"/>
    </row>
    <row r="629" ht="15.75" customHeight="1">
      <c r="C629" s="20"/>
      <c r="D629" s="21"/>
      <c r="AE629" s="20"/>
      <c r="AF629" s="20"/>
    </row>
    <row r="630" ht="15.75" customHeight="1">
      <c r="C630" s="20"/>
      <c r="D630" s="21"/>
      <c r="AE630" s="20"/>
      <c r="AF630" s="20"/>
    </row>
    <row r="631" ht="15.75" customHeight="1">
      <c r="C631" s="20"/>
      <c r="D631" s="21"/>
      <c r="AE631" s="20"/>
      <c r="AF631" s="20"/>
    </row>
    <row r="632" ht="15.75" customHeight="1">
      <c r="C632" s="20"/>
      <c r="D632" s="21"/>
      <c r="AE632" s="20"/>
      <c r="AF632" s="20"/>
    </row>
    <row r="633" ht="15.75" customHeight="1">
      <c r="C633" s="20"/>
      <c r="D633" s="21"/>
      <c r="AE633" s="20"/>
      <c r="AF633" s="20"/>
    </row>
    <row r="634" ht="15.75" customHeight="1">
      <c r="C634" s="20"/>
      <c r="D634" s="21"/>
      <c r="AE634" s="20"/>
      <c r="AF634" s="20"/>
    </row>
    <row r="635" ht="15.75" customHeight="1">
      <c r="C635" s="20"/>
      <c r="D635" s="21"/>
      <c r="AE635" s="20"/>
      <c r="AF635" s="20"/>
    </row>
    <row r="636" ht="15.75" customHeight="1">
      <c r="C636" s="20"/>
      <c r="D636" s="21"/>
      <c r="AE636" s="20"/>
      <c r="AF636" s="20"/>
    </row>
    <row r="637" ht="15.75" customHeight="1">
      <c r="C637" s="20"/>
      <c r="D637" s="21"/>
      <c r="AE637" s="20"/>
      <c r="AF637" s="20"/>
    </row>
    <row r="638" ht="15.75" customHeight="1">
      <c r="C638" s="20"/>
      <c r="D638" s="21"/>
      <c r="AE638" s="20"/>
      <c r="AF638" s="20"/>
    </row>
    <row r="639" ht="15.75" customHeight="1">
      <c r="C639" s="20"/>
      <c r="D639" s="21"/>
      <c r="AE639" s="20"/>
      <c r="AF639" s="20"/>
    </row>
    <row r="640" ht="15.75" customHeight="1">
      <c r="C640" s="20"/>
      <c r="D640" s="21"/>
      <c r="AE640" s="20"/>
      <c r="AF640" s="20"/>
    </row>
    <row r="641" ht="15.75" customHeight="1">
      <c r="C641" s="20"/>
      <c r="D641" s="21"/>
      <c r="AE641" s="20"/>
      <c r="AF641" s="20"/>
    </row>
    <row r="642" ht="15.75" customHeight="1">
      <c r="C642" s="20"/>
      <c r="D642" s="21"/>
      <c r="AE642" s="20"/>
      <c r="AF642" s="20"/>
    </row>
    <row r="643" ht="15.75" customHeight="1">
      <c r="C643" s="20"/>
      <c r="D643" s="21"/>
      <c r="AE643" s="20"/>
      <c r="AF643" s="20"/>
    </row>
    <row r="644" ht="15.75" customHeight="1">
      <c r="C644" s="20"/>
      <c r="D644" s="21"/>
      <c r="AE644" s="20"/>
      <c r="AF644" s="20"/>
    </row>
    <row r="645" ht="15.75" customHeight="1">
      <c r="C645" s="20"/>
      <c r="D645" s="21"/>
      <c r="AE645" s="20"/>
      <c r="AF645" s="20"/>
    </row>
    <row r="646" ht="15.75" customHeight="1">
      <c r="C646" s="20"/>
      <c r="D646" s="21"/>
      <c r="AE646" s="20"/>
      <c r="AF646" s="20"/>
    </row>
    <row r="647" ht="15.75" customHeight="1">
      <c r="C647" s="20"/>
      <c r="D647" s="21"/>
      <c r="AE647" s="20"/>
      <c r="AF647" s="20"/>
    </row>
    <row r="648" ht="15.75" customHeight="1">
      <c r="C648" s="20"/>
      <c r="D648" s="21"/>
      <c r="AE648" s="20"/>
      <c r="AF648" s="20"/>
    </row>
    <row r="649" ht="15.75" customHeight="1">
      <c r="C649" s="20"/>
      <c r="D649" s="21"/>
      <c r="AE649" s="20"/>
      <c r="AF649" s="20"/>
    </row>
    <row r="650" ht="15.75" customHeight="1">
      <c r="C650" s="20"/>
      <c r="D650" s="21"/>
      <c r="AE650" s="20"/>
      <c r="AF650" s="20"/>
    </row>
    <row r="651" ht="15.75" customHeight="1">
      <c r="C651" s="20"/>
      <c r="D651" s="21"/>
      <c r="AE651" s="20"/>
      <c r="AF651" s="20"/>
    </row>
    <row r="652" ht="15.75" customHeight="1">
      <c r="C652" s="20"/>
      <c r="D652" s="21"/>
      <c r="AE652" s="20"/>
      <c r="AF652" s="20"/>
    </row>
    <row r="653" ht="15.75" customHeight="1">
      <c r="C653" s="20"/>
      <c r="D653" s="21"/>
      <c r="AE653" s="20"/>
      <c r="AF653" s="20"/>
    </row>
    <row r="654" ht="15.75" customHeight="1">
      <c r="C654" s="20"/>
      <c r="D654" s="21"/>
      <c r="AE654" s="20"/>
      <c r="AF654" s="20"/>
    </row>
    <row r="655" ht="15.75" customHeight="1">
      <c r="C655" s="20"/>
      <c r="D655" s="21"/>
      <c r="AE655" s="20"/>
      <c r="AF655" s="20"/>
    </row>
    <row r="656" ht="15.75" customHeight="1">
      <c r="C656" s="20"/>
      <c r="D656" s="21"/>
      <c r="AE656" s="20"/>
      <c r="AF656" s="20"/>
    </row>
    <row r="657" ht="15.75" customHeight="1">
      <c r="C657" s="20"/>
      <c r="D657" s="21"/>
      <c r="AE657" s="20"/>
      <c r="AF657" s="20"/>
    </row>
    <row r="658" ht="15.75" customHeight="1">
      <c r="C658" s="20"/>
      <c r="D658" s="21"/>
      <c r="AE658" s="20"/>
      <c r="AF658" s="20"/>
    </row>
    <row r="659" ht="15.75" customHeight="1">
      <c r="C659" s="20"/>
      <c r="D659" s="21"/>
      <c r="AE659" s="20"/>
      <c r="AF659" s="20"/>
    </row>
    <row r="660" ht="15.75" customHeight="1">
      <c r="C660" s="20"/>
      <c r="D660" s="21"/>
      <c r="AE660" s="20"/>
      <c r="AF660" s="20"/>
    </row>
    <row r="661" ht="15.75" customHeight="1">
      <c r="C661" s="20"/>
      <c r="D661" s="21"/>
      <c r="AE661" s="20"/>
      <c r="AF661" s="20"/>
    </row>
    <row r="662" ht="15.75" customHeight="1">
      <c r="C662" s="20"/>
      <c r="D662" s="21"/>
      <c r="AE662" s="20"/>
      <c r="AF662" s="20"/>
    </row>
    <row r="663" ht="15.75" customHeight="1">
      <c r="C663" s="20"/>
      <c r="D663" s="21"/>
      <c r="AE663" s="20"/>
      <c r="AF663" s="20"/>
    </row>
    <row r="664" ht="15.75" customHeight="1">
      <c r="C664" s="20"/>
      <c r="D664" s="21"/>
      <c r="AE664" s="20"/>
      <c r="AF664" s="20"/>
    </row>
    <row r="665" ht="15.75" customHeight="1">
      <c r="C665" s="20"/>
      <c r="D665" s="21"/>
      <c r="AE665" s="20"/>
      <c r="AF665" s="20"/>
    </row>
    <row r="666" ht="15.75" customHeight="1">
      <c r="C666" s="20"/>
      <c r="D666" s="21"/>
      <c r="AE666" s="20"/>
      <c r="AF666" s="20"/>
    </row>
    <row r="667" ht="15.75" customHeight="1">
      <c r="C667" s="20"/>
      <c r="D667" s="21"/>
      <c r="AE667" s="20"/>
      <c r="AF667" s="20"/>
    </row>
    <row r="668" ht="15.75" customHeight="1">
      <c r="C668" s="20"/>
      <c r="D668" s="21"/>
      <c r="AE668" s="20"/>
      <c r="AF668" s="20"/>
    </row>
    <row r="669" ht="15.75" customHeight="1">
      <c r="C669" s="20"/>
      <c r="D669" s="21"/>
      <c r="AE669" s="20"/>
      <c r="AF669" s="20"/>
    </row>
    <row r="670" ht="15.75" customHeight="1">
      <c r="C670" s="20"/>
      <c r="D670" s="21"/>
      <c r="AE670" s="20"/>
      <c r="AF670" s="20"/>
    </row>
    <row r="671" ht="15.75" customHeight="1">
      <c r="C671" s="20"/>
      <c r="D671" s="21"/>
      <c r="AE671" s="20"/>
      <c r="AF671" s="20"/>
    </row>
    <row r="672" ht="15.75" customHeight="1">
      <c r="C672" s="20"/>
      <c r="D672" s="21"/>
      <c r="AE672" s="20"/>
      <c r="AF672" s="20"/>
    </row>
    <row r="673" ht="15.75" customHeight="1">
      <c r="C673" s="20"/>
      <c r="D673" s="21"/>
      <c r="AE673" s="20"/>
      <c r="AF673" s="20"/>
    </row>
    <row r="674" ht="15.75" customHeight="1">
      <c r="C674" s="20"/>
      <c r="D674" s="21"/>
      <c r="AE674" s="20"/>
      <c r="AF674" s="20"/>
    </row>
    <row r="675" ht="15.75" customHeight="1">
      <c r="C675" s="20"/>
      <c r="D675" s="21"/>
      <c r="AE675" s="20"/>
      <c r="AF675" s="20"/>
    </row>
    <row r="676" ht="15.75" customHeight="1">
      <c r="C676" s="20"/>
      <c r="D676" s="21"/>
      <c r="AE676" s="20"/>
      <c r="AF676" s="20"/>
    </row>
    <row r="677" ht="15.75" customHeight="1">
      <c r="C677" s="20"/>
      <c r="D677" s="21"/>
      <c r="AE677" s="20"/>
      <c r="AF677" s="20"/>
    </row>
    <row r="678" ht="15.75" customHeight="1">
      <c r="C678" s="20"/>
      <c r="D678" s="21"/>
      <c r="AE678" s="20"/>
      <c r="AF678" s="20"/>
    </row>
    <row r="679" ht="15.75" customHeight="1">
      <c r="C679" s="20"/>
      <c r="D679" s="21"/>
      <c r="AE679" s="20"/>
      <c r="AF679" s="20"/>
    </row>
    <row r="680" ht="15.75" customHeight="1">
      <c r="C680" s="20"/>
      <c r="D680" s="21"/>
      <c r="AE680" s="20"/>
      <c r="AF680" s="20"/>
    </row>
    <row r="681" ht="15.75" customHeight="1">
      <c r="C681" s="20"/>
      <c r="D681" s="21"/>
      <c r="AE681" s="20"/>
      <c r="AF681" s="20"/>
    </row>
    <row r="682" ht="15.75" customHeight="1">
      <c r="C682" s="20"/>
      <c r="D682" s="21"/>
      <c r="AE682" s="20"/>
      <c r="AF682" s="20"/>
    </row>
    <row r="683" ht="15.75" customHeight="1">
      <c r="C683" s="20"/>
      <c r="D683" s="21"/>
      <c r="AE683" s="20"/>
      <c r="AF683" s="20"/>
    </row>
    <row r="684" ht="15.75" customHeight="1">
      <c r="C684" s="20"/>
      <c r="D684" s="21"/>
      <c r="AE684" s="20"/>
      <c r="AF684" s="20"/>
    </row>
    <row r="685" ht="15.75" customHeight="1">
      <c r="C685" s="20"/>
      <c r="D685" s="21"/>
      <c r="AE685" s="20"/>
      <c r="AF685" s="20"/>
    </row>
    <row r="686" ht="15.75" customHeight="1">
      <c r="C686" s="20"/>
      <c r="D686" s="21"/>
      <c r="AE686" s="20"/>
      <c r="AF686" s="20"/>
    </row>
    <row r="687" ht="15.75" customHeight="1">
      <c r="C687" s="20"/>
      <c r="D687" s="21"/>
      <c r="AE687" s="20"/>
      <c r="AF687" s="20"/>
    </row>
    <row r="688" ht="15.75" customHeight="1">
      <c r="C688" s="20"/>
      <c r="D688" s="21"/>
      <c r="AE688" s="20"/>
      <c r="AF688" s="20"/>
    </row>
    <row r="689" ht="15.75" customHeight="1">
      <c r="C689" s="20"/>
      <c r="D689" s="21"/>
      <c r="AE689" s="20"/>
      <c r="AF689" s="20"/>
    </row>
    <row r="690" ht="15.75" customHeight="1">
      <c r="C690" s="20"/>
      <c r="D690" s="21"/>
      <c r="AE690" s="20"/>
      <c r="AF690" s="20"/>
    </row>
    <row r="691" ht="15.75" customHeight="1">
      <c r="C691" s="20"/>
      <c r="D691" s="21"/>
      <c r="AE691" s="20"/>
      <c r="AF691" s="20"/>
    </row>
    <row r="692" ht="15.75" customHeight="1">
      <c r="C692" s="20"/>
      <c r="D692" s="21"/>
      <c r="AE692" s="20"/>
      <c r="AF692" s="20"/>
    </row>
    <row r="693" ht="15.75" customHeight="1">
      <c r="C693" s="20"/>
      <c r="D693" s="21"/>
      <c r="AE693" s="20"/>
      <c r="AF693" s="20"/>
    </row>
    <row r="694" ht="15.75" customHeight="1">
      <c r="C694" s="20"/>
      <c r="D694" s="21"/>
      <c r="AE694" s="20"/>
      <c r="AF694" s="20"/>
    </row>
    <row r="695" ht="15.75" customHeight="1">
      <c r="C695" s="20"/>
      <c r="D695" s="21"/>
      <c r="AE695" s="20"/>
      <c r="AF695" s="20"/>
    </row>
    <row r="696" ht="15.75" customHeight="1">
      <c r="C696" s="20"/>
      <c r="D696" s="21"/>
      <c r="AE696" s="20"/>
      <c r="AF696" s="20"/>
    </row>
    <row r="697" ht="15.75" customHeight="1">
      <c r="C697" s="20"/>
      <c r="D697" s="21"/>
      <c r="AE697" s="20"/>
      <c r="AF697" s="20"/>
    </row>
    <row r="698" ht="15.75" customHeight="1">
      <c r="C698" s="20"/>
      <c r="D698" s="21"/>
      <c r="AE698" s="20"/>
      <c r="AF698" s="20"/>
    </row>
    <row r="699" ht="15.75" customHeight="1">
      <c r="C699" s="20"/>
      <c r="D699" s="21"/>
      <c r="AE699" s="20"/>
      <c r="AF699" s="20"/>
    </row>
    <row r="700" ht="15.75" customHeight="1">
      <c r="C700" s="20"/>
      <c r="D700" s="21"/>
      <c r="AE700" s="20"/>
      <c r="AF700" s="20"/>
    </row>
    <row r="701" ht="15.75" customHeight="1">
      <c r="C701" s="20"/>
      <c r="D701" s="21"/>
      <c r="AE701" s="20"/>
      <c r="AF701" s="20"/>
    </row>
    <row r="702" ht="15.75" customHeight="1">
      <c r="C702" s="20"/>
      <c r="D702" s="21"/>
      <c r="AE702" s="20"/>
      <c r="AF702" s="20"/>
    </row>
    <row r="703" ht="15.75" customHeight="1">
      <c r="C703" s="20"/>
      <c r="D703" s="21"/>
      <c r="AE703" s="20"/>
      <c r="AF703" s="20"/>
    </row>
    <row r="704" ht="15.75" customHeight="1">
      <c r="C704" s="20"/>
      <c r="D704" s="21"/>
      <c r="AE704" s="20"/>
      <c r="AF704" s="20"/>
    </row>
    <row r="705" ht="15.75" customHeight="1">
      <c r="C705" s="20"/>
      <c r="D705" s="21"/>
      <c r="AE705" s="20"/>
      <c r="AF705" s="20"/>
    </row>
    <row r="706" ht="15.75" customHeight="1">
      <c r="C706" s="20"/>
      <c r="D706" s="21"/>
      <c r="AE706" s="20"/>
      <c r="AF706" s="20"/>
    </row>
    <row r="707" ht="15.75" customHeight="1">
      <c r="C707" s="20"/>
      <c r="D707" s="21"/>
      <c r="AE707" s="20"/>
      <c r="AF707" s="20"/>
    </row>
    <row r="708" ht="15.75" customHeight="1">
      <c r="C708" s="20"/>
      <c r="D708" s="21"/>
      <c r="AE708" s="20"/>
      <c r="AF708" s="20"/>
    </row>
    <row r="709" ht="15.75" customHeight="1">
      <c r="C709" s="20"/>
      <c r="D709" s="21"/>
      <c r="AE709" s="20"/>
      <c r="AF709" s="20"/>
    </row>
    <row r="710" ht="15.75" customHeight="1">
      <c r="C710" s="20"/>
      <c r="D710" s="21"/>
      <c r="AE710" s="20"/>
      <c r="AF710" s="20"/>
    </row>
    <row r="711" ht="15.75" customHeight="1">
      <c r="C711" s="20"/>
      <c r="D711" s="21"/>
      <c r="AE711" s="20"/>
      <c r="AF711" s="20"/>
    </row>
    <row r="712" ht="15.75" customHeight="1">
      <c r="C712" s="20"/>
      <c r="D712" s="21"/>
      <c r="AE712" s="20"/>
      <c r="AF712" s="20"/>
    </row>
    <row r="713" ht="15.75" customHeight="1">
      <c r="C713" s="20"/>
      <c r="D713" s="21"/>
      <c r="AE713" s="20"/>
      <c r="AF713" s="20"/>
    </row>
    <row r="714" ht="15.75" customHeight="1">
      <c r="C714" s="20"/>
      <c r="D714" s="21"/>
      <c r="AE714" s="20"/>
      <c r="AF714" s="20"/>
    </row>
    <row r="715" ht="15.75" customHeight="1">
      <c r="C715" s="20"/>
      <c r="D715" s="21"/>
      <c r="AE715" s="20"/>
      <c r="AF715" s="20"/>
    </row>
    <row r="716" ht="15.75" customHeight="1">
      <c r="C716" s="20"/>
      <c r="D716" s="21"/>
      <c r="AE716" s="20"/>
      <c r="AF716" s="20"/>
    </row>
    <row r="717" ht="15.75" customHeight="1">
      <c r="C717" s="20"/>
      <c r="D717" s="21"/>
      <c r="AE717" s="20"/>
      <c r="AF717" s="20"/>
    </row>
    <row r="718" ht="15.75" customHeight="1">
      <c r="C718" s="20"/>
      <c r="D718" s="21"/>
      <c r="AE718" s="20"/>
      <c r="AF718" s="20"/>
    </row>
    <row r="719" ht="15.75" customHeight="1">
      <c r="C719" s="20"/>
      <c r="D719" s="21"/>
      <c r="AE719" s="20"/>
      <c r="AF719" s="20"/>
    </row>
    <row r="720" ht="15.75" customHeight="1">
      <c r="C720" s="20"/>
      <c r="D720" s="21"/>
      <c r="AE720" s="20"/>
      <c r="AF720" s="20"/>
    </row>
    <row r="721" ht="15.75" customHeight="1">
      <c r="C721" s="20"/>
      <c r="D721" s="21"/>
      <c r="AE721" s="20"/>
      <c r="AF721" s="20"/>
    </row>
    <row r="722" ht="15.75" customHeight="1">
      <c r="C722" s="20"/>
      <c r="D722" s="21"/>
      <c r="AE722" s="20"/>
      <c r="AF722" s="20"/>
    </row>
    <row r="723" ht="15.75" customHeight="1">
      <c r="C723" s="20"/>
      <c r="D723" s="21"/>
      <c r="AE723" s="20"/>
      <c r="AF723" s="20"/>
    </row>
    <row r="724" ht="15.75" customHeight="1">
      <c r="C724" s="20"/>
      <c r="D724" s="21"/>
      <c r="AE724" s="20"/>
      <c r="AF724" s="20"/>
    </row>
    <row r="725" ht="15.75" customHeight="1">
      <c r="C725" s="20"/>
      <c r="D725" s="21"/>
      <c r="AE725" s="20"/>
      <c r="AF725" s="20"/>
    </row>
    <row r="726" ht="15.75" customHeight="1">
      <c r="C726" s="20"/>
      <c r="D726" s="21"/>
      <c r="AE726" s="20"/>
      <c r="AF726" s="20"/>
    </row>
    <row r="727" ht="15.75" customHeight="1">
      <c r="C727" s="20"/>
      <c r="D727" s="21"/>
      <c r="AE727" s="20"/>
      <c r="AF727" s="20"/>
    </row>
    <row r="728" ht="15.75" customHeight="1">
      <c r="C728" s="20"/>
      <c r="D728" s="21"/>
      <c r="AE728" s="20"/>
      <c r="AF728" s="20"/>
    </row>
    <row r="729" ht="15.75" customHeight="1">
      <c r="C729" s="20"/>
      <c r="D729" s="21"/>
      <c r="AE729" s="20"/>
      <c r="AF729" s="20"/>
    </row>
    <row r="730" ht="15.75" customHeight="1">
      <c r="C730" s="20"/>
      <c r="D730" s="21"/>
      <c r="AE730" s="20"/>
      <c r="AF730" s="20"/>
    </row>
    <row r="731" ht="15.75" customHeight="1">
      <c r="C731" s="20"/>
      <c r="D731" s="21"/>
      <c r="AE731" s="20"/>
      <c r="AF731" s="20"/>
    </row>
    <row r="732" ht="15.75" customHeight="1">
      <c r="C732" s="20"/>
      <c r="D732" s="21"/>
      <c r="AE732" s="20"/>
      <c r="AF732" s="20"/>
    </row>
    <row r="733" ht="15.75" customHeight="1">
      <c r="C733" s="20"/>
      <c r="D733" s="21"/>
      <c r="AE733" s="20"/>
      <c r="AF733" s="20"/>
    </row>
    <row r="734" ht="15.75" customHeight="1">
      <c r="C734" s="20"/>
      <c r="D734" s="21"/>
      <c r="AE734" s="20"/>
      <c r="AF734" s="20"/>
    </row>
    <row r="735" ht="15.75" customHeight="1">
      <c r="C735" s="20"/>
      <c r="D735" s="21"/>
      <c r="AE735" s="20"/>
      <c r="AF735" s="20"/>
    </row>
    <row r="736" ht="15.75" customHeight="1">
      <c r="C736" s="20"/>
      <c r="D736" s="21"/>
      <c r="AE736" s="20"/>
      <c r="AF736" s="20"/>
    </row>
    <row r="737" ht="15.75" customHeight="1">
      <c r="C737" s="20"/>
      <c r="D737" s="21"/>
      <c r="AE737" s="20"/>
      <c r="AF737" s="20"/>
    </row>
    <row r="738" ht="15.75" customHeight="1">
      <c r="C738" s="20"/>
      <c r="D738" s="21"/>
      <c r="AE738" s="20"/>
      <c r="AF738" s="20"/>
    </row>
    <row r="739" ht="15.75" customHeight="1">
      <c r="C739" s="20"/>
      <c r="D739" s="21"/>
      <c r="AE739" s="20"/>
      <c r="AF739" s="20"/>
    </row>
    <row r="740" ht="15.75" customHeight="1">
      <c r="C740" s="20"/>
      <c r="D740" s="21"/>
      <c r="AE740" s="20"/>
      <c r="AF740" s="20"/>
    </row>
    <row r="741" ht="15.75" customHeight="1">
      <c r="C741" s="20"/>
      <c r="D741" s="21"/>
      <c r="AE741" s="20"/>
      <c r="AF741" s="20"/>
    </row>
    <row r="742" ht="15.75" customHeight="1">
      <c r="C742" s="20"/>
      <c r="D742" s="21"/>
      <c r="AE742" s="20"/>
      <c r="AF742" s="20"/>
    </row>
    <row r="743" ht="15.75" customHeight="1">
      <c r="C743" s="20"/>
      <c r="D743" s="21"/>
      <c r="AE743" s="20"/>
      <c r="AF743" s="20"/>
    </row>
    <row r="744" ht="15.75" customHeight="1">
      <c r="C744" s="20"/>
      <c r="D744" s="21"/>
      <c r="AE744" s="20"/>
      <c r="AF744" s="20"/>
    </row>
    <row r="745" ht="15.75" customHeight="1">
      <c r="C745" s="20"/>
      <c r="D745" s="21"/>
      <c r="AE745" s="20"/>
      <c r="AF745" s="20"/>
    </row>
    <row r="746" ht="15.75" customHeight="1">
      <c r="C746" s="20"/>
      <c r="D746" s="21"/>
      <c r="AE746" s="20"/>
      <c r="AF746" s="20"/>
    </row>
    <row r="747" ht="15.75" customHeight="1">
      <c r="C747" s="20"/>
      <c r="D747" s="21"/>
      <c r="AE747" s="20"/>
      <c r="AF747" s="20"/>
    </row>
    <row r="748" ht="15.75" customHeight="1">
      <c r="C748" s="20"/>
      <c r="D748" s="21"/>
      <c r="AE748" s="20"/>
      <c r="AF748" s="20"/>
    </row>
    <row r="749" ht="15.75" customHeight="1">
      <c r="C749" s="20"/>
      <c r="D749" s="21"/>
      <c r="AE749" s="20"/>
      <c r="AF749" s="20"/>
    </row>
    <row r="750" ht="15.75" customHeight="1">
      <c r="C750" s="20"/>
      <c r="D750" s="21"/>
      <c r="AE750" s="20"/>
      <c r="AF750" s="20"/>
    </row>
    <row r="751" ht="15.75" customHeight="1">
      <c r="C751" s="20"/>
      <c r="D751" s="21"/>
      <c r="AE751" s="20"/>
      <c r="AF751" s="20"/>
    </row>
    <row r="752" ht="15.75" customHeight="1">
      <c r="C752" s="20"/>
      <c r="D752" s="21"/>
      <c r="AE752" s="20"/>
      <c r="AF752" s="20"/>
    </row>
    <row r="753" ht="15.75" customHeight="1">
      <c r="C753" s="20"/>
      <c r="D753" s="21"/>
      <c r="AE753" s="20"/>
      <c r="AF753" s="20"/>
    </row>
    <row r="754" ht="15.75" customHeight="1">
      <c r="C754" s="20"/>
      <c r="D754" s="21"/>
      <c r="AE754" s="20"/>
      <c r="AF754" s="20"/>
    </row>
    <row r="755" ht="15.75" customHeight="1">
      <c r="C755" s="20"/>
      <c r="D755" s="21"/>
      <c r="AE755" s="20"/>
      <c r="AF755" s="20"/>
    </row>
    <row r="756" ht="15.75" customHeight="1">
      <c r="C756" s="20"/>
      <c r="D756" s="21"/>
      <c r="AE756" s="20"/>
      <c r="AF756" s="20"/>
    </row>
    <row r="757" ht="15.75" customHeight="1">
      <c r="C757" s="20"/>
      <c r="D757" s="21"/>
      <c r="AE757" s="20"/>
      <c r="AF757" s="20"/>
    </row>
    <row r="758" ht="15.75" customHeight="1">
      <c r="C758" s="20"/>
      <c r="D758" s="21"/>
      <c r="AE758" s="20"/>
      <c r="AF758" s="20"/>
    </row>
    <row r="759" ht="15.75" customHeight="1">
      <c r="C759" s="20"/>
      <c r="D759" s="21"/>
      <c r="AE759" s="20"/>
      <c r="AF759" s="20"/>
    </row>
    <row r="760" ht="15.75" customHeight="1">
      <c r="C760" s="20"/>
      <c r="D760" s="21"/>
      <c r="AE760" s="20"/>
      <c r="AF760" s="20"/>
    </row>
    <row r="761" ht="15.75" customHeight="1">
      <c r="C761" s="20"/>
      <c r="D761" s="21"/>
      <c r="AE761" s="20"/>
      <c r="AF761" s="20"/>
    </row>
    <row r="762" ht="15.75" customHeight="1">
      <c r="C762" s="20"/>
      <c r="D762" s="21"/>
      <c r="AE762" s="20"/>
      <c r="AF762" s="20"/>
    </row>
    <row r="763" ht="15.75" customHeight="1">
      <c r="C763" s="20"/>
      <c r="D763" s="21"/>
      <c r="AE763" s="20"/>
      <c r="AF763" s="20"/>
    </row>
    <row r="764" ht="15.75" customHeight="1">
      <c r="C764" s="20"/>
      <c r="D764" s="21"/>
      <c r="AE764" s="20"/>
      <c r="AF764" s="20"/>
    </row>
    <row r="765" ht="15.75" customHeight="1">
      <c r="C765" s="20"/>
      <c r="D765" s="21"/>
      <c r="AE765" s="20"/>
      <c r="AF765" s="20"/>
    </row>
    <row r="766" ht="15.75" customHeight="1">
      <c r="C766" s="20"/>
      <c r="D766" s="21"/>
      <c r="AE766" s="20"/>
      <c r="AF766" s="20"/>
    </row>
    <row r="767" ht="15.75" customHeight="1">
      <c r="C767" s="20"/>
      <c r="D767" s="21"/>
      <c r="AE767" s="20"/>
      <c r="AF767" s="20"/>
    </row>
    <row r="768" ht="15.75" customHeight="1">
      <c r="C768" s="20"/>
      <c r="D768" s="21"/>
      <c r="AE768" s="20"/>
      <c r="AF768" s="20"/>
    </row>
    <row r="769" ht="15.75" customHeight="1">
      <c r="C769" s="20"/>
      <c r="D769" s="21"/>
      <c r="AE769" s="20"/>
      <c r="AF769" s="20"/>
    </row>
    <row r="770" ht="15.75" customHeight="1">
      <c r="C770" s="20"/>
      <c r="D770" s="21"/>
      <c r="AE770" s="20"/>
      <c r="AF770" s="20"/>
    </row>
    <row r="771" ht="15.75" customHeight="1">
      <c r="C771" s="20"/>
      <c r="D771" s="21"/>
      <c r="AE771" s="20"/>
      <c r="AF771" s="20"/>
    </row>
    <row r="772" ht="15.75" customHeight="1">
      <c r="C772" s="20"/>
      <c r="D772" s="21"/>
      <c r="AE772" s="20"/>
      <c r="AF772" s="20"/>
    </row>
    <row r="773" ht="15.75" customHeight="1">
      <c r="C773" s="20"/>
      <c r="D773" s="21"/>
      <c r="AE773" s="20"/>
      <c r="AF773" s="20"/>
    </row>
    <row r="774" ht="15.75" customHeight="1">
      <c r="C774" s="20"/>
      <c r="D774" s="21"/>
      <c r="AE774" s="20"/>
      <c r="AF774" s="20"/>
    </row>
    <row r="775" ht="15.75" customHeight="1">
      <c r="C775" s="20"/>
      <c r="D775" s="21"/>
      <c r="AE775" s="20"/>
      <c r="AF775" s="20"/>
    </row>
    <row r="776" ht="15.75" customHeight="1">
      <c r="C776" s="20"/>
      <c r="D776" s="21"/>
      <c r="AE776" s="20"/>
      <c r="AF776" s="20"/>
    </row>
    <row r="777" ht="15.75" customHeight="1">
      <c r="C777" s="20"/>
      <c r="D777" s="21"/>
      <c r="AE777" s="20"/>
      <c r="AF777" s="20"/>
    </row>
    <row r="778" ht="15.75" customHeight="1">
      <c r="C778" s="20"/>
      <c r="D778" s="21"/>
      <c r="AE778" s="20"/>
      <c r="AF778" s="20"/>
    </row>
    <row r="779" ht="15.75" customHeight="1">
      <c r="C779" s="20"/>
      <c r="D779" s="21"/>
      <c r="AE779" s="20"/>
      <c r="AF779" s="20"/>
    </row>
    <row r="780" ht="15.75" customHeight="1">
      <c r="C780" s="20"/>
      <c r="D780" s="21"/>
      <c r="AE780" s="20"/>
      <c r="AF780" s="20"/>
    </row>
    <row r="781" ht="15.75" customHeight="1">
      <c r="C781" s="20"/>
      <c r="D781" s="21"/>
      <c r="AE781" s="20"/>
      <c r="AF781" s="20"/>
    </row>
    <row r="782" ht="15.75" customHeight="1">
      <c r="C782" s="20"/>
      <c r="D782" s="21"/>
      <c r="AE782" s="20"/>
      <c r="AF782" s="20"/>
    </row>
    <row r="783" ht="15.75" customHeight="1">
      <c r="C783" s="20"/>
      <c r="D783" s="21"/>
      <c r="AE783" s="20"/>
      <c r="AF783" s="20"/>
    </row>
    <row r="784" ht="15.75" customHeight="1">
      <c r="C784" s="20"/>
      <c r="D784" s="21"/>
      <c r="AE784" s="20"/>
      <c r="AF784" s="20"/>
    </row>
    <row r="785" ht="15.75" customHeight="1">
      <c r="C785" s="20"/>
      <c r="D785" s="21"/>
      <c r="AE785" s="20"/>
      <c r="AF785" s="20"/>
    </row>
    <row r="786" ht="15.75" customHeight="1">
      <c r="C786" s="20"/>
      <c r="D786" s="21"/>
      <c r="AE786" s="20"/>
      <c r="AF786" s="20"/>
    </row>
    <row r="787" ht="15.75" customHeight="1">
      <c r="C787" s="20"/>
      <c r="D787" s="21"/>
      <c r="AE787" s="20"/>
      <c r="AF787" s="20"/>
    </row>
    <row r="788" ht="15.75" customHeight="1">
      <c r="C788" s="20"/>
      <c r="D788" s="21"/>
      <c r="AE788" s="20"/>
      <c r="AF788" s="20"/>
    </row>
    <row r="789" ht="15.75" customHeight="1">
      <c r="C789" s="20"/>
      <c r="D789" s="21"/>
      <c r="AE789" s="20"/>
      <c r="AF789" s="20"/>
    </row>
    <row r="790" ht="15.75" customHeight="1">
      <c r="C790" s="20"/>
      <c r="D790" s="21"/>
      <c r="AE790" s="20"/>
      <c r="AF790" s="20"/>
    </row>
    <row r="791" ht="15.75" customHeight="1">
      <c r="C791" s="20"/>
      <c r="D791" s="21"/>
      <c r="AE791" s="20"/>
      <c r="AF791" s="20"/>
    </row>
    <row r="792" ht="15.75" customHeight="1">
      <c r="C792" s="20"/>
      <c r="D792" s="21"/>
      <c r="AE792" s="20"/>
      <c r="AF792" s="20"/>
    </row>
    <row r="793" ht="15.75" customHeight="1">
      <c r="C793" s="20"/>
      <c r="D793" s="21"/>
      <c r="AE793" s="20"/>
      <c r="AF793" s="20"/>
    </row>
    <row r="794" ht="15.75" customHeight="1">
      <c r="C794" s="20"/>
      <c r="D794" s="21"/>
      <c r="AE794" s="20"/>
      <c r="AF794" s="20"/>
    </row>
    <row r="795" ht="15.75" customHeight="1">
      <c r="C795" s="20"/>
      <c r="D795" s="21"/>
      <c r="AE795" s="20"/>
      <c r="AF795" s="20"/>
    </row>
    <row r="796" ht="15.75" customHeight="1">
      <c r="C796" s="20"/>
      <c r="D796" s="21"/>
      <c r="AE796" s="20"/>
      <c r="AF796" s="20"/>
    </row>
    <row r="797" ht="15.75" customHeight="1">
      <c r="C797" s="20"/>
      <c r="D797" s="21"/>
      <c r="AE797" s="20"/>
      <c r="AF797" s="20"/>
    </row>
    <row r="798" ht="15.75" customHeight="1">
      <c r="C798" s="20"/>
      <c r="D798" s="21"/>
      <c r="AE798" s="20"/>
      <c r="AF798" s="20"/>
    </row>
    <row r="799" ht="15.75" customHeight="1">
      <c r="C799" s="20"/>
      <c r="D799" s="21"/>
      <c r="AE799" s="20"/>
      <c r="AF799" s="20"/>
    </row>
    <row r="800" ht="15.75" customHeight="1">
      <c r="C800" s="20"/>
      <c r="D800" s="21"/>
      <c r="AE800" s="20"/>
      <c r="AF800" s="20"/>
    </row>
    <row r="801" ht="15.75" customHeight="1">
      <c r="C801" s="20"/>
      <c r="D801" s="21"/>
      <c r="AE801" s="20"/>
      <c r="AF801" s="20"/>
    </row>
    <row r="802" ht="15.75" customHeight="1">
      <c r="C802" s="20"/>
      <c r="D802" s="21"/>
      <c r="AE802" s="20"/>
      <c r="AF802" s="20"/>
    </row>
    <row r="803" ht="15.75" customHeight="1">
      <c r="C803" s="20"/>
      <c r="D803" s="21"/>
      <c r="AE803" s="20"/>
      <c r="AF803" s="20"/>
    </row>
    <row r="804" ht="15.75" customHeight="1">
      <c r="C804" s="20"/>
      <c r="D804" s="21"/>
      <c r="AE804" s="20"/>
      <c r="AF804" s="20"/>
    </row>
    <row r="805" ht="15.75" customHeight="1">
      <c r="C805" s="20"/>
      <c r="D805" s="21"/>
      <c r="AE805" s="20"/>
      <c r="AF805" s="20"/>
    </row>
    <row r="806" ht="15.75" customHeight="1">
      <c r="C806" s="20"/>
      <c r="D806" s="21"/>
      <c r="AE806" s="20"/>
      <c r="AF806" s="20"/>
    </row>
    <row r="807" ht="15.75" customHeight="1">
      <c r="C807" s="20"/>
      <c r="D807" s="21"/>
      <c r="AE807" s="20"/>
      <c r="AF807" s="20"/>
    </row>
    <row r="808" ht="15.75" customHeight="1">
      <c r="C808" s="20"/>
      <c r="D808" s="21"/>
      <c r="AE808" s="20"/>
      <c r="AF808" s="20"/>
    </row>
    <row r="809" ht="15.75" customHeight="1">
      <c r="C809" s="20"/>
      <c r="D809" s="21"/>
      <c r="AE809" s="20"/>
      <c r="AF809" s="20"/>
    </row>
    <row r="810" ht="15.75" customHeight="1">
      <c r="C810" s="20"/>
      <c r="D810" s="21"/>
      <c r="AE810" s="20"/>
      <c r="AF810" s="20"/>
    </row>
    <row r="811" ht="15.75" customHeight="1">
      <c r="C811" s="20"/>
      <c r="D811" s="21"/>
      <c r="AE811" s="20"/>
      <c r="AF811" s="20"/>
    </row>
    <row r="812" ht="15.75" customHeight="1">
      <c r="C812" s="20"/>
      <c r="D812" s="21"/>
      <c r="AE812" s="20"/>
      <c r="AF812" s="20"/>
    </row>
    <row r="813" ht="15.75" customHeight="1">
      <c r="C813" s="20"/>
      <c r="D813" s="21"/>
      <c r="AE813" s="20"/>
      <c r="AF813" s="20"/>
    </row>
    <row r="814" ht="15.75" customHeight="1">
      <c r="C814" s="20"/>
      <c r="D814" s="21"/>
      <c r="AE814" s="20"/>
      <c r="AF814" s="20"/>
    </row>
    <row r="815" ht="15.75" customHeight="1">
      <c r="C815" s="20"/>
      <c r="D815" s="21"/>
      <c r="AE815" s="20"/>
      <c r="AF815" s="20"/>
    </row>
    <row r="816" ht="15.75" customHeight="1">
      <c r="C816" s="20"/>
      <c r="D816" s="21"/>
      <c r="AE816" s="20"/>
      <c r="AF816" s="20"/>
    </row>
    <row r="817" ht="15.75" customHeight="1">
      <c r="C817" s="20"/>
      <c r="D817" s="21"/>
      <c r="AE817" s="20"/>
      <c r="AF817" s="20"/>
    </row>
    <row r="818" ht="15.75" customHeight="1">
      <c r="C818" s="20"/>
      <c r="D818" s="21"/>
      <c r="AE818" s="20"/>
      <c r="AF818" s="20"/>
    </row>
    <row r="819" ht="15.75" customHeight="1">
      <c r="C819" s="20"/>
      <c r="D819" s="21"/>
      <c r="AE819" s="20"/>
      <c r="AF819" s="20"/>
    </row>
    <row r="820" ht="15.75" customHeight="1">
      <c r="C820" s="20"/>
      <c r="D820" s="21"/>
      <c r="AE820" s="20"/>
      <c r="AF820" s="20"/>
    </row>
    <row r="821" ht="15.75" customHeight="1">
      <c r="C821" s="20"/>
      <c r="D821" s="21"/>
      <c r="AE821" s="20"/>
      <c r="AF821" s="20"/>
    </row>
    <row r="822" ht="15.75" customHeight="1">
      <c r="C822" s="20"/>
      <c r="D822" s="21"/>
      <c r="AE822" s="20"/>
      <c r="AF822" s="20"/>
    </row>
    <row r="823" ht="15.75" customHeight="1">
      <c r="C823" s="20"/>
      <c r="D823" s="21"/>
      <c r="AE823" s="20"/>
      <c r="AF823" s="20"/>
    </row>
    <row r="824" ht="15.75" customHeight="1">
      <c r="C824" s="20"/>
      <c r="D824" s="21"/>
      <c r="AE824" s="20"/>
      <c r="AF824" s="20"/>
    </row>
    <row r="825" ht="15.75" customHeight="1">
      <c r="C825" s="20"/>
      <c r="D825" s="21"/>
      <c r="AE825" s="20"/>
      <c r="AF825" s="20"/>
    </row>
    <row r="826" ht="15.75" customHeight="1">
      <c r="C826" s="20"/>
      <c r="D826" s="21"/>
      <c r="AE826" s="20"/>
      <c r="AF826" s="20"/>
    </row>
    <row r="827" ht="15.75" customHeight="1">
      <c r="C827" s="20"/>
      <c r="D827" s="21"/>
      <c r="AE827" s="20"/>
      <c r="AF827" s="20"/>
    </row>
    <row r="828" ht="15.75" customHeight="1">
      <c r="C828" s="20"/>
      <c r="D828" s="21"/>
      <c r="AE828" s="20"/>
      <c r="AF828" s="20"/>
    </row>
    <row r="829" ht="15.75" customHeight="1">
      <c r="C829" s="20"/>
      <c r="D829" s="21"/>
      <c r="AE829" s="20"/>
      <c r="AF829" s="20"/>
    </row>
    <row r="830" ht="15.75" customHeight="1">
      <c r="C830" s="20"/>
      <c r="D830" s="21"/>
      <c r="AE830" s="20"/>
      <c r="AF830" s="20"/>
    </row>
    <row r="831" ht="15.75" customHeight="1">
      <c r="C831" s="20"/>
      <c r="D831" s="21"/>
      <c r="AE831" s="20"/>
      <c r="AF831" s="20"/>
    </row>
    <row r="832" ht="15.75" customHeight="1">
      <c r="C832" s="20"/>
      <c r="D832" s="21"/>
      <c r="AE832" s="20"/>
      <c r="AF832" s="20"/>
    </row>
    <row r="833" ht="15.75" customHeight="1">
      <c r="C833" s="20"/>
      <c r="D833" s="21"/>
      <c r="AE833" s="20"/>
      <c r="AF833" s="20"/>
    </row>
    <row r="834" ht="15.75" customHeight="1">
      <c r="C834" s="20"/>
      <c r="D834" s="21"/>
      <c r="AE834" s="20"/>
      <c r="AF834" s="20"/>
    </row>
    <row r="835" ht="15.75" customHeight="1">
      <c r="C835" s="20"/>
      <c r="D835" s="21"/>
      <c r="AE835" s="20"/>
      <c r="AF835" s="20"/>
    </row>
    <row r="836" ht="15.75" customHeight="1">
      <c r="C836" s="20"/>
      <c r="D836" s="21"/>
      <c r="AE836" s="20"/>
      <c r="AF836" s="20"/>
    </row>
    <row r="837" ht="15.75" customHeight="1">
      <c r="C837" s="20"/>
      <c r="D837" s="21"/>
      <c r="AE837" s="20"/>
      <c r="AF837" s="20"/>
    </row>
    <row r="838" ht="15.75" customHeight="1">
      <c r="C838" s="20"/>
      <c r="D838" s="21"/>
      <c r="AE838" s="20"/>
      <c r="AF838" s="20"/>
    </row>
    <row r="839" ht="15.75" customHeight="1">
      <c r="C839" s="20"/>
      <c r="D839" s="21"/>
      <c r="AE839" s="20"/>
      <c r="AF839" s="20"/>
    </row>
    <row r="840" ht="15.75" customHeight="1">
      <c r="C840" s="20"/>
      <c r="D840" s="21"/>
      <c r="AE840" s="20"/>
      <c r="AF840" s="20"/>
    </row>
    <row r="841" ht="15.75" customHeight="1">
      <c r="C841" s="20"/>
      <c r="D841" s="21"/>
      <c r="AE841" s="20"/>
      <c r="AF841" s="20"/>
    </row>
    <row r="842" ht="15.75" customHeight="1">
      <c r="C842" s="20"/>
      <c r="D842" s="21"/>
      <c r="AE842" s="20"/>
      <c r="AF842" s="20"/>
    </row>
    <row r="843" ht="15.75" customHeight="1">
      <c r="C843" s="20"/>
      <c r="D843" s="21"/>
      <c r="AE843" s="20"/>
      <c r="AF843" s="20"/>
    </row>
    <row r="844" ht="15.75" customHeight="1">
      <c r="C844" s="20"/>
      <c r="D844" s="21"/>
      <c r="AE844" s="20"/>
      <c r="AF844" s="20"/>
    </row>
    <row r="845" ht="15.75" customHeight="1">
      <c r="C845" s="20"/>
      <c r="D845" s="21"/>
      <c r="AE845" s="20"/>
      <c r="AF845" s="20"/>
    </row>
    <row r="846" ht="15.75" customHeight="1">
      <c r="C846" s="20"/>
      <c r="D846" s="21"/>
      <c r="AE846" s="20"/>
      <c r="AF846" s="20"/>
    </row>
    <row r="847" ht="15.75" customHeight="1">
      <c r="C847" s="20"/>
      <c r="D847" s="21"/>
      <c r="AE847" s="20"/>
      <c r="AF847" s="20"/>
    </row>
    <row r="848" ht="15.75" customHeight="1">
      <c r="C848" s="20"/>
      <c r="D848" s="21"/>
      <c r="AE848" s="20"/>
      <c r="AF848" s="20"/>
    </row>
    <row r="849" ht="15.75" customHeight="1">
      <c r="C849" s="20"/>
      <c r="D849" s="21"/>
      <c r="AE849" s="20"/>
      <c r="AF849" s="20"/>
    </row>
    <row r="850" ht="15.75" customHeight="1">
      <c r="C850" s="20"/>
      <c r="D850" s="21"/>
      <c r="AE850" s="20"/>
      <c r="AF850" s="20"/>
    </row>
    <row r="851" ht="15.75" customHeight="1">
      <c r="C851" s="20"/>
      <c r="D851" s="21"/>
      <c r="AE851" s="20"/>
      <c r="AF851" s="20"/>
    </row>
    <row r="852" ht="15.75" customHeight="1">
      <c r="C852" s="20"/>
      <c r="D852" s="21"/>
      <c r="AE852" s="20"/>
      <c r="AF852" s="20"/>
    </row>
    <row r="853" ht="15.75" customHeight="1">
      <c r="C853" s="20"/>
      <c r="D853" s="21"/>
      <c r="AE853" s="20"/>
      <c r="AF853" s="20"/>
    </row>
    <row r="854" ht="15.75" customHeight="1">
      <c r="C854" s="20"/>
      <c r="D854" s="21"/>
      <c r="AE854" s="20"/>
      <c r="AF854" s="20"/>
    </row>
    <row r="855" ht="15.75" customHeight="1">
      <c r="C855" s="20"/>
      <c r="D855" s="21"/>
      <c r="AE855" s="20"/>
      <c r="AF855" s="20"/>
    </row>
    <row r="856" ht="15.75" customHeight="1">
      <c r="C856" s="20"/>
      <c r="D856" s="21"/>
      <c r="AE856" s="20"/>
      <c r="AF856" s="20"/>
    </row>
    <row r="857" ht="15.75" customHeight="1">
      <c r="C857" s="20"/>
      <c r="D857" s="21"/>
      <c r="AE857" s="20"/>
      <c r="AF857" s="20"/>
    </row>
    <row r="858" ht="15.75" customHeight="1">
      <c r="C858" s="20"/>
      <c r="D858" s="21"/>
      <c r="AE858" s="20"/>
      <c r="AF858" s="20"/>
    </row>
    <row r="859" ht="15.75" customHeight="1">
      <c r="C859" s="20"/>
      <c r="D859" s="21"/>
      <c r="AE859" s="20"/>
      <c r="AF859" s="20"/>
    </row>
    <row r="860" ht="15.75" customHeight="1">
      <c r="C860" s="20"/>
      <c r="D860" s="21"/>
      <c r="AE860" s="20"/>
      <c r="AF860" s="20"/>
    </row>
    <row r="861" ht="15.75" customHeight="1">
      <c r="C861" s="20"/>
      <c r="D861" s="21"/>
      <c r="AE861" s="20"/>
      <c r="AF861" s="20"/>
    </row>
    <row r="862" ht="15.75" customHeight="1">
      <c r="C862" s="20"/>
      <c r="D862" s="21"/>
      <c r="AE862" s="20"/>
      <c r="AF862" s="20"/>
    </row>
    <row r="863" ht="15.75" customHeight="1">
      <c r="C863" s="20"/>
      <c r="D863" s="21"/>
      <c r="AE863" s="20"/>
      <c r="AF863" s="20"/>
    </row>
    <row r="864" ht="15.75" customHeight="1">
      <c r="C864" s="20"/>
      <c r="D864" s="21"/>
      <c r="AE864" s="20"/>
      <c r="AF864" s="20"/>
    </row>
    <row r="865" ht="15.75" customHeight="1">
      <c r="C865" s="20"/>
      <c r="D865" s="21"/>
      <c r="AE865" s="20"/>
      <c r="AF865" s="20"/>
    </row>
    <row r="866" ht="15.75" customHeight="1">
      <c r="C866" s="20"/>
      <c r="D866" s="21"/>
      <c r="AE866" s="20"/>
      <c r="AF866" s="20"/>
    </row>
    <row r="867" ht="15.75" customHeight="1">
      <c r="C867" s="20"/>
      <c r="D867" s="21"/>
      <c r="AE867" s="20"/>
      <c r="AF867" s="20"/>
    </row>
    <row r="868" ht="15.75" customHeight="1">
      <c r="C868" s="20"/>
      <c r="D868" s="21"/>
      <c r="AE868" s="20"/>
      <c r="AF868" s="20"/>
    </row>
    <row r="869" ht="15.75" customHeight="1">
      <c r="C869" s="20"/>
      <c r="D869" s="21"/>
      <c r="AE869" s="20"/>
      <c r="AF869" s="20"/>
    </row>
    <row r="870" ht="15.75" customHeight="1">
      <c r="C870" s="20"/>
      <c r="D870" s="21"/>
      <c r="AE870" s="20"/>
      <c r="AF870" s="20"/>
    </row>
    <row r="871" ht="15.75" customHeight="1">
      <c r="C871" s="20"/>
      <c r="D871" s="21"/>
      <c r="AE871" s="20"/>
      <c r="AF871" s="20"/>
    </row>
    <row r="872" ht="15.75" customHeight="1">
      <c r="C872" s="20"/>
      <c r="D872" s="21"/>
      <c r="AE872" s="20"/>
      <c r="AF872" s="20"/>
    </row>
    <row r="873" ht="15.75" customHeight="1">
      <c r="C873" s="20"/>
      <c r="D873" s="21"/>
      <c r="AE873" s="20"/>
      <c r="AF873" s="20"/>
    </row>
    <row r="874" ht="15.75" customHeight="1">
      <c r="C874" s="20"/>
      <c r="D874" s="21"/>
      <c r="AE874" s="20"/>
      <c r="AF874" s="20"/>
    </row>
    <row r="875" ht="15.75" customHeight="1">
      <c r="C875" s="20"/>
      <c r="D875" s="21"/>
      <c r="AE875" s="20"/>
      <c r="AF875" s="20"/>
    </row>
    <row r="876" ht="15.75" customHeight="1">
      <c r="C876" s="20"/>
      <c r="D876" s="21"/>
      <c r="AE876" s="20"/>
      <c r="AF876" s="20"/>
    </row>
    <row r="877" ht="15.75" customHeight="1">
      <c r="C877" s="20"/>
      <c r="D877" s="21"/>
      <c r="AE877" s="20"/>
      <c r="AF877" s="20"/>
    </row>
    <row r="878" ht="15.75" customHeight="1">
      <c r="C878" s="20"/>
      <c r="D878" s="21"/>
      <c r="AE878" s="20"/>
      <c r="AF878" s="20"/>
    </row>
    <row r="879" ht="15.75" customHeight="1">
      <c r="C879" s="20"/>
      <c r="D879" s="21"/>
      <c r="AE879" s="20"/>
      <c r="AF879" s="20"/>
    </row>
    <row r="880" ht="15.75" customHeight="1">
      <c r="C880" s="20"/>
      <c r="D880" s="21"/>
      <c r="AE880" s="20"/>
      <c r="AF880" s="20"/>
    </row>
    <row r="881" ht="15.75" customHeight="1">
      <c r="C881" s="20"/>
      <c r="D881" s="21"/>
      <c r="AE881" s="20"/>
      <c r="AF881" s="20"/>
    </row>
    <row r="882" ht="15.75" customHeight="1">
      <c r="C882" s="20"/>
      <c r="D882" s="21"/>
      <c r="AE882" s="20"/>
      <c r="AF882" s="20"/>
    </row>
    <row r="883" ht="15.75" customHeight="1">
      <c r="C883" s="20"/>
      <c r="D883" s="21"/>
      <c r="AE883" s="20"/>
      <c r="AF883" s="20"/>
    </row>
    <row r="884" ht="15.75" customHeight="1">
      <c r="C884" s="20"/>
      <c r="D884" s="21"/>
      <c r="AE884" s="20"/>
      <c r="AF884" s="20"/>
    </row>
    <row r="885" ht="15.75" customHeight="1">
      <c r="C885" s="20"/>
      <c r="D885" s="21"/>
      <c r="AE885" s="20"/>
      <c r="AF885" s="20"/>
    </row>
    <row r="886" ht="15.75" customHeight="1">
      <c r="C886" s="20"/>
      <c r="D886" s="21"/>
      <c r="AE886" s="20"/>
      <c r="AF886" s="20"/>
    </row>
    <row r="887" ht="15.75" customHeight="1">
      <c r="C887" s="20"/>
      <c r="D887" s="21"/>
      <c r="AE887" s="20"/>
      <c r="AF887" s="20"/>
    </row>
    <row r="888" ht="15.75" customHeight="1">
      <c r="C888" s="20"/>
      <c r="D888" s="21"/>
      <c r="AE888" s="20"/>
      <c r="AF888" s="20"/>
    </row>
    <row r="889" ht="15.75" customHeight="1">
      <c r="C889" s="20"/>
      <c r="D889" s="21"/>
      <c r="AE889" s="20"/>
      <c r="AF889" s="20"/>
    </row>
    <row r="890" ht="15.75" customHeight="1">
      <c r="C890" s="20"/>
      <c r="D890" s="21"/>
      <c r="AE890" s="20"/>
      <c r="AF890" s="20"/>
    </row>
    <row r="891" ht="15.75" customHeight="1">
      <c r="C891" s="20"/>
      <c r="D891" s="21"/>
      <c r="AE891" s="20"/>
      <c r="AF891" s="20"/>
    </row>
    <row r="892" ht="15.75" customHeight="1">
      <c r="C892" s="20"/>
      <c r="D892" s="21"/>
      <c r="AE892" s="20"/>
      <c r="AF892" s="20"/>
    </row>
    <row r="893" ht="15.75" customHeight="1">
      <c r="C893" s="20"/>
      <c r="D893" s="21"/>
      <c r="AE893" s="20"/>
      <c r="AF893" s="20"/>
    </row>
    <row r="894" ht="15.75" customHeight="1">
      <c r="C894" s="20"/>
      <c r="D894" s="21"/>
      <c r="AE894" s="20"/>
      <c r="AF894" s="20"/>
    </row>
    <row r="895" ht="15.75" customHeight="1">
      <c r="C895" s="20"/>
      <c r="D895" s="21"/>
      <c r="AE895" s="20"/>
      <c r="AF895" s="20"/>
    </row>
    <row r="896" ht="15.75" customHeight="1">
      <c r="C896" s="20"/>
      <c r="D896" s="21"/>
      <c r="AE896" s="20"/>
      <c r="AF896" s="20"/>
    </row>
    <row r="897" ht="15.75" customHeight="1">
      <c r="C897" s="20"/>
      <c r="D897" s="21"/>
      <c r="AE897" s="20"/>
      <c r="AF897" s="20"/>
    </row>
    <row r="898" ht="15.75" customHeight="1">
      <c r="C898" s="20"/>
      <c r="D898" s="21"/>
      <c r="AE898" s="20"/>
      <c r="AF898" s="20"/>
    </row>
    <row r="899" ht="15.75" customHeight="1">
      <c r="C899" s="20"/>
      <c r="D899" s="21"/>
      <c r="AE899" s="20"/>
      <c r="AF899" s="20"/>
    </row>
    <row r="900" ht="15.75" customHeight="1">
      <c r="C900" s="20"/>
      <c r="D900" s="21"/>
      <c r="AE900" s="20"/>
      <c r="AF900" s="20"/>
    </row>
    <row r="901" ht="15.75" customHeight="1">
      <c r="C901" s="20"/>
      <c r="D901" s="21"/>
      <c r="AE901" s="20"/>
      <c r="AF901" s="20"/>
    </row>
    <row r="902" ht="15.75" customHeight="1">
      <c r="C902" s="20"/>
      <c r="D902" s="21"/>
      <c r="AE902" s="20"/>
      <c r="AF902" s="20"/>
    </row>
    <row r="903" ht="15.75" customHeight="1">
      <c r="C903" s="20"/>
      <c r="D903" s="21"/>
      <c r="AE903" s="20"/>
      <c r="AF903" s="20"/>
    </row>
    <row r="904" ht="15.75" customHeight="1">
      <c r="C904" s="20"/>
      <c r="D904" s="21"/>
      <c r="AE904" s="20"/>
      <c r="AF904" s="20"/>
    </row>
    <row r="905" ht="15.75" customHeight="1">
      <c r="C905" s="20"/>
      <c r="D905" s="21"/>
      <c r="AE905" s="20"/>
      <c r="AF905" s="20"/>
    </row>
    <row r="906" ht="15.75" customHeight="1">
      <c r="C906" s="20"/>
      <c r="D906" s="21"/>
      <c r="AE906" s="20"/>
      <c r="AF906" s="20"/>
    </row>
    <row r="907" ht="15.75" customHeight="1">
      <c r="C907" s="20"/>
      <c r="D907" s="21"/>
      <c r="AE907" s="20"/>
      <c r="AF907" s="20"/>
    </row>
    <row r="908" ht="15.75" customHeight="1">
      <c r="C908" s="20"/>
      <c r="D908" s="21"/>
      <c r="AE908" s="20"/>
      <c r="AF908" s="20"/>
    </row>
    <row r="909" ht="15.75" customHeight="1">
      <c r="C909" s="20"/>
      <c r="D909" s="21"/>
      <c r="AE909" s="20"/>
      <c r="AF909" s="20"/>
    </row>
    <row r="910" ht="15.75" customHeight="1">
      <c r="C910" s="20"/>
      <c r="D910" s="21"/>
      <c r="AE910" s="20"/>
      <c r="AF910" s="20"/>
    </row>
    <row r="911" ht="15.75" customHeight="1">
      <c r="C911" s="20"/>
      <c r="D911" s="21"/>
      <c r="AE911" s="20"/>
      <c r="AF911" s="20"/>
    </row>
    <row r="912" ht="15.75" customHeight="1">
      <c r="C912" s="20"/>
      <c r="D912" s="21"/>
      <c r="AE912" s="20"/>
      <c r="AF912" s="20"/>
    </row>
    <row r="913" ht="15.75" customHeight="1">
      <c r="C913" s="20"/>
      <c r="D913" s="21"/>
      <c r="AE913" s="20"/>
      <c r="AF913" s="20"/>
    </row>
    <row r="914" ht="15.75" customHeight="1">
      <c r="C914" s="20"/>
      <c r="D914" s="21"/>
      <c r="AE914" s="20"/>
      <c r="AF914" s="20"/>
    </row>
    <row r="915" ht="15.75" customHeight="1">
      <c r="C915" s="20"/>
      <c r="D915" s="21"/>
      <c r="AE915" s="20"/>
      <c r="AF915" s="20"/>
    </row>
    <row r="916" ht="15.75" customHeight="1">
      <c r="C916" s="20"/>
      <c r="D916" s="21"/>
      <c r="AE916" s="20"/>
      <c r="AF916" s="20"/>
    </row>
    <row r="917" ht="15.75" customHeight="1">
      <c r="C917" s="20"/>
      <c r="D917" s="21"/>
      <c r="AE917" s="20"/>
      <c r="AF917" s="20"/>
    </row>
    <row r="918" ht="15.75" customHeight="1">
      <c r="C918" s="20"/>
      <c r="D918" s="21"/>
      <c r="AE918" s="20"/>
      <c r="AF918" s="20"/>
    </row>
    <row r="919" ht="15.75" customHeight="1">
      <c r="C919" s="20"/>
      <c r="D919" s="21"/>
      <c r="AE919" s="20"/>
      <c r="AF919" s="20"/>
    </row>
    <row r="920" ht="15.75" customHeight="1">
      <c r="C920" s="20"/>
      <c r="D920" s="21"/>
      <c r="AE920" s="20"/>
      <c r="AF920" s="20"/>
    </row>
    <row r="921" ht="15.75" customHeight="1">
      <c r="C921" s="20"/>
      <c r="D921" s="21"/>
      <c r="AE921" s="20"/>
      <c r="AF921" s="20"/>
    </row>
    <row r="922" ht="15.75" customHeight="1">
      <c r="C922" s="20"/>
      <c r="D922" s="21"/>
      <c r="AE922" s="20"/>
      <c r="AF922" s="20"/>
    </row>
    <row r="923" ht="15.75" customHeight="1">
      <c r="C923" s="20"/>
      <c r="D923" s="21"/>
      <c r="AE923" s="20"/>
      <c r="AF923" s="20"/>
    </row>
    <row r="924" ht="15.75" customHeight="1">
      <c r="C924" s="20"/>
      <c r="D924" s="21"/>
      <c r="AE924" s="20"/>
      <c r="AF924" s="20"/>
    </row>
    <row r="925" ht="15.75" customHeight="1">
      <c r="C925" s="20"/>
      <c r="D925" s="21"/>
      <c r="AE925" s="20"/>
      <c r="AF925" s="20"/>
    </row>
    <row r="926" ht="15.75" customHeight="1">
      <c r="C926" s="20"/>
      <c r="D926" s="21"/>
      <c r="AE926" s="20"/>
      <c r="AF926" s="20"/>
    </row>
    <row r="927" ht="15.75" customHeight="1">
      <c r="C927" s="20"/>
      <c r="D927" s="21"/>
      <c r="AE927" s="20"/>
      <c r="AF927" s="20"/>
    </row>
    <row r="928" ht="15.75" customHeight="1">
      <c r="C928" s="20"/>
      <c r="D928" s="21"/>
      <c r="AE928" s="20"/>
      <c r="AF928" s="20"/>
    </row>
    <row r="929" ht="15.75" customHeight="1">
      <c r="C929" s="20"/>
      <c r="D929" s="21"/>
      <c r="AE929" s="20"/>
      <c r="AF929" s="20"/>
    </row>
    <row r="930" ht="15.75" customHeight="1">
      <c r="C930" s="20"/>
      <c r="D930" s="21"/>
      <c r="AE930" s="20"/>
      <c r="AF930" s="20"/>
    </row>
    <row r="931" ht="15.75" customHeight="1">
      <c r="C931" s="20"/>
      <c r="D931" s="21"/>
      <c r="AE931" s="20"/>
      <c r="AF931" s="20"/>
    </row>
    <row r="932" ht="15.75" customHeight="1">
      <c r="C932" s="20"/>
      <c r="D932" s="21"/>
      <c r="AE932" s="20"/>
      <c r="AF932" s="20"/>
    </row>
    <row r="933" ht="15.75" customHeight="1">
      <c r="C933" s="20"/>
      <c r="D933" s="21"/>
      <c r="AE933" s="20"/>
      <c r="AF933" s="20"/>
    </row>
    <row r="934" ht="15.75" customHeight="1">
      <c r="C934" s="20"/>
      <c r="D934" s="21"/>
      <c r="AE934" s="20"/>
      <c r="AF934" s="20"/>
    </row>
    <row r="935" ht="15.75" customHeight="1">
      <c r="C935" s="20"/>
      <c r="D935" s="21"/>
      <c r="AE935" s="20"/>
      <c r="AF935" s="20"/>
    </row>
    <row r="936" ht="15.75" customHeight="1">
      <c r="C936" s="20"/>
      <c r="D936" s="21"/>
      <c r="AE936" s="20"/>
      <c r="AF936" s="20"/>
    </row>
    <row r="937" ht="15.75" customHeight="1">
      <c r="C937" s="20"/>
      <c r="D937" s="21"/>
      <c r="AE937" s="20"/>
      <c r="AF937" s="20"/>
    </row>
    <row r="938" ht="15.75" customHeight="1">
      <c r="C938" s="20"/>
      <c r="D938" s="21"/>
      <c r="AE938" s="20"/>
      <c r="AF938" s="20"/>
    </row>
    <row r="939" ht="15.75" customHeight="1">
      <c r="C939" s="20"/>
      <c r="D939" s="21"/>
      <c r="AE939" s="20"/>
      <c r="AF939" s="20"/>
    </row>
    <row r="940" ht="15.75" customHeight="1">
      <c r="C940" s="20"/>
      <c r="D940" s="21"/>
      <c r="AE940" s="20"/>
      <c r="AF940" s="20"/>
    </row>
    <row r="941" ht="15.75" customHeight="1">
      <c r="C941" s="20"/>
      <c r="D941" s="21"/>
      <c r="AE941" s="20"/>
      <c r="AF941" s="20"/>
    </row>
    <row r="942" ht="15.75" customHeight="1">
      <c r="C942" s="20"/>
      <c r="D942" s="21"/>
      <c r="AE942" s="20"/>
      <c r="AF942" s="20"/>
    </row>
    <row r="943" ht="15.75" customHeight="1">
      <c r="C943" s="20"/>
      <c r="D943" s="21"/>
      <c r="AE943" s="20"/>
      <c r="AF943" s="20"/>
    </row>
    <row r="944" ht="15.75" customHeight="1">
      <c r="C944" s="20"/>
      <c r="D944" s="21"/>
      <c r="AE944" s="20"/>
      <c r="AF944" s="20"/>
    </row>
    <row r="945" ht="15.75" customHeight="1">
      <c r="C945" s="20"/>
      <c r="D945" s="21"/>
      <c r="AE945" s="20"/>
      <c r="AF945" s="20"/>
    </row>
    <row r="946" ht="15.75" customHeight="1">
      <c r="C946" s="20"/>
      <c r="D946" s="21"/>
      <c r="AE946" s="20"/>
      <c r="AF946" s="20"/>
    </row>
    <row r="947" ht="15.75" customHeight="1">
      <c r="C947" s="20"/>
      <c r="D947" s="21"/>
      <c r="AE947" s="20"/>
      <c r="AF947" s="20"/>
    </row>
    <row r="948" ht="15.75" customHeight="1">
      <c r="C948" s="20"/>
      <c r="D948" s="21"/>
      <c r="AE948" s="20"/>
      <c r="AF948" s="20"/>
    </row>
    <row r="949" ht="15.75" customHeight="1">
      <c r="C949" s="20"/>
      <c r="D949" s="21"/>
      <c r="AE949" s="20"/>
      <c r="AF949" s="20"/>
    </row>
    <row r="950" ht="15.75" customHeight="1">
      <c r="C950" s="20"/>
      <c r="D950" s="21"/>
      <c r="AE950" s="20"/>
      <c r="AF950" s="20"/>
    </row>
    <row r="951" ht="15.75" customHeight="1">
      <c r="C951" s="20"/>
      <c r="D951" s="21"/>
      <c r="AE951" s="20"/>
      <c r="AF951" s="20"/>
    </row>
    <row r="952" ht="15.75" customHeight="1">
      <c r="C952" s="20"/>
      <c r="D952" s="21"/>
      <c r="AE952" s="20"/>
      <c r="AF952" s="20"/>
    </row>
    <row r="953" ht="15.75" customHeight="1">
      <c r="C953" s="20"/>
      <c r="D953" s="21"/>
      <c r="AE953" s="20"/>
      <c r="AF953" s="20"/>
    </row>
    <row r="954" ht="15.75" customHeight="1">
      <c r="C954" s="20"/>
      <c r="D954" s="21"/>
      <c r="AE954" s="20"/>
      <c r="AF954" s="20"/>
    </row>
    <row r="955" ht="15.75" customHeight="1">
      <c r="C955" s="20"/>
      <c r="D955" s="21"/>
      <c r="AE955" s="20"/>
      <c r="AF955" s="20"/>
    </row>
    <row r="956" ht="15.75" customHeight="1">
      <c r="C956" s="20"/>
      <c r="D956" s="21"/>
      <c r="AE956" s="20"/>
      <c r="AF956" s="20"/>
    </row>
    <row r="957" ht="15.75" customHeight="1">
      <c r="C957" s="20"/>
      <c r="D957" s="21"/>
      <c r="AE957" s="20"/>
      <c r="AF957" s="20"/>
    </row>
    <row r="958" ht="15.75" customHeight="1">
      <c r="C958" s="20"/>
      <c r="D958" s="21"/>
      <c r="AE958" s="20"/>
      <c r="AF958" s="20"/>
    </row>
    <row r="959" ht="15.75" customHeight="1">
      <c r="C959" s="20"/>
      <c r="D959" s="21"/>
      <c r="AE959" s="20"/>
      <c r="AF959" s="20"/>
    </row>
    <row r="960" ht="15.75" customHeight="1">
      <c r="C960" s="20"/>
      <c r="D960" s="21"/>
      <c r="AE960" s="20"/>
      <c r="AF960" s="20"/>
    </row>
    <row r="961" ht="15.75" customHeight="1">
      <c r="C961" s="20"/>
      <c r="D961" s="21"/>
      <c r="AE961" s="20"/>
      <c r="AF961" s="20"/>
    </row>
    <row r="962" ht="15.75" customHeight="1">
      <c r="C962" s="20"/>
      <c r="D962" s="21"/>
      <c r="AE962" s="20"/>
      <c r="AF962" s="20"/>
    </row>
    <row r="963" ht="15.75" customHeight="1">
      <c r="C963" s="20"/>
      <c r="D963" s="21"/>
      <c r="AE963" s="20"/>
      <c r="AF963" s="20"/>
    </row>
    <row r="964" ht="15.75" customHeight="1">
      <c r="C964" s="20"/>
      <c r="D964" s="21"/>
      <c r="AE964" s="20"/>
      <c r="AF964" s="20"/>
    </row>
    <row r="965" ht="15.75" customHeight="1">
      <c r="C965" s="20"/>
      <c r="D965" s="21"/>
      <c r="AE965" s="20"/>
      <c r="AF965" s="20"/>
    </row>
    <row r="966" ht="15.75" customHeight="1">
      <c r="C966" s="20"/>
      <c r="D966" s="21"/>
      <c r="AE966" s="20"/>
      <c r="AF966" s="20"/>
    </row>
    <row r="967" ht="15.75" customHeight="1">
      <c r="C967" s="20"/>
      <c r="D967" s="21"/>
      <c r="AE967" s="20"/>
      <c r="AF967" s="20"/>
    </row>
    <row r="968" ht="15.75" customHeight="1">
      <c r="C968" s="20"/>
      <c r="D968" s="21"/>
      <c r="AE968" s="20"/>
      <c r="AF968" s="20"/>
    </row>
    <row r="969" ht="15.75" customHeight="1">
      <c r="C969" s="20"/>
      <c r="D969" s="21"/>
      <c r="AE969" s="20"/>
      <c r="AF969" s="20"/>
    </row>
    <row r="970" ht="15.75" customHeight="1">
      <c r="C970" s="20"/>
      <c r="D970" s="21"/>
      <c r="AE970" s="20"/>
      <c r="AF970" s="20"/>
    </row>
    <row r="971" ht="15.75" customHeight="1">
      <c r="C971" s="20"/>
      <c r="D971" s="21"/>
      <c r="AE971" s="20"/>
      <c r="AF971" s="20"/>
    </row>
    <row r="972" ht="15.75" customHeight="1">
      <c r="C972" s="20"/>
      <c r="D972" s="21"/>
      <c r="AE972" s="20"/>
      <c r="AF972" s="20"/>
    </row>
    <row r="973" ht="15.75" customHeight="1">
      <c r="C973" s="20"/>
      <c r="D973" s="21"/>
      <c r="AE973" s="20"/>
      <c r="AF973" s="20"/>
    </row>
    <row r="974" ht="15.75" customHeight="1">
      <c r="C974" s="20"/>
      <c r="D974" s="21"/>
      <c r="AE974" s="20"/>
      <c r="AF974" s="20"/>
    </row>
    <row r="975" ht="15.75" customHeight="1">
      <c r="C975" s="20"/>
      <c r="D975" s="21"/>
      <c r="AE975" s="20"/>
      <c r="AF975" s="20"/>
    </row>
    <row r="976" ht="15.75" customHeight="1">
      <c r="C976" s="20"/>
      <c r="D976" s="21"/>
      <c r="AE976" s="20"/>
      <c r="AF976" s="20"/>
    </row>
    <row r="977" ht="15.75" customHeight="1">
      <c r="C977" s="20"/>
      <c r="D977" s="21"/>
      <c r="AE977" s="20"/>
      <c r="AF977" s="20"/>
    </row>
    <row r="978" ht="15.75" customHeight="1">
      <c r="C978" s="20"/>
      <c r="D978" s="21"/>
      <c r="AE978" s="20"/>
      <c r="AF978" s="20"/>
    </row>
    <row r="979" ht="15.75" customHeight="1">
      <c r="C979" s="20"/>
      <c r="D979" s="21"/>
      <c r="AE979" s="20"/>
      <c r="AF979" s="20"/>
    </row>
    <row r="980" ht="15.75" customHeight="1">
      <c r="C980" s="20"/>
      <c r="D980" s="21"/>
      <c r="AE980" s="20"/>
      <c r="AF980" s="20"/>
    </row>
    <row r="981" ht="15.75" customHeight="1">
      <c r="C981" s="20"/>
      <c r="D981" s="21"/>
      <c r="AE981" s="20"/>
      <c r="AF981" s="20"/>
    </row>
    <row r="982" ht="15.75" customHeight="1">
      <c r="C982" s="20"/>
      <c r="D982" s="21"/>
      <c r="AE982" s="20"/>
      <c r="AF982" s="20"/>
    </row>
    <row r="983" ht="15.75" customHeight="1">
      <c r="C983" s="20"/>
      <c r="D983" s="21"/>
      <c r="AE983" s="20"/>
      <c r="AF983" s="20"/>
    </row>
    <row r="984" ht="15.75" customHeight="1">
      <c r="C984" s="20"/>
      <c r="D984" s="21"/>
      <c r="AE984" s="20"/>
      <c r="AF984" s="20"/>
    </row>
    <row r="985" ht="15.75" customHeight="1">
      <c r="C985" s="20"/>
      <c r="D985" s="21"/>
      <c r="AE985" s="20"/>
      <c r="AF985" s="20"/>
    </row>
    <row r="986" ht="15.75" customHeight="1">
      <c r="C986" s="20"/>
      <c r="D986" s="21"/>
      <c r="AE986" s="20"/>
      <c r="AF986" s="20"/>
    </row>
    <row r="987" ht="15.75" customHeight="1">
      <c r="C987" s="20"/>
      <c r="D987" s="21"/>
      <c r="AE987" s="20"/>
      <c r="AF987" s="20"/>
    </row>
    <row r="988" ht="15.75" customHeight="1">
      <c r="C988" s="20"/>
      <c r="D988" s="21"/>
      <c r="AE988" s="20"/>
      <c r="AF988" s="20"/>
    </row>
    <row r="989" ht="15.75" customHeight="1">
      <c r="C989" s="20"/>
      <c r="D989" s="21"/>
      <c r="AE989" s="20"/>
      <c r="AF989" s="20"/>
    </row>
    <row r="990" ht="15.75" customHeight="1">
      <c r="C990" s="20"/>
      <c r="D990" s="21"/>
      <c r="AE990" s="20"/>
      <c r="AF990" s="20"/>
    </row>
    <row r="991" ht="15.75" customHeight="1">
      <c r="C991" s="20"/>
      <c r="D991" s="21"/>
      <c r="AE991" s="20"/>
      <c r="AF991" s="20"/>
    </row>
    <row r="992" ht="15.75" customHeight="1">
      <c r="C992" s="20"/>
      <c r="D992" s="21"/>
      <c r="AE992" s="20"/>
      <c r="AF992" s="20"/>
    </row>
    <row r="993" ht="15.75" customHeight="1">
      <c r="C993" s="20"/>
      <c r="D993" s="21"/>
      <c r="AE993" s="20"/>
      <c r="AF993" s="20"/>
    </row>
    <row r="994" ht="15.75" customHeight="1">
      <c r="C994" s="20"/>
      <c r="D994" s="21"/>
      <c r="AE994" s="20"/>
      <c r="AF994" s="20"/>
    </row>
    <row r="995" ht="15.75" customHeight="1">
      <c r="C995" s="20"/>
      <c r="D995" s="21"/>
      <c r="AE995" s="20"/>
      <c r="AF995" s="20"/>
    </row>
    <row r="996" ht="15.75" customHeight="1">
      <c r="C996" s="20"/>
      <c r="D996" s="21"/>
      <c r="AE996" s="20"/>
      <c r="AF996" s="20"/>
    </row>
    <row r="997" ht="15.75" customHeight="1">
      <c r="C997" s="20"/>
      <c r="D997" s="21"/>
      <c r="AE997" s="20"/>
      <c r="AF997" s="20"/>
    </row>
    <row r="998" ht="15.75" customHeight="1">
      <c r="C998" s="20"/>
      <c r="D998" s="21"/>
      <c r="AE998" s="20"/>
      <c r="AF998" s="20"/>
    </row>
    <row r="999" ht="15.75" customHeight="1">
      <c r="C999" s="20"/>
      <c r="D999" s="21"/>
      <c r="AE999" s="20"/>
      <c r="AF999" s="20"/>
    </row>
    <row r="1000" ht="15.75" customHeight="1">
      <c r="C1000" s="20"/>
      <c r="D1000" s="21"/>
      <c r="AE1000" s="20"/>
      <c r="AF1000" s="20"/>
    </row>
  </sheetData>
  <mergeCells count="26">
    <mergeCell ref="B1:D4"/>
    <mergeCell ref="E1:AD4"/>
    <mergeCell ref="AE1:AF1"/>
    <mergeCell ref="AE2:AF2"/>
    <mergeCell ref="AE3:AF3"/>
    <mergeCell ref="AE4:AF4"/>
    <mergeCell ref="N6:W6"/>
    <mergeCell ref="Y6:AD6"/>
    <mergeCell ref="AE6:AF6"/>
    <mergeCell ref="D94:I94"/>
    <mergeCell ref="D96:E96"/>
    <mergeCell ref="G96:I96"/>
    <mergeCell ref="D97:E97"/>
    <mergeCell ref="D98:E98"/>
    <mergeCell ref="D101:E101"/>
    <mergeCell ref="D102:E102"/>
    <mergeCell ref="D105:E105"/>
    <mergeCell ref="G102:I102"/>
    <mergeCell ref="G105:I105"/>
    <mergeCell ref="G97:I97"/>
    <mergeCell ref="G98:I98"/>
    <mergeCell ref="D99:E99"/>
    <mergeCell ref="G99:I99"/>
    <mergeCell ref="D100:E100"/>
    <mergeCell ref="G100:I100"/>
    <mergeCell ref="G101:I101"/>
  </mergeCells>
  <conditionalFormatting sqref="AD8:AF8 AE9:AF9 AE60:AF60 M85:M87 AE85:AF87 AD9:AD87">
    <cfRule type="cellIs" dxfId="0" priority="1" operator="between">
      <formula>8</formula>
      <formula>10</formula>
    </cfRule>
  </conditionalFormatting>
  <conditionalFormatting sqref="AD8:AF8 AE9:AF9 AE60:AF60 M85:M87 AE85:AF87 AD9:AD87">
    <cfRule type="cellIs" dxfId="0" priority="2" operator="between">
      <formula>6</formula>
      <formula>7</formula>
    </cfRule>
  </conditionalFormatting>
  <conditionalFormatting sqref="AD8:AF8 AE9:AF9 AE60:AF60 M85:M87 AE85:AF87 AD9:AD87">
    <cfRule type="cellIs" dxfId="0" priority="3" operator="equal">
      <formula>5</formula>
    </cfRule>
  </conditionalFormatting>
  <conditionalFormatting sqref="AD8:AF8 AE9:AF9 AE60:AF60 M85:M87 AE85:AF87 AD9:AD87">
    <cfRule type="cellIs" dxfId="0" priority="4" operator="between">
      <formula>2</formula>
      <formula>4</formula>
    </cfRule>
  </conditionalFormatting>
  <conditionalFormatting sqref="AD8:AF8 AE9:AF9 AE60:AF60 M85:M87 AE85:AF87 AD9:AD87">
    <cfRule type="cellIs" dxfId="0" priority="5" operator="equal">
      <formula>"Extremo"</formula>
    </cfRule>
  </conditionalFormatting>
  <conditionalFormatting sqref="AD8:AF8 AE9:AF9 AE60:AF60 M85:M87 AE85:AF87 AD9:AD87">
    <cfRule type="cellIs" dxfId="0" priority="6" operator="equal">
      <formula>"Alto"</formula>
    </cfRule>
  </conditionalFormatting>
  <conditionalFormatting sqref="AD8:AF8 AE9:AF9 AE60:AF60 M85:M87 AE85:AF87 AD9:AD87">
    <cfRule type="cellIs" dxfId="0" priority="7" operator="equal">
      <formula>"Medio"</formula>
    </cfRule>
  </conditionalFormatting>
  <conditionalFormatting sqref="AD8:AF8 AE9:AF9 AE60:AF60 M85:M87 AE85:AF87 AD9:AD87">
    <cfRule type="cellIs" dxfId="0" priority="8" operator="equal">
      <formula>"Bajo"</formula>
    </cfRule>
  </conditionalFormatting>
  <conditionalFormatting sqref="AF34:AF37">
    <cfRule type="cellIs" dxfId="0" priority="9" operator="between">
      <formula>8</formula>
      <formula>10</formula>
    </cfRule>
  </conditionalFormatting>
  <conditionalFormatting sqref="AF34:AF37">
    <cfRule type="cellIs" dxfId="0" priority="10" operator="between">
      <formula>6</formula>
      <formula>7</formula>
    </cfRule>
  </conditionalFormatting>
  <conditionalFormatting sqref="AF34:AF37">
    <cfRule type="cellIs" dxfId="0" priority="11" operator="equal">
      <formula>5</formula>
    </cfRule>
  </conditionalFormatting>
  <conditionalFormatting sqref="AF34:AF37">
    <cfRule type="cellIs" dxfId="0" priority="12" operator="between">
      <formula>2</formula>
      <formula>4</formula>
    </cfRule>
  </conditionalFormatting>
  <conditionalFormatting sqref="AF34:AF37">
    <cfRule type="cellIs" dxfId="0" priority="13" operator="equal">
      <formula>"Extremo"</formula>
    </cfRule>
  </conditionalFormatting>
  <conditionalFormatting sqref="AF34:AF37">
    <cfRule type="cellIs" dxfId="0" priority="14" operator="equal">
      <formula>"Alto"</formula>
    </cfRule>
  </conditionalFormatting>
  <conditionalFormatting sqref="AF34:AF37">
    <cfRule type="cellIs" dxfId="0" priority="15" operator="equal">
      <formula>"Medio"</formula>
    </cfRule>
  </conditionalFormatting>
  <conditionalFormatting sqref="AF34:AF37">
    <cfRule type="cellIs" dxfId="0" priority="16" operator="equal">
      <formula>"Bajo"</formula>
    </cfRule>
  </conditionalFormatting>
  <conditionalFormatting sqref="AE30:AF33">
    <cfRule type="cellIs" dxfId="0" priority="17" operator="between">
      <formula>8</formula>
      <formula>10</formula>
    </cfRule>
  </conditionalFormatting>
  <conditionalFormatting sqref="AE30:AF33">
    <cfRule type="cellIs" dxfId="0" priority="18" operator="between">
      <formula>6</formula>
      <formula>7</formula>
    </cfRule>
  </conditionalFormatting>
  <conditionalFormatting sqref="AE30:AF33">
    <cfRule type="cellIs" dxfId="0" priority="19" operator="equal">
      <formula>5</formula>
    </cfRule>
  </conditionalFormatting>
  <conditionalFormatting sqref="AE30:AF33">
    <cfRule type="cellIs" dxfId="0" priority="20" operator="between">
      <formula>2</formula>
      <formula>4</formula>
    </cfRule>
  </conditionalFormatting>
  <conditionalFormatting sqref="AE30:AF33">
    <cfRule type="cellIs" dxfId="0" priority="21" operator="equal">
      <formula>"Extremo"</formula>
    </cfRule>
  </conditionalFormatting>
  <conditionalFormatting sqref="AE30:AF33">
    <cfRule type="cellIs" dxfId="0" priority="22" operator="equal">
      <formula>"Alto"</formula>
    </cfRule>
  </conditionalFormatting>
  <conditionalFormatting sqref="AE30:AF33">
    <cfRule type="cellIs" dxfId="0" priority="23" operator="equal">
      <formula>"Medio"</formula>
    </cfRule>
  </conditionalFormatting>
  <conditionalFormatting sqref="AE30:AF33">
    <cfRule type="cellIs" dxfId="0" priority="24" operator="equal">
      <formula>"Bajo"</formula>
    </cfRule>
  </conditionalFormatting>
  <conditionalFormatting sqref="AE65:AF70">
    <cfRule type="cellIs" dxfId="0" priority="25" operator="between">
      <formula>8</formula>
      <formula>10</formula>
    </cfRule>
  </conditionalFormatting>
  <conditionalFormatting sqref="AE65:AF70">
    <cfRule type="cellIs" dxfId="0" priority="26" operator="between">
      <formula>6</formula>
      <formula>7</formula>
    </cfRule>
  </conditionalFormatting>
  <conditionalFormatting sqref="AE65:AF70">
    <cfRule type="cellIs" dxfId="0" priority="27" operator="equal">
      <formula>5</formula>
    </cfRule>
  </conditionalFormatting>
  <conditionalFormatting sqref="AE65:AF70">
    <cfRule type="cellIs" dxfId="0" priority="28" operator="between">
      <formula>2</formula>
      <formula>4</formula>
    </cfRule>
  </conditionalFormatting>
  <conditionalFormatting sqref="AE65:AF70">
    <cfRule type="cellIs" dxfId="0" priority="29" operator="equal">
      <formula>"Extremo"</formula>
    </cfRule>
  </conditionalFormatting>
  <conditionalFormatting sqref="AE65:AF70">
    <cfRule type="cellIs" dxfId="0" priority="30" operator="equal">
      <formula>"Alto"</formula>
    </cfRule>
  </conditionalFormatting>
  <conditionalFormatting sqref="AE65:AF70">
    <cfRule type="cellIs" dxfId="0" priority="31" operator="equal">
      <formula>"Medio"</formula>
    </cfRule>
  </conditionalFormatting>
  <conditionalFormatting sqref="AE65:AF70">
    <cfRule type="cellIs" dxfId="0" priority="32" operator="equal">
      <formula>"Bajo"</formula>
    </cfRule>
  </conditionalFormatting>
  <conditionalFormatting sqref="AE19:AE20 AF19:AF23">
    <cfRule type="cellIs" dxfId="0" priority="33" operator="between">
      <formula>8</formula>
      <formula>10</formula>
    </cfRule>
  </conditionalFormatting>
  <conditionalFormatting sqref="AE19:AE20 AF19:AF23">
    <cfRule type="cellIs" dxfId="0" priority="34" operator="between">
      <formula>6</formula>
      <formula>7</formula>
    </cfRule>
  </conditionalFormatting>
  <conditionalFormatting sqref="AE19:AE20 AF19:AF23">
    <cfRule type="cellIs" dxfId="0" priority="35" operator="equal">
      <formula>5</formula>
    </cfRule>
  </conditionalFormatting>
  <conditionalFormatting sqref="AE19:AE20 AF19:AF23">
    <cfRule type="cellIs" dxfId="0" priority="36" operator="between">
      <formula>2</formula>
      <formula>4</formula>
    </cfRule>
  </conditionalFormatting>
  <conditionalFormatting sqref="AE19:AE20 AF19:AF23">
    <cfRule type="cellIs" dxfId="0" priority="37" operator="equal">
      <formula>"Extremo"</formula>
    </cfRule>
  </conditionalFormatting>
  <conditionalFormatting sqref="AE19:AE20 AF19:AF23">
    <cfRule type="cellIs" dxfId="0" priority="38" operator="equal">
      <formula>"Alto"</formula>
    </cfRule>
  </conditionalFormatting>
  <conditionalFormatting sqref="AE19:AE20 AF19:AF23">
    <cfRule type="cellIs" dxfId="0" priority="39" operator="equal">
      <formula>"Medio"</formula>
    </cfRule>
  </conditionalFormatting>
  <conditionalFormatting sqref="AE19:AE20 AF19:AF23">
    <cfRule type="cellIs" dxfId="0" priority="40" operator="equal">
      <formula>"Bajo"</formula>
    </cfRule>
  </conditionalFormatting>
  <conditionalFormatting sqref="AE21:AF22">
    <cfRule type="cellIs" dxfId="0" priority="41" operator="between">
      <formula>8</formula>
      <formula>10</formula>
    </cfRule>
  </conditionalFormatting>
  <conditionalFormatting sqref="AE21:AF22">
    <cfRule type="cellIs" dxfId="0" priority="42" operator="between">
      <formula>6</formula>
      <formula>7</formula>
    </cfRule>
  </conditionalFormatting>
  <conditionalFormatting sqref="AE21:AF22">
    <cfRule type="cellIs" dxfId="0" priority="43" operator="equal">
      <formula>5</formula>
    </cfRule>
  </conditionalFormatting>
  <conditionalFormatting sqref="AE21:AF22">
    <cfRule type="cellIs" dxfId="0" priority="44" operator="between">
      <formula>2</formula>
      <formula>4</formula>
    </cfRule>
  </conditionalFormatting>
  <conditionalFormatting sqref="AE21:AF22">
    <cfRule type="cellIs" dxfId="0" priority="45" operator="equal">
      <formula>"Extremo"</formula>
    </cfRule>
  </conditionalFormatting>
  <conditionalFormatting sqref="AE21:AF22">
    <cfRule type="cellIs" dxfId="0" priority="46" operator="equal">
      <formula>"Alto"</formula>
    </cfRule>
  </conditionalFormatting>
  <conditionalFormatting sqref="AE21:AF22">
    <cfRule type="cellIs" dxfId="0" priority="47" operator="equal">
      <formula>"Medio"</formula>
    </cfRule>
  </conditionalFormatting>
  <conditionalFormatting sqref="AE21:AF22">
    <cfRule type="cellIs" dxfId="0" priority="48" operator="equal">
      <formula>"Bajo"</formula>
    </cfRule>
  </conditionalFormatting>
  <conditionalFormatting sqref="AE23:AF23">
    <cfRule type="cellIs" dxfId="0" priority="49" operator="between">
      <formula>8</formula>
      <formula>10</formula>
    </cfRule>
  </conditionalFormatting>
  <conditionalFormatting sqref="AE23:AF23">
    <cfRule type="cellIs" dxfId="0" priority="50" operator="between">
      <formula>6</formula>
      <formula>7</formula>
    </cfRule>
  </conditionalFormatting>
  <conditionalFormatting sqref="AE23:AF23">
    <cfRule type="cellIs" dxfId="0" priority="51" operator="equal">
      <formula>5</formula>
    </cfRule>
  </conditionalFormatting>
  <conditionalFormatting sqref="AE23:AF23">
    <cfRule type="cellIs" dxfId="0" priority="52" operator="between">
      <formula>2</formula>
      <formula>4</formula>
    </cfRule>
  </conditionalFormatting>
  <conditionalFormatting sqref="AE23:AF23">
    <cfRule type="cellIs" dxfId="0" priority="53" operator="equal">
      <formula>"Extremo"</formula>
    </cfRule>
  </conditionalFormatting>
  <conditionalFormatting sqref="AE23:AF23">
    <cfRule type="cellIs" dxfId="0" priority="54" operator="equal">
      <formula>"Alto"</formula>
    </cfRule>
  </conditionalFormatting>
  <conditionalFormatting sqref="AE23:AF23">
    <cfRule type="cellIs" dxfId="0" priority="55" operator="equal">
      <formula>"Medio"</formula>
    </cfRule>
  </conditionalFormatting>
  <conditionalFormatting sqref="AE23:AF23">
    <cfRule type="cellIs" dxfId="0" priority="56" operator="equal">
      <formula>"Bajo"</formula>
    </cfRule>
  </conditionalFormatting>
  <conditionalFormatting sqref="AF42">
    <cfRule type="cellIs" dxfId="0" priority="57" operator="between">
      <formula>8</formula>
      <formula>10</formula>
    </cfRule>
  </conditionalFormatting>
  <conditionalFormatting sqref="AF42">
    <cfRule type="cellIs" dxfId="0" priority="58" operator="between">
      <formula>6</formula>
      <formula>7</formula>
    </cfRule>
  </conditionalFormatting>
  <conditionalFormatting sqref="AF42">
    <cfRule type="cellIs" dxfId="0" priority="59" operator="equal">
      <formula>5</formula>
    </cfRule>
  </conditionalFormatting>
  <conditionalFormatting sqref="AF42">
    <cfRule type="cellIs" dxfId="0" priority="60" operator="between">
      <formula>2</formula>
      <formula>4</formula>
    </cfRule>
  </conditionalFormatting>
  <conditionalFormatting sqref="AF42">
    <cfRule type="cellIs" dxfId="0" priority="61" operator="equal">
      <formula>"Extremo"</formula>
    </cfRule>
  </conditionalFormatting>
  <conditionalFormatting sqref="AF42">
    <cfRule type="cellIs" dxfId="0" priority="62" operator="equal">
      <formula>"Alto"</formula>
    </cfRule>
  </conditionalFormatting>
  <conditionalFormatting sqref="AF42">
    <cfRule type="cellIs" dxfId="0" priority="63" operator="equal">
      <formula>"Medio"</formula>
    </cfRule>
  </conditionalFormatting>
  <conditionalFormatting sqref="AF42">
    <cfRule type="cellIs" dxfId="0" priority="64" operator="equal">
      <formula>"Bajo"</formula>
    </cfRule>
  </conditionalFormatting>
  <conditionalFormatting sqref="AF40:AF41">
    <cfRule type="cellIs" dxfId="0" priority="65" operator="between">
      <formula>8</formula>
      <formula>10</formula>
    </cfRule>
  </conditionalFormatting>
  <conditionalFormatting sqref="AF40:AF41">
    <cfRule type="cellIs" dxfId="0" priority="66" operator="between">
      <formula>6</formula>
      <formula>7</formula>
    </cfRule>
  </conditionalFormatting>
  <conditionalFormatting sqref="AF40:AF41">
    <cfRule type="cellIs" dxfId="0" priority="67" operator="equal">
      <formula>5</formula>
    </cfRule>
  </conditionalFormatting>
  <conditionalFormatting sqref="AF40:AF41">
    <cfRule type="cellIs" dxfId="0" priority="68" operator="between">
      <formula>2</formula>
      <formula>4</formula>
    </cfRule>
  </conditionalFormatting>
  <conditionalFormatting sqref="AF40:AF41">
    <cfRule type="cellIs" dxfId="0" priority="69" operator="equal">
      <formula>"Extremo"</formula>
    </cfRule>
  </conditionalFormatting>
  <conditionalFormatting sqref="AF40:AF41">
    <cfRule type="cellIs" dxfId="0" priority="70" operator="equal">
      <formula>"Alto"</formula>
    </cfRule>
  </conditionalFormatting>
  <conditionalFormatting sqref="AF40:AF41">
    <cfRule type="cellIs" dxfId="0" priority="71" operator="equal">
      <formula>"Medio"</formula>
    </cfRule>
  </conditionalFormatting>
  <conditionalFormatting sqref="AF40:AF41">
    <cfRule type="cellIs" dxfId="0" priority="72" operator="equal">
      <formula>"Bajo"</formula>
    </cfRule>
  </conditionalFormatting>
  <conditionalFormatting sqref="AF43">
    <cfRule type="cellIs" dxfId="0" priority="73" operator="between">
      <formula>8</formula>
      <formula>10</formula>
    </cfRule>
  </conditionalFormatting>
  <conditionalFormatting sqref="AF43">
    <cfRule type="cellIs" dxfId="0" priority="74" operator="between">
      <formula>6</formula>
      <formula>7</formula>
    </cfRule>
  </conditionalFormatting>
  <conditionalFormatting sqref="AF43">
    <cfRule type="cellIs" dxfId="0" priority="75" operator="equal">
      <formula>5</formula>
    </cfRule>
  </conditionalFormatting>
  <conditionalFormatting sqref="AF43">
    <cfRule type="cellIs" dxfId="0" priority="76" operator="between">
      <formula>2</formula>
      <formula>4</formula>
    </cfRule>
  </conditionalFormatting>
  <conditionalFormatting sqref="AF43">
    <cfRule type="cellIs" dxfId="0" priority="77" operator="equal">
      <formula>"Extremo"</formula>
    </cfRule>
  </conditionalFormatting>
  <conditionalFormatting sqref="AF43">
    <cfRule type="cellIs" dxfId="0" priority="78" operator="equal">
      <formula>"Alto"</formula>
    </cfRule>
  </conditionalFormatting>
  <conditionalFormatting sqref="AF43">
    <cfRule type="cellIs" dxfId="0" priority="79" operator="equal">
      <formula>"Medio"</formula>
    </cfRule>
  </conditionalFormatting>
  <conditionalFormatting sqref="AF43">
    <cfRule type="cellIs" dxfId="0" priority="80" operator="equal">
      <formula>"Bajo"</formula>
    </cfRule>
  </conditionalFormatting>
  <conditionalFormatting sqref="AF27:AF28">
    <cfRule type="cellIs" dxfId="0" priority="81" operator="between">
      <formula>8</formula>
      <formula>10</formula>
    </cfRule>
  </conditionalFormatting>
  <conditionalFormatting sqref="AF27:AF28">
    <cfRule type="cellIs" dxfId="0" priority="82" operator="between">
      <formula>6</formula>
      <formula>7</formula>
    </cfRule>
  </conditionalFormatting>
  <conditionalFormatting sqref="AF27:AF28">
    <cfRule type="cellIs" dxfId="0" priority="83" operator="equal">
      <formula>5</formula>
    </cfRule>
  </conditionalFormatting>
  <conditionalFormatting sqref="AF27:AF28">
    <cfRule type="cellIs" dxfId="0" priority="84" operator="between">
      <formula>2</formula>
      <formula>4</formula>
    </cfRule>
  </conditionalFormatting>
  <conditionalFormatting sqref="AF27:AF28">
    <cfRule type="cellIs" dxfId="0" priority="85" operator="equal">
      <formula>"Extremo"</formula>
    </cfRule>
  </conditionalFormatting>
  <conditionalFormatting sqref="AF27:AF28">
    <cfRule type="cellIs" dxfId="0" priority="86" operator="equal">
      <formula>"Alto"</formula>
    </cfRule>
  </conditionalFormatting>
  <conditionalFormatting sqref="AF27:AF28">
    <cfRule type="cellIs" dxfId="0" priority="87" operator="equal">
      <formula>"Medio"</formula>
    </cfRule>
  </conditionalFormatting>
  <conditionalFormatting sqref="AF27:AF28">
    <cfRule type="cellIs" dxfId="0" priority="88" operator="equal">
      <formula>"Bajo"</formula>
    </cfRule>
  </conditionalFormatting>
  <conditionalFormatting sqref="AE61:AF64">
    <cfRule type="cellIs" dxfId="0" priority="89" operator="between">
      <formula>8</formula>
      <formula>10</formula>
    </cfRule>
  </conditionalFormatting>
  <conditionalFormatting sqref="AE61:AF64">
    <cfRule type="cellIs" dxfId="0" priority="90" operator="between">
      <formula>6</formula>
      <formula>7</formula>
    </cfRule>
  </conditionalFormatting>
  <conditionalFormatting sqref="AE61:AF64">
    <cfRule type="cellIs" dxfId="0" priority="91" operator="equal">
      <formula>5</formula>
    </cfRule>
  </conditionalFormatting>
  <conditionalFormatting sqref="AE61:AF64">
    <cfRule type="cellIs" dxfId="0" priority="92" operator="between">
      <formula>2</formula>
      <formula>4</formula>
    </cfRule>
  </conditionalFormatting>
  <conditionalFormatting sqref="AE61:AF64">
    <cfRule type="cellIs" dxfId="0" priority="93" operator="equal">
      <formula>"Extremo"</formula>
    </cfRule>
  </conditionalFormatting>
  <conditionalFormatting sqref="AE61:AF64">
    <cfRule type="cellIs" dxfId="0" priority="94" operator="equal">
      <formula>"Alto"</formula>
    </cfRule>
  </conditionalFormatting>
  <conditionalFormatting sqref="AE61:AF64">
    <cfRule type="cellIs" dxfId="0" priority="95" operator="equal">
      <formula>"Medio"</formula>
    </cfRule>
  </conditionalFormatting>
  <conditionalFormatting sqref="AE61:AF64">
    <cfRule type="cellIs" dxfId="0" priority="96" operator="equal">
      <formula>"Bajo"</formula>
    </cfRule>
  </conditionalFormatting>
  <conditionalFormatting sqref="AE73:AE76">
    <cfRule type="cellIs" dxfId="0" priority="97" operator="between">
      <formula>8</formula>
      <formula>10</formula>
    </cfRule>
  </conditionalFormatting>
  <conditionalFormatting sqref="AE73:AE76">
    <cfRule type="cellIs" dxfId="0" priority="98" operator="between">
      <formula>6</formula>
      <formula>7</formula>
    </cfRule>
  </conditionalFormatting>
  <conditionalFormatting sqref="AE73:AE76">
    <cfRule type="cellIs" dxfId="0" priority="99" operator="equal">
      <formula>5</formula>
    </cfRule>
  </conditionalFormatting>
  <conditionalFormatting sqref="AE73:AE76">
    <cfRule type="cellIs" dxfId="0" priority="100" operator="between">
      <formula>2</formula>
      <formula>4</formula>
    </cfRule>
  </conditionalFormatting>
  <conditionalFormatting sqref="AE73:AE76">
    <cfRule type="cellIs" dxfId="0" priority="101" operator="equal">
      <formula>"Extremo"</formula>
    </cfRule>
  </conditionalFormatting>
  <conditionalFormatting sqref="AE73:AE76">
    <cfRule type="cellIs" dxfId="0" priority="102" operator="equal">
      <formula>"Alto"</formula>
    </cfRule>
  </conditionalFormatting>
  <conditionalFormatting sqref="AE73:AE76">
    <cfRule type="cellIs" dxfId="0" priority="103" operator="equal">
      <formula>"Medio"</formula>
    </cfRule>
  </conditionalFormatting>
  <conditionalFormatting sqref="AE73:AE76">
    <cfRule type="cellIs" dxfId="0" priority="104" operator="equal">
      <formula>"Bajo"</formula>
    </cfRule>
  </conditionalFormatting>
  <conditionalFormatting sqref="AE78:AE82">
    <cfRule type="cellIs" dxfId="0" priority="105" operator="between">
      <formula>8</formula>
      <formula>10</formula>
    </cfRule>
  </conditionalFormatting>
  <conditionalFormatting sqref="AE78:AE82">
    <cfRule type="cellIs" dxfId="0" priority="106" operator="between">
      <formula>6</formula>
      <formula>7</formula>
    </cfRule>
  </conditionalFormatting>
  <conditionalFormatting sqref="AE78:AE82">
    <cfRule type="cellIs" dxfId="0" priority="107" operator="equal">
      <formula>5</formula>
    </cfRule>
  </conditionalFormatting>
  <conditionalFormatting sqref="AE78:AE82">
    <cfRule type="cellIs" dxfId="0" priority="108" operator="between">
      <formula>2</formula>
      <formula>4</formula>
    </cfRule>
  </conditionalFormatting>
  <conditionalFormatting sqref="AE78:AE82">
    <cfRule type="cellIs" dxfId="0" priority="109" operator="equal">
      <formula>"Extremo"</formula>
    </cfRule>
  </conditionalFormatting>
  <conditionalFormatting sqref="AE78:AE82">
    <cfRule type="cellIs" dxfId="0" priority="110" operator="equal">
      <formula>"Alto"</formula>
    </cfRule>
  </conditionalFormatting>
  <conditionalFormatting sqref="AE78:AE82">
    <cfRule type="cellIs" dxfId="0" priority="111" operator="equal">
      <formula>"Medio"</formula>
    </cfRule>
  </conditionalFormatting>
  <conditionalFormatting sqref="AE78:AE82">
    <cfRule type="cellIs" dxfId="0" priority="112" operator="equal">
      <formula>"Bajo"</formula>
    </cfRule>
  </conditionalFormatting>
  <conditionalFormatting sqref="AE77">
    <cfRule type="cellIs" dxfId="0" priority="113" operator="between">
      <formula>8</formula>
      <formula>10</formula>
    </cfRule>
  </conditionalFormatting>
  <conditionalFormatting sqref="AE77">
    <cfRule type="cellIs" dxfId="0" priority="114" operator="between">
      <formula>6</formula>
      <formula>7</formula>
    </cfRule>
  </conditionalFormatting>
  <conditionalFormatting sqref="AE77">
    <cfRule type="cellIs" dxfId="0" priority="115" operator="equal">
      <formula>5</formula>
    </cfRule>
  </conditionalFormatting>
  <conditionalFormatting sqref="AE77">
    <cfRule type="cellIs" dxfId="0" priority="116" operator="between">
      <formula>2</formula>
      <formula>4</formula>
    </cfRule>
  </conditionalFormatting>
  <conditionalFormatting sqref="AE77">
    <cfRule type="cellIs" dxfId="0" priority="117" operator="equal">
      <formula>"Extremo"</formula>
    </cfRule>
  </conditionalFormatting>
  <conditionalFormatting sqref="AE77">
    <cfRule type="cellIs" dxfId="0" priority="118" operator="equal">
      <formula>"Alto"</formula>
    </cfRule>
  </conditionalFormatting>
  <conditionalFormatting sqref="AE77">
    <cfRule type="cellIs" dxfId="0" priority="119" operator="equal">
      <formula>"Medio"</formula>
    </cfRule>
  </conditionalFormatting>
  <conditionalFormatting sqref="AE77">
    <cfRule type="cellIs" dxfId="0" priority="120" operator="equal">
      <formula>"Bajo"</formula>
    </cfRule>
  </conditionalFormatting>
  <conditionalFormatting sqref="AF77">
    <cfRule type="cellIs" dxfId="0" priority="121" operator="between">
      <formula>8</formula>
      <formula>10</formula>
    </cfRule>
  </conditionalFormatting>
  <conditionalFormatting sqref="AF77">
    <cfRule type="cellIs" dxfId="0" priority="122" operator="between">
      <formula>6</formula>
      <formula>7</formula>
    </cfRule>
  </conditionalFormatting>
  <conditionalFormatting sqref="AF77">
    <cfRule type="cellIs" dxfId="0" priority="123" operator="equal">
      <formula>5</formula>
    </cfRule>
  </conditionalFormatting>
  <conditionalFormatting sqref="AF77">
    <cfRule type="cellIs" dxfId="0" priority="124" operator="between">
      <formula>2</formula>
      <formula>4</formula>
    </cfRule>
  </conditionalFormatting>
  <conditionalFormatting sqref="AF77">
    <cfRule type="cellIs" dxfId="0" priority="125" operator="equal">
      <formula>"Extremo"</formula>
    </cfRule>
  </conditionalFormatting>
  <conditionalFormatting sqref="AF77">
    <cfRule type="cellIs" dxfId="0" priority="126" operator="equal">
      <formula>"Alto"</formula>
    </cfRule>
  </conditionalFormatting>
  <conditionalFormatting sqref="AF77">
    <cfRule type="cellIs" dxfId="0" priority="127" operator="equal">
      <formula>"Medio"</formula>
    </cfRule>
  </conditionalFormatting>
  <conditionalFormatting sqref="AF77">
    <cfRule type="cellIs" dxfId="0" priority="128" operator="equal">
      <formula>"Bajo"</formula>
    </cfRule>
  </conditionalFormatting>
  <conditionalFormatting sqref="AF76">
    <cfRule type="cellIs" dxfId="0" priority="129" operator="between">
      <formula>8</formula>
      <formula>10</formula>
    </cfRule>
  </conditionalFormatting>
  <conditionalFormatting sqref="AF76">
    <cfRule type="cellIs" dxfId="0" priority="130" operator="between">
      <formula>6</formula>
      <formula>7</formula>
    </cfRule>
  </conditionalFormatting>
  <conditionalFormatting sqref="AF76">
    <cfRule type="cellIs" dxfId="0" priority="131" operator="equal">
      <formula>5</formula>
    </cfRule>
  </conditionalFormatting>
  <conditionalFormatting sqref="AF76">
    <cfRule type="cellIs" dxfId="0" priority="132" operator="between">
      <formula>2</formula>
      <formula>4</formula>
    </cfRule>
  </conditionalFormatting>
  <conditionalFormatting sqref="AF76">
    <cfRule type="cellIs" dxfId="0" priority="133" operator="equal">
      <formula>"Extremo"</formula>
    </cfRule>
  </conditionalFormatting>
  <conditionalFormatting sqref="AF76">
    <cfRule type="cellIs" dxfId="0" priority="134" operator="equal">
      <formula>"Alto"</formula>
    </cfRule>
  </conditionalFormatting>
  <conditionalFormatting sqref="AF76">
    <cfRule type="cellIs" dxfId="0" priority="135" operator="equal">
      <formula>"Medio"</formula>
    </cfRule>
  </conditionalFormatting>
  <conditionalFormatting sqref="AF76">
    <cfRule type="cellIs" dxfId="0" priority="136" operator="equal">
      <formula>"Bajo"</formula>
    </cfRule>
  </conditionalFormatting>
  <conditionalFormatting sqref="AF78">
    <cfRule type="cellIs" dxfId="0" priority="137" operator="between">
      <formula>8</formula>
      <formula>10</formula>
    </cfRule>
  </conditionalFormatting>
  <conditionalFormatting sqref="AF78">
    <cfRule type="cellIs" dxfId="0" priority="138" operator="between">
      <formula>6</formula>
      <formula>7</formula>
    </cfRule>
  </conditionalFormatting>
  <conditionalFormatting sqref="AF78">
    <cfRule type="cellIs" dxfId="0" priority="139" operator="equal">
      <formula>5</formula>
    </cfRule>
  </conditionalFormatting>
  <conditionalFormatting sqref="AF78">
    <cfRule type="cellIs" dxfId="0" priority="140" operator="between">
      <formula>2</formula>
      <formula>4</formula>
    </cfRule>
  </conditionalFormatting>
  <conditionalFormatting sqref="AF78">
    <cfRule type="cellIs" dxfId="0" priority="141" operator="equal">
      <formula>"Extremo"</formula>
    </cfRule>
  </conditionalFormatting>
  <conditionalFormatting sqref="AF78">
    <cfRule type="cellIs" dxfId="0" priority="142" operator="equal">
      <formula>"Alto"</formula>
    </cfRule>
  </conditionalFormatting>
  <conditionalFormatting sqref="AF78">
    <cfRule type="cellIs" dxfId="0" priority="143" operator="equal">
      <formula>"Medio"</formula>
    </cfRule>
  </conditionalFormatting>
  <conditionalFormatting sqref="AF78">
    <cfRule type="cellIs" dxfId="0" priority="144" operator="equal">
      <formula>"Bajo"</formula>
    </cfRule>
  </conditionalFormatting>
  <conditionalFormatting sqref="AF21 AF79:AF82">
    <cfRule type="cellIs" dxfId="0" priority="145" operator="between">
      <formula>8</formula>
      <formula>10</formula>
    </cfRule>
  </conditionalFormatting>
  <conditionalFormatting sqref="AF21 AF79:AF82">
    <cfRule type="cellIs" dxfId="0" priority="146" operator="between">
      <formula>6</formula>
      <formula>7</formula>
    </cfRule>
  </conditionalFormatting>
  <conditionalFormatting sqref="AF21 AF79:AF82">
    <cfRule type="cellIs" dxfId="0" priority="147" operator="equal">
      <formula>5</formula>
    </cfRule>
  </conditionalFormatting>
  <conditionalFormatting sqref="AF21 AF79:AF82">
    <cfRule type="cellIs" dxfId="0" priority="148" operator="between">
      <formula>2</formula>
      <formula>4</formula>
    </cfRule>
  </conditionalFormatting>
  <conditionalFormatting sqref="AF21 AF79:AF82">
    <cfRule type="cellIs" dxfId="0" priority="149" operator="equal">
      <formula>"Extremo"</formula>
    </cfRule>
  </conditionalFormatting>
  <conditionalFormatting sqref="AF21 AF79:AF82">
    <cfRule type="cellIs" dxfId="0" priority="150" operator="equal">
      <formula>"Alto"</formula>
    </cfRule>
  </conditionalFormatting>
  <conditionalFormatting sqref="AF21 AF79:AF82">
    <cfRule type="cellIs" dxfId="0" priority="151" operator="equal">
      <formula>"Medio"</formula>
    </cfRule>
  </conditionalFormatting>
  <conditionalFormatting sqref="AF21 AF79:AF82">
    <cfRule type="cellIs" dxfId="0" priority="152" operator="equal">
      <formula>"Bajo"</formula>
    </cfRule>
  </conditionalFormatting>
  <conditionalFormatting sqref="AF75">
    <cfRule type="cellIs" dxfId="0" priority="153" operator="between">
      <formula>8</formula>
      <formula>10</formula>
    </cfRule>
  </conditionalFormatting>
  <conditionalFormatting sqref="AF75">
    <cfRule type="cellIs" dxfId="0" priority="154" operator="between">
      <formula>6</formula>
      <formula>7</formula>
    </cfRule>
  </conditionalFormatting>
  <conditionalFormatting sqref="AF75">
    <cfRule type="cellIs" dxfId="0" priority="155" operator="equal">
      <formula>5</formula>
    </cfRule>
  </conditionalFormatting>
  <conditionalFormatting sqref="AF75">
    <cfRule type="cellIs" dxfId="0" priority="156" operator="between">
      <formula>2</formula>
      <formula>4</formula>
    </cfRule>
  </conditionalFormatting>
  <conditionalFormatting sqref="AF75">
    <cfRule type="cellIs" dxfId="0" priority="157" operator="equal">
      <formula>"Extremo"</formula>
    </cfRule>
  </conditionalFormatting>
  <conditionalFormatting sqref="AF75">
    <cfRule type="cellIs" dxfId="0" priority="158" operator="equal">
      <formula>"Alto"</formula>
    </cfRule>
  </conditionalFormatting>
  <conditionalFormatting sqref="AF75">
    <cfRule type="cellIs" dxfId="0" priority="159" operator="equal">
      <formula>"Medio"</formula>
    </cfRule>
  </conditionalFormatting>
  <conditionalFormatting sqref="AF75">
    <cfRule type="cellIs" dxfId="0" priority="160" operator="equal">
      <formula>"Bajo"</formula>
    </cfRule>
  </conditionalFormatting>
  <conditionalFormatting sqref="AF74">
    <cfRule type="cellIs" dxfId="0" priority="161" operator="between">
      <formula>8</formula>
      <formula>10</formula>
    </cfRule>
  </conditionalFormatting>
  <conditionalFormatting sqref="AF74">
    <cfRule type="cellIs" dxfId="0" priority="162" operator="between">
      <formula>6</formula>
      <formula>7</formula>
    </cfRule>
  </conditionalFormatting>
  <conditionalFormatting sqref="AF74">
    <cfRule type="cellIs" dxfId="0" priority="163" operator="equal">
      <formula>5</formula>
    </cfRule>
  </conditionalFormatting>
  <conditionalFormatting sqref="AF74">
    <cfRule type="cellIs" dxfId="0" priority="164" operator="between">
      <formula>2</formula>
      <formula>4</formula>
    </cfRule>
  </conditionalFormatting>
  <conditionalFormatting sqref="AF74">
    <cfRule type="cellIs" dxfId="0" priority="165" operator="equal">
      <formula>"Extremo"</formula>
    </cfRule>
  </conditionalFormatting>
  <conditionalFormatting sqref="AF74">
    <cfRule type="cellIs" dxfId="0" priority="166" operator="equal">
      <formula>"Alto"</formula>
    </cfRule>
  </conditionalFormatting>
  <conditionalFormatting sqref="AF74">
    <cfRule type="cellIs" dxfId="0" priority="167" operator="equal">
      <formula>"Medio"</formula>
    </cfRule>
  </conditionalFormatting>
  <conditionalFormatting sqref="AF74">
    <cfRule type="cellIs" dxfId="0" priority="168" operator="equal">
      <formula>"Bajo"</formula>
    </cfRule>
  </conditionalFormatting>
  <conditionalFormatting sqref="AF73:AF79">
    <cfRule type="cellIs" dxfId="0" priority="169" operator="between">
      <formula>8</formula>
      <formula>10</formula>
    </cfRule>
  </conditionalFormatting>
  <conditionalFormatting sqref="AF73:AF79">
    <cfRule type="cellIs" dxfId="0" priority="170" operator="between">
      <formula>6</formula>
      <formula>7</formula>
    </cfRule>
  </conditionalFormatting>
  <conditionalFormatting sqref="AF73:AF79">
    <cfRule type="cellIs" dxfId="0" priority="171" operator="equal">
      <formula>5</formula>
    </cfRule>
  </conditionalFormatting>
  <conditionalFormatting sqref="AF73:AF79">
    <cfRule type="cellIs" dxfId="0" priority="172" operator="between">
      <formula>2</formula>
      <formula>4</formula>
    </cfRule>
  </conditionalFormatting>
  <conditionalFormatting sqref="AF73:AF79">
    <cfRule type="cellIs" dxfId="0" priority="173" operator="equal">
      <formula>"Extremo"</formula>
    </cfRule>
  </conditionalFormatting>
  <conditionalFormatting sqref="AF73:AF79">
    <cfRule type="cellIs" dxfId="0" priority="174" operator="equal">
      <formula>"Alto"</formula>
    </cfRule>
  </conditionalFormatting>
  <conditionalFormatting sqref="AF73:AF79">
    <cfRule type="cellIs" dxfId="0" priority="175" operator="equal">
      <formula>"Medio"</formula>
    </cfRule>
  </conditionalFormatting>
  <conditionalFormatting sqref="AF73:AF79">
    <cfRule type="cellIs" dxfId="0" priority="176" operator="equal">
      <formula>"Bajo"</formula>
    </cfRule>
  </conditionalFormatting>
  <conditionalFormatting sqref="AF45">
    <cfRule type="cellIs" dxfId="0" priority="177" operator="between">
      <formula>8</formula>
      <formula>10</formula>
    </cfRule>
  </conditionalFormatting>
  <conditionalFormatting sqref="AF45">
    <cfRule type="cellIs" dxfId="0" priority="178" operator="between">
      <formula>6</formula>
      <formula>7</formula>
    </cfRule>
  </conditionalFormatting>
  <conditionalFormatting sqref="AF45">
    <cfRule type="cellIs" dxfId="0" priority="179" operator="equal">
      <formula>5</formula>
    </cfRule>
  </conditionalFormatting>
  <conditionalFormatting sqref="AF45">
    <cfRule type="cellIs" dxfId="0" priority="180" operator="between">
      <formula>2</formula>
      <formula>4</formula>
    </cfRule>
  </conditionalFormatting>
  <conditionalFormatting sqref="AF45">
    <cfRule type="cellIs" dxfId="0" priority="181" operator="equal">
      <formula>"Extremo"</formula>
    </cfRule>
  </conditionalFormatting>
  <conditionalFormatting sqref="AF45">
    <cfRule type="cellIs" dxfId="0" priority="182" operator="equal">
      <formula>"Alto"</formula>
    </cfRule>
  </conditionalFormatting>
  <conditionalFormatting sqref="AF45">
    <cfRule type="cellIs" dxfId="0" priority="183" operator="equal">
      <formula>"Medio"</formula>
    </cfRule>
  </conditionalFormatting>
  <conditionalFormatting sqref="AF45">
    <cfRule type="cellIs" dxfId="0" priority="184" operator="equal">
      <formula>"Bajo"</formula>
    </cfRule>
  </conditionalFormatting>
  <conditionalFormatting sqref="AF53">
    <cfRule type="cellIs" dxfId="0" priority="185" operator="between">
      <formula>8</formula>
      <formula>10</formula>
    </cfRule>
  </conditionalFormatting>
  <conditionalFormatting sqref="AF53">
    <cfRule type="cellIs" dxfId="0" priority="186" operator="between">
      <formula>6</formula>
      <formula>7</formula>
    </cfRule>
  </conditionalFormatting>
  <conditionalFormatting sqref="AF53">
    <cfRule type="cellIs" dxfId="0" priority="187" operator="equal">
      <formula>5</formula>
    </cfRule>
  </conditionalFormatting>
  <conditionalFormatting sqref="AF53">
    <cfRule type="cellIs" dxfId="0" priority="188" operator="between">
      <formula>2</formula>
      <formula>4</formula>
    </cfRule>
  </conditionalFormatting>
  <conditionalFormatting sqref="AF53">
    <cfRule type="cellIs" dxfId="0" priority="189" operator="equal">
      <formula>"Extremo"</formula>
    </cfRule>
  </conditionalFormatting>
  <conditionalFormatting sqref="AF53">
    <cfRule type="cellIs" dxfId="0" priority="190" operator="equal">
      <formula>"Alto"</formula>
    </cfRule>
  </conditionalFormatting>
  <conditionalFormatting sqref="AF53">
    <cfRule type="cellIs" dxfId="0" priority="191" operator="equal">
      <formula>"Medio"</formula>
    </cfRule>
  </conditionalFormatting>
  <conditionalFormatting sqref="AF53">
    <cfRule type="cellIs" dxfId="0" priority="192" operator="equal">
      <formula>"Bajo"</formula>
    </cfRule>
  </conditionalFormatting>
  <conditionalFormatting sqref="AE71:AF72">
    <cfRule type="cellIs" dxfId="0" priority="193" operator="between">
      <formula>8</formula>
      <formula>10</formula>
    </cfRule>
  </conditionalFormatting>
  <conditionalFormatting sqref="AE71:AF72">
    <cfRule type="cellIs" dxfId="0" priority="194" operator="between">
      <formula>6</formula>
      <formula>7</formula>
    </cfRule>
  </conditionalFormatting>
  <conditionalFormatting sqref="AE71:AF72">
    <cfRule type="cellIs" dxfId="0" priority="195" operator="equal">
      <formula>5</formula>
    </cfRule>
  </conditionalFormatting>
  <conditionalFormatting sqref="AE71:AF72">
    <cfRule type="cellIs" dxfId="0" priority="196" operator="between">
      <formula>2</formula>
      <formula>4</formula>
    </cfRule>
  </conditionalFormatting>
  <conditionalFormatting sqref="AE71:AF72">
    <cfRule type="cellIs" dxfId="0" priority="197" operator="equal">
      <formula>"Extremo"</formula>
    </cfRule>
  </conditionalFormatting>
  <conditionalFormatting sqref="AE71:AF72">
    <cfRule type="cellIs" dxfId="0" priority="198" operator="equal">
      <formula>"Alto"</formula>
    </cfRule>
  </conditionalFormatting>
  <conditionalFormatting sqref="AE71:AF72">
    <cfRule type="cellIs" dxfId="0" priority="199" operator="equal">
      <formula>"Medio"</formula>
    </cfRule>
  </conditionalFormatting>
  <conditionalFormatting sqref="AE71:AF72">
    <cfRule type="cellIs" dxfId="0" priority="200" operator="equal">
      <formula>"Bajo"</formula>
    </cfRule>
  </conditionalFormatting>
  <conditionalFormatting sqref="AE29:AF29">
    <cfRule type="cellIs" dxfId="0" priority="201" operator="between">
      <formula>8</formula>
      <formula>10</formula>
    </cfRule>
  </conditionalFormatting>
  <conditionalFormatting sqref="AE29:AF29">
    <cfRule type="cellIs" dxfId="0" priority="202" operator="between">
      <formula>6</formula>
      <formula>7</formula>
    </cfRule>
  </conditionalFormatting>
  <conditionalFormatting sqref="AE29:AF29">
    <cfRule type="cellIs" dxfId="0" priority="203" operator="equal">
      <formula>5</formula>
    </cfRule>
  </conditionalFormatting>
  <conditionalFormatting sqref="AE29:AF29">
    <cfRule type="cellIs" dxfId="0" priority="204" operator="between">
      <formula>2</formula>
      <formula>4</formula>
    </cfRule>
  </conditionalFormatting>
  <conditionalFormatting sqref="AE29:AF29">
    <cfRule type="cellIs" dxfId="0" priority="205" operator="equal">
      <formula>"Extremo"</formula>
    </cfRule>
  </conditionalFormatting>
  <conditionalFormatting sqref="AE29:AF29">
    <cfRule type="cellIs" dxfId="0" priority="206" operator="equal">
      <formula>"Alto"</formula>
    </cfRule>
  </conditionalFormatting>
  <conditionalFormatting sqref="AE29:AF29">
    <cfRule type="cellIs" dxfId="0" priority="207" operator="equal">
      <formula>"Medio"</formula>
    </cfRule>
  </conditionalFormatting>
  <conditionalFormatting sqref="AE29:AF29">
    <cfRule type="cellIs" dxfId="0" priority="208" operator="equal">
      <formula>"Bajo"</formula>
    </cfRule>
  </conditionalFormatting>
  <conditionalFormatting sqref="AE24:AF24">
    <cfRule type="cellIs" dxfId="0" priority="209" operator="between">
      <formula>8</formula>
      <formula>10</formula>
    </cfRule>
  </conditionalFormatting>
  <conditionalFormatting sqref="AE24:AF24">
    <cfRule type="cellIs" dxfId="0" priority="210" operator="between">
      <formula>6</formula>
      <formula>7</formula>
    </cfRule>
  </conditionalFormatting>
  <conditionalFormatting sqref="AE24:AF24">
    <cfRule type="cellIs" dxfId="0" priority="211" operator="equal">
      <formula>5</formula>
    </cfRule>
  </conditionalFormatting>
  <conditionalFormatting sqref="AE24:AF24">
    <cfRule type="cellIs" dxfId="0" priority="212" operator="between">
      <formula>2</formula>
      <formula>4</formula>
    </cfRule>
  </conditionalFormatting>
  <conditionalFormatting sqref="AE24:AF24">
    <cfRule type="cellIs" dxfId="0" priority="213" operator="equal">
      <formula>"Extremo"</formula>
    </cfRule>
  </conditionalFormatting>
  <conditionalFormatting sqref="AE24:AF24">
    <cfRule type="cellIs" dxfId="0" priority="214" operator="equal">
      <formula>"Alto"</formula>
    </cfRule>
  </conditionalFormatting>
  <conditionalFormatting sqref="AE24:AF24">
    <cfRule type="cellIs" dxfId="0" priority="215" operator="equal">
      <formula>"Medio"</formula>
    </cfRule>
  </conditionalFormatting>
  <conditionalFormatting sqref="AE24:AF24">
    <cfRule type="cellIs" dxfId="0" priority="216" operator="equal">
      <formula>"Bajo"</formula>
    </cfRule>
  </conditionalFormatting>
  <conditionalFormatting sqref="AF46">
    <cfRule type="cellIs" dxfId="0" priority="217" operator="between">
      <formula>8</formula>
      <formula>10</formula>
    </cfRule>
  </conditionalFormatting>
  <conditionalFormatting sqref="AF46">
    <cfRule type="cellIs" dxfId="0" priority="218" operator="between">
      <formula>6</formula>
      <formula>7</formula>
    </cfRule>
  </conditionalFormatting>
  <conditionalFormatting sqref="AF46">
    <cfRule type="cellIs" dxfId="0" priority="219" operator="equal">
      <formula>5</formula>
    </cfRule>
  </conditionalFormatting>
  <conditionalFormatting sqref="AF46">
    <cfRule type="cellIs" dxfId="0" priority="220" operator="between">
      <formula>2</formula>
      <formula>4</formula>
    </cfRule>
  </conditionalFormatting>
  <conditionalFormatting sqref="AF46">
    <cfRule type="cellIs" dxfId="0" priority="221" operator="equal">
      <formula>"Extremo"</formula>
    </cfRule>
  </conditionalFormatting>
  <conditionalFormatting sqref="AF46">
    <cfRule type="cellIs" dxfId="0" priority="222" operator="equal">
      <formula>"Alto"</formula>
    </cfRule>
  </conditionalFormatting>
  <conditionalFormatting sqref="AF46">
    <cfRule type="cellIs" dxfId="0" priority="223" operator="equal">
      <formula>"Medio"</formula>
    </cfRule>
  </conditionalFormatting>
  <conditionalFormatting sqref="AF46">
    <cfRule type="cellIs" dxfId="0" priority="224" operator="equal">
      <formula>"Bajo"</formula>
    </cfRule>
  </conditionalFormatting>
  <conditionalFormatting sqref="AF47">
    <cfRule type="cellIs" dxfId="0" priority="225" operator="between">
      <formula>8</formula>
      <formula>10</formula>
    </cfRule>
  </conditionalFormatting>
  <conditionalFormatting sqref="AF47">
    <cfRule type="cellIs" dxfId="0" priority="226" operator="between">
      <formula>6</formula>
      <formula>7</formula>
    </cfRule>
  </conditionalFormatting>
  <conditionalFormatting sqref="AF47">
    <cfRule type="cellIs" dxfId="0" priority="227" operator="equal">
      <formula>5</formula>
    </cfRule>
  </conditionalFormatting>
  <conditionalFormatting sqref="AF47">
    <cfRule type="cellIs" dxfId="0" priority="228" operator="between">
      <formula>2</formula>
      <formula>4</formula>
    </cfRule>
  </conditionalFormatting>
  <conditionalFormatting sqref="AF47">
    <cfRule type="cellIs" dxfId="0" priority="229" operator="equal">
      <formula>"Extremo"</formula>
    </cfRule>
  </conditionalFormatting>
  <conditionalFormatting sqref="AF47">
    <cfRule type="cellIs" dxfId="0" priority="230" operator="equal">
      <formula>"Alto"</formula>
    </cfRule>
  </conditionalFormatting>
  <conditionalFormatting sqref="AF47">
    <cfRule type="cellIs" dxfId="0" priority="231" operator="equal">
      <formula>"Medio"</formula>
    </cfRule>
  </conditionalFormatting>
  <conditionalFormatting sqref="AF47">
    <cfRule type="cellIs" dxfId="0" priority="232" operator="equal">
      <formula>"Bajo"</formula>
    </cfRule>
  </conditionalFormatting>
  <conditionalFormatting sqref="AF44">
    <cfRule type="cellIs" dxfId="0" priority="233" operator="between">
      <formula>8</formula>
      <formula>10</formula>
    </cfRule>
  </conditionalFormatting>
  <conditionalFormatting sqref="AF44">
    <cfRule type="cellIs" dxfId="0" priority="234" operator="between">
      <formula>6</formula>
      <formula>7</formula>
    </cfRule>
  </conditionalFormatting>
  <conditionalFormatting sqref="AF44">
    <cfRule type="cellIs" dxfId="0" priority="235" operator="equal">
      <formula>5</formula>
    </cfRule>
  </conditionalFormatting>
  <conditionalFormatting sqref="AF44">
    <cfRule type="cellIs" dxfId="0" priority="236" operator="between">
      <formula>2</formula>
      <formula>4</formula>
    </cfRule>
  </conditionalFormatting>
  <conditionalFormatting sqref="AF44">
    <cfRule type="cellIs" dxfId="0" priority="237" operator="equal">
      <formula>"Extremo"</formula>
    </cfRule>
  </conditionalFormatting>
  <conditionalFormatting sqref="AF44">
    <cfRule type="cellIs" dxfId="0" priority="238" operator="equal">
      <formula>"Alto"</formula>
    </cfRule>
  </conditionalFormatting>
  <conditionalFormatting sqref="AF44">
    <cfRule type="cellIs" dxfId="0" priority="239" operator="equal">
      <formula>"Medio"</formula>
    </cfRule>
  </conditionalFormatting>
  <conditionalFormatting sqref="AF44">
    <cfRule type="cellIs" dxfId="0" priority="240" operator="equal">
      <formula>"Bajo"</formula>
    </cfRule>
  </conditionalFormatting>
  <dataValidations>
    <dataValidation type="list" allowBlank="1" showErrorMessage="1" sqref="Q73:Q80">
      <formula1>$AL$8:$AL$9</formula1>
    </dataValidation>
    <dataValidation type="list" allowBlank="1" showErrorMessage="1" sqref="O73:O80">
      <formula1>$AJ$8:$AJ$10</formula1>
    </dataValidation>
    <dataValidation type="list" allowBlank="1" showErrorMessage="1" sqref="C24:D26 C84:D84">
      <formula1>#REF!</formula1>
    </dataValidation>
    <dataValidation type="list" allowBlank="1" showErrorMessage="1" sqref="D14:D23 D27:D29 D38:D64 D68:D72 D81:D83 D85:D87">
      <formula1>$AI$8:$AI$23</formula1>
    </dataValidation>
    <dataValidation type="list" allowBlank="1" showErrorMessage="1" sqref="C8:C23 C27:C29 C38:C83 C85:C87">
      <formula1>$AH$8:$AH$14</formula1>
    </dataValidation>
    <dataValidation type="list" allowBlank="1" showErrorMessage="1" sqref="Z74:Z79 I8:I87">
      <formula1>"Insignificante,Menor,Moderado,Mayor,Catastrófico"</formula1>
    </dataValidation>
    <dataValidation type="list" allowBlank="1" showErrorMessage="1" sqref="Z8:Z72 Z80:Z87">
      <formula1>"Insignificante,Menor,Moderado,Mayor,Catastrofico"</formula1>
    </dataValidation>
    <dataValidation type="list" allowBlank="1" showErrorMessage="1" sqref="D8:D13 D30:D37 D65:D67 D73:D80">
      <formula1>$AI$8:$AI$27</formula1>
    </dataValidation>
    <dataValidation type="list" allowBlank="1" showErrorMessage="1" sqref="H8:H87 Y8:Y87">
      <formula1>"Raro,Poco Probable,Posible,Probable,Casi Seguro"</formula1>
    </dataValidation>
    <dataValidation type="list" allowBlank="1" showErrorMessage="1" sqref="O8:O72 O81:O87">
      <formula1>"Preventivo,Correctivo,Detectivo"</formula1>
    </dataValidation>
    <dataValidation type="list" allowBlank="1" showErrorMessage="1" sqref="C30:C37">
      <formula1>$AH$8:$AH$15</formula1>
    </dataValidation>
    <dataValidation type="list" allowBlank="1" showErrorMessage="1" sqref="P73:P80">
      <formula1>$AK$8:$AK$9</formula1>
    </dataValidation>
    <dataValidation type="list" allowBlank="1" showErrorMessage="1" sqref="P8:P72 P81:P87">
      <formula1>"Automatico,Manual"</formula1>
    </dataValidation>
    <dataValidation type="list" allowBlank="1" showErrorMessage="1" sqref="Q8:Q72 Q81:Q87">
      <formula1>"Probabilidad,Impacto,Ambos"</formula1>
    </dataValidation>
  </dataValidations>
  <hyperlinks>
    <hyperlink r:id="rId2" ref="AE38"/>
    <hyperlink r:id="rId3" ref="AE39"/>
    <hyperlink r:id="rId4" ref="AE47"/>
    <hyperlink r:id="rId5" ref="AE55"/>
    <hyperlink r:id="rId6" ref="AE57"/>
    <hyperlink r:id="rId7" ref="AE58"/>
    <hyperlink r:id="rId8" ref="AE59"/>
    <hyperlink r:id="rId9" ref="AE60"/>
    <hyperlink r:id="rId10" ref="AE78"/>
    <hyperlink r:id="rId11" ref="AE80"/>
    <hyperlink r:id="rId12" ref="AE81"/>
    <hyperlink r:id="rId13" ref="AE82"/>
    <hyperlink r:id="rId14" ref="AE83"/>
    <hyperlink r:id="rId15" ref="AE84"/>
  </hyperlinks>
  <printOptions/>
  <pageMargins bottom="0.7480314960629921" footer="0.0" header="0.0" left="0.7086614173228347" right="0.7086614173228347" top="0.7480314960629921"/>
  <pageSetup fitToHeight="0" orientation="landscape"/>
  <drawing r:id="rId16"/>
  <legacyDrawing r:id="rId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25"/>
    <col customWidth="1" min="2" max="2" width="9.5"/>
    <col customWidth="1" min="3" max="7" width="13.38"/>
    <col customWidth="1" min="8" max="9" width="10.0"/>
    <col customWidth="1" min="10" max="10" width="17.63"/>
    <col customWidth="1" min="11" max="11" width="33.13"/>
    <col customWidth="1" min="12" max="15" width="4.13"/>
    <col customWidth="1" min="16" max="16" width="47.5"/>
    <col customWidth="1" min="17" max="26" width="10.0"/>
  </cols>
  <sheetData>
    <row r="1">
      <c r="A1" s="147" t="s">
        <v>569</v>
      </c>
      <c r="C1" s="148" t="s">
        <v>570</v>
      </c>
      <c r="D1" s="149"/>
      <c r="E1" s="149"/>
      <c r="F1" s="149"/>
      <c r="G1" s="149"/>
      <c r="H1" s="150"/>
      <c r="I1" s="151" t="s">
        <v>571</v>
      </c>
      <c r="J1" s="27"/>
      <c r="K1" s="27"/>
      <c r="L1" s="27"/>
      <c r="M1" s="27"/>
      <c r="N1" s="27"/>
      <c r="O1" s="27"/>
      <c r="P1" s="7"/>
      <c r="Q1" s="152"/>
    </row>
    <row r="2" ht="72.0" customHeight="1">
      <c r="A2" s="153" t="s">
        <v>572</v>
      </c>
      <c r="B2" s="154">
        <v>5.0</v>
      </c>
      <c r="C2" s="155" t="s">
        <v>573</v>
      </c>
      <c r="D2" s="155" t="s">
        <v>573</v>
      </c>
      <c r="E2" s="156" t="s">
        <v>574</v>
      </c>
      <c r="F2" s="156" t="s">
        <v>574</v>
      </c>
      <c r="G2" s="156" t="s">
        <v>574</v>
      </c>
      <c r="H2" s="20"/>
      <c r="I2" s="157" t="s">
        <v>575</v>
      </c>
      <c r="J2" s="158" t="s">
        <v>576</v>
      </c>
      <c r="K2" s="159" t="s">
        <v>577</v>
      </c>
      <c r="L2" s="160" t="s">
        <v>578</v>
      </c>
      <c r="M2" s="160" t="s">
        <v>579</v>
      </c>
      <c r="N2" s="160" t="s">
        <v>580</v>
      </c>
      <c r="O2" s="160" t="s">
        <v>581</v>
      </c>
      <c r="P2" s="161" t="s">
        <v>582</v>
      </c>
      <c r="Q2" s="9"/>
    </row>
    <row r="3" ht="72.0" customHeight="1">
      <c r="A3" s="153" t="s">
        <v>42</v>
      </c>
      <c r="B3" s="154">
        <v>4.0</v>
      </c>
      <c r="C3" s="162" t="s">
        <v>583</v>
      </c>
      <c r="D3" s="155" t="s">
        <v>573</v>
      </c>
      <c r="E3" s="155" t="s">
        <v>573</v>
      </c>
      <c r="F3" s="156" t="s">
        <v>574</v>
      </c>
      <c r="G3" s="156" t="s">
        <v>574</v>
      </c>
      <c r="H3" s="20"/>
      <c r="I3" s="163" t="s">
        <v>584</v>
      </c>
      <c r="J3" s="50" t="s">
        <v>585</v>
      </c>
      <c r="K3" s="50" t="s">
        <v>586</v>
      </c>
      <c r="L3" s="164" t="s">
        <v>587</v>
      </c>
      <c r="M3" s="164"/>
      <c r="N3" s="164" t="s">
        <v>587</v>
      </c>
      <c r="O3" s="164"/>
      <c r="P3" s="165" t="s">
        <v>588</v>
      </c>
      <c r="Q3" s="9"/>
    </row>
    <row r="4" ht="72.0" customHeight="1">
      <c r="A4" s="153" t="s">
        <v>57</v>
      </c>
      <c r="B4" s="154">
        <v>3.0</v>
      </c>
      <c r="C4" s="166" t="s">
        <v>589</v>
      </c>
      <c r="D4" s="162" t="s">
        <v>583</v>
      </c>
      <c r="E4" s="155" t="s">
        <v>573</v>
      </c>
      <c r="F4" s="156" t="s">
        <v>574</v>
      </c>
      <c r="G4" s="156" t="s">
        <v>574</v>
      </c>
      <c r="H4" s="20"/>
      <c r="I4" s="167" t="s">
        <v>590</v>
      </c>
      <c r="J4" s="50" t="s">
        <v>591</v>
      </c>
      <c r="K4" s="50" t="s">
        <v>592</v>
      </c>
      <c r="L4" s="168" t="s">
        <v>587</v>
      </c>
      <c r="M4" s="168" t="s">
        <v>587</v>
      </c>
      <c r="N4" s="168" t="s">
        <v>587</v>
      </c>
      <c r="O4" s="168"/>
      <c r="P4" s="165" t="s">
        <v>593</v>
      </c>
      <c r="Q4" s="9"/>
    </row>
    <row r="5" ht="72.0" customHeight="1">
      <c r="A5" s="153" t="s">
        <v>594</v>
      </c>
      <c r="B5" s="154">
        <v>2.0</v>
      </c>
      <c r="C5" s="166" t="s">
        <v>589</v>
      </c>
      <c r="D5" s="166" t="s">
        <v>589</v>
      </c>
      <c r="E5" s="162" t="s">
        <v>583</v>
      </c>
      <c r="F5" s="155" t="s">
        <v>573</v>
      </c>
      <c r="G5" s="155" t="s">
        <v>573</v>
      </c>
      <c r="H5" s="20"/>
      <c r="I5" s="169" t="s">
        <v>595</v>
      </c>
      <c r="J5" s="50" t="s">
        <v>596</v>
      </c>
      <c r="K5" s="50" t="s">
        <v>597</v>
      </c>
      <c r="L5" s="170"/>
      <c r="M5" s="170" t="s">
        <v>587</v>
      </c>
      <c r="N5" s="170"/>
      <c r="O5" s="170"/>
      <c r="P5" s="165" t="s">
        <v>598</v>
      </c>
      <c r="Q5" s="9"/>
    </row>
    <row r="6" ht="72.0" customHeight="1">
      <c r="A6" s="153" t="s">
        <v>599</v>
      </c>
      <c r="B6" s="154">
        <v>1.0</v>
      </c>
      <c r="C6" s="166" t="s">
        <v>589</v>
      </c>
      <c r="D6" s="166" t="s">
        <v>589</v>
      </c>
      <c r="E6" s="166" t="s">
        <v>589</v>
      </c>
      <c r="F6" s="162" t="s">
        <v>583</v>
      </c>
      <c r="G6" s="155" t="s">
        <v>573</v>
      </c>
      <c r="H6" s="20"/>
      <c r="I6" s="171" t="s">
        <v>600</v>
      </c>
      <c r="J6" s="172" t="s">
        <v>601</v>
      </c>
      <c r="K6" s="172" t="s">
        <v>602</v>
      </c>
      <c r="L6" s="173"/>
      <c r="M6" s="173"/>
      <c r="N6" s="173"/>
      <c r="O6" s="173" t="s">
        <v>587</v>
      </c>
      <c r="P6" s="174" t="s">
        <v>603</v>
      </c>
      <c r="Q6" s="9"/>
    </row>
    <row r="7">
      <c r="A7" s="175"/>
      <c r="C7" s="154">
        <v>1.0</v>
      </c>
      <c r="D7" s="154">
        <v>2.0</v>
      </c>
      <c r="E7" s="154">
        <v>3.0</v>
      </c>
      <c r="F7" s="154">
        <v>4.0</v>
      </c>
      <c r="G7" s="154">
        <v>5.0</v>
      </c>
      <c r="H7" s="176" t="s">
        <v>604</v>
      </c>
    </row>
    <row r="8">
      <c r="C8" s="177" t="s">
        <v>115</v>
      </c>
      <c r="D8" s="177" t="s">
        <v>123</v>
      </c>
      <c r="E8" s="177" t="s">
        <v>43</v>
      </c>
      <c r="F8" s="177" t="s">
        <v>85</v>
      </c>
      <c r="G8" s="177" t="s">
        <v>151</v>
      </c>
    </row>
    <row r="9">
      <c r="C9" s="178" t="s">
        <v>605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B1"/>
    <mergeCell ref="C1:G1"/>
    <mergeCell ref="I1:P1"/>
    <mergeCell ref="Q1:Q6"/>
    <mergeCell ref="A7:B11"/>
    <mergeCell ref="H7:Q11"/>
    <mergeCell ref="C9:G1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8.13"/>
    <col customWidth="1" min="2" max="2" width="53.13"/>
    <col customWidth="1" min="3" max="4" width="13.75"/>
    <col customWidth="1" min="5" max="26" width="10.0"/>
  </cols>
  <sheetData>
    <row r="1">
      <c r="A1" s="179" t="s">
        <v>606</v>
      </c>
      <c r="B1" s="180"/>
      <c r="C1" s="180"/>
      <c r="D1" s="181"/>
    </row>
    <row r="2">
      <c r="A2" s="182"/>
      <c r="D2" s="183"/>
    </row>
    <row r="3">
      <c r="A3" s="184"/>
      <c r="B3" s="149"/>
      <c r="C3" s="149"/>
      <c r="D3" s="185"/>
    </row>
    <row r="4">
      <c r="A4" s="186" t="s">
        <v>607</v>
      </c>
      <c r="B4" s="136"/>
      <c r="C4" s="136"/>
      <c r="D4" s="137"/>
    </row>
    <row r="5" ht="19.5" customHeight="1">
      <c r="A5" s="187" t="s">
        <v>5</v>
      </c>
      <c r="B5" s="188" t="s">
        <v>608</v>
      </c>
      <c r="C5" s="136"/>
      <c r="D5" s="137"/>
    </row>
    <row r="6" ht="41.25" customHeight="1">
      <c r="A6" s="187" t="s">
        <v>6</v>
      </c>
      <c r="B6" s="188" t="s">
        <v>609</v>
      </c>
      <c r="C6" s="136"/>
      <c r="D6" s="137"/>
    </row>
    <row r="7" ht="31.5" customHeight="1">
      <c r="A7" s="187" t="s">
        <v>7</v>
      </c>
      <c r="B7" s="188" t="s">
        <v>610</v>
      </c>
      <c r="C7" s="136"/>
      <c r="D7" s="137"/>
    </row>
    <row r="8" ht="47.25" customHeight="1">
      <c r="A8" s="187" t="s">
        <v>8</v>
      </c>
      <c r="B8" s="188" t="s">
        <v>611</v>
      </c>
      <c r="C8" s="136"/>
      <c r="D8" s="137"/>
    </row>
    <row r="9" ht="31.5" customHeight="1">
      <c r="A9" s="187" t="s">
        <v>9</v>
      </c>
      <c r="B9" s="188" t="s">
        <v>612</v>
      </c>
      <c r="C9" s="136"/>
      <c r="D9" s="137"/>
    </row>
    <row r="10" ht="64.5" customHeight="1">
      <c r="A10" s="187" t="s">
        <v>10</v>
      </c>
      <c r="B10" s="188" t="s">
        <v>613</v>
      </c>
      <c r="C10" s="136"/>
      <c r="D10" s="137"/>
    </row>
    <row r="11" ht="60.0" customHeight="1">
      <c r="A11" s="187" t="s">
        <v>11</v>
      </c>
      <c r="B11" s="188" t="s">
        <v>614</v>
      </c>
      <c r="C11" s="136"/>
      <c r="D11" s="137"/>
    </row>
    <row r="12" ht="60.0" customHeight="1">
      <c r="A12" s="187" t="s">
        <v>12</v>
      </c>
      <c r="B12" s="188" t="s">
        <v>615</v>
      </c>
      <c r="C12" s="136"/>
      <c r="D12" s="137"/>
    </row>
    <row r="13" ht="63.0" customHeight="1">
      <c r="A13" s="187" t="s">
        <v>16</v>
      </c>
      <c r="B13" s="188" t="s">
        <v>616</v>
      </c>
      <c r="C13" s="136"/>
      <c r="D13" s="137"/>
    </row>
    <row r="14">
      <c r="A14" s="189"/>
      <c r="B14" s="189"/>
      <c r="C14" s="189"/>
      <c r="D14" s="189"/>
    </row>
    <row r="15">
      <c r="A15" s="190" t="s">
        <v>17</v>
      </c>
      <c r="B15" s="136"/>
      <c r="C15" s="136"/>
      <c r="D15" s="137"/>
    </row>
    <row r="16" ht="78.0" customHeight="1">
      <c r="A16" s="187" t="s">
        <v>21</v>
      </c>
      <c r="B16" s="188" t="s">
        <v>617</v>
      </c>
      <c r="C16" s="136"/>
      <c r="D16" s="137"/>
    </row>
    <row r="17" ht="87.75" customHeight="1">
      <c r="A17" s="187" t="s">
        <v>22</v>
      </c>
      <c r="B17" s="188" t="s">
        <v>618</v>
      </c>
      <c r="C17" s="136"/>
      <c r="D17" s="137"/>
    </row>
    <row r="18" ht="47.25" customHeight="1">
      <c r="A18" s="187" t="s">
        <v>23</v>
      </c>
      <c r="B18" s="188" t="s">
        <v>619</v>
      </c>
      <c r="C18" s="136"/>
      <c r="D18" s="137"/>
    </row>
    <row r="19" ht="49.5" customHeight="1">
      <c r="A19" s="187" t="s">
        <v>24</v>
      </c>
      <c r="B19" s="188" t="s">
        <v>620</v>
      </c>
      <c r="C19" s="136"/>
      <c r="D19" s="137"/>
    </row>
    <row r="20" ht="105.75" customHeight="1">
      <c r="A20" s="187" t="s">
        <v>29</v>
      </c>
      <c r="B20" s="188" t="s">
        <v>621</v>
      </c>
      <c r="C20" s="136"/>
      <c r="D20" s="137"/>
    </row>
    <row r="21" ht="93.75" customHeight="1">
      <c r="A21" s="187" t="s">
        <v>30</v>
      </c>
      <c r="B21" s="188" t="s">
        <v>622</v>
      </c>
      <c r="C21" s="136"/>
      <c r="D21" s="137"/>
    </row>
    <row r="22" ht="33.0" customHeight="1">
      <c r="A22" s="187" t="s">
        <v>18</v>
      </c>
      <c r="B22" s="188" t="s">
        <v>623</v>
      </c>
      <c r="C22" s="136"/>
      <c r="D22" s="137"/>
    </row>
    <row r="23" ht="15.75" customHeight="1">
      <c r="A23" s="191"/>
      <c r="B23" s="189"/>
      <c r="C23" s="189"/>
      <c r="D23" s="189"/>
    </row>
    <row r="24" ht="15.0" customHeight="1">
      <c r="A24" s="190" t="s">
        <v>19</v>
      </c>
      <c r="B24" s="136"/>
      <c r="C24" s="136"/>
      <c r="D24" s="137"/>
    </row>
    <row r="25" ht="54.0" customHeight="1">
      <c r="A25" s="192" t="s">
        <v>11</v>
      </c>
      <c r="B25" s="188" t="s">
        <v>624</v>
      </c>
      <c r="C25" s="136"/>
      <c r="D25" s="137"/>
    </row>
    <row r="26" ht="51.75" customHeight="1">
      <c r="A26" s="192" t="s">
        <v>12</v>
      </c>
      <c r="B26" s="188" t="s">
        <v>625</v>
      </c>
      <c r="C26" s="136"/>
      <c r="D26" s="137"/>
    </row>
    <row r="27" ht="52.5" customHeight="1">
      <c r="A27" s="192" t="s">
        <v>34</v>
      </c>
      <c r="B27" s="188" t="s">
        <v>626</v>
      </c>
      <c r="C27" s="136"/>
      <c r="D27" s="137"/>
    </row>
    <row r="28" ht="15.75" customHeight="1"/>
    <row r="29" ht="15.75" customHeight="1">
      <c r="A29" s="190" t="s">
        <v>20</v>
      </c>
      <c r="B29" s="136"/>
      <c r="C29" s="136"/>
      <c r="D29" s="137"/>
    </row>
    <row r="30" ht="46.5" customHeight="1">
      <c r="A30" s="192" t="s">
        <v>627</v>
      </c>
      <c r="B30" s="188" t="s">
        <v>628</v>
      </c>
      <c r="C30" s="136"/>
      <c r="D30" s="137"/>
    </row>
    <row r="31" ht="36.0" customHeight="1">
      <c r="A31" s="192" t="s">
        <v>629</v>
      </c>
      <c r="B31" s="188" t="s">
        <v>630</v>
      </c>
      <c r="C31" s="136"/>
      <c r="D31" s="137"/>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1:D3"/>
    <mergeCell ref="A4:D4"/>
    <mergeCell ref="B5:D5"/>
    <mergeCell ref="B6:D6"/>
    <mergeCell ref="B7:D7"/>
    <mergeCell ref="B8:D8"/>
    <mergeCell ref="B9:D9"/>
    <mergeCell ref="B10:D10"/>
    <mergeCell ref="B11:D11"/>
    <mergeCell ref="B12:D12"/>
    <mergeCell ref="B13:D13"/>
    <mergeCell ref="A15:D15"/>
    <mergeCell ref="B16:D16"/>
    <mergeCell ref="B17:D17"/>
    <mergeCell ref="B26:D26"/>
    <mergeCell ref="B27:D27"/>
    <mergeCell ref="A29:D29"/>
    <mergeCell ref="B30:D30"/>
    <mergeCell ref="B31:D31"/>
    <mergeCell ref="B18:D18"/>
    <mergeCell ref="B19:D19"/>
    <mergeCell ref="B20:D20"/>
    <mergeCell ref="B21:D21"/>
    <mergeCell ref="B22:D22"/>
    <mergeCell ref="A24:D24"/>
    <mergeCell ref="B25:D2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4.75"/>
    <col customWidth="1" min="2" max="2" width="10.0"/>
    <col customWidth="1" min="3" max="3" width="12.38"/>
    <col customWidth="1" min="4" max="4" width="10.0"/>
    <col customWidth="1" min="5" max="5" width="19.88"/>
    <col customWidth="1" min="6" max="6" width="10.0"/>
    <col customWidth="1" min="7" max="7" width="16.63"/>
    <col customWidth="1" min="8" max="26" width="10.0"/>
  </cols>
  <sheetData>
    <row r="1">
      <c r="A1" s="193" t="s">
        <v>631</v>
      </c>
      <c r="C1" s="193" t="s">
        <v>632</v>
      </c>
      <c r="E1" s="193" t="s">
        <v>633</v>
      </c>
      <c r="G1" s="193" t="s">
        <v>634</v>
      </c>
    </row>
    <row r="2">
      <c r="A2" s="194" t="s">
        <v>635</v>
      </c>
      <c r="C2" s="194" t="s">
        <v>50</v>
      </c>
      <c r="E2" s="194" t="s">
        <v>636</v>
      </c>
      <c r="G2" s="194" t="s">
        <v>637</v>
      </c>
    </row>
    <row r="3">
      <c r="A3" s="194" t="s">
        <v>638</v>
      </c>
      <c r="C3" s="194" t="s">
        <v>61</v>
      </c>
      <c r="E3" s="194" t="s">
        <v>639</v>
      </c>
      <c r="G3" s="194" t="s">
        <v>640</v>
      </c>
    </row>
    <row r="4">
      <c r="A4" s="194" t="s">
        <v>641</v>
      </c>
      <c r="C4" s="194" t="s">
        <v>91</v>
      </c>
      <c r="E4" s="194" t="s">
        <v>642</v>
      </c>
      <c r="G4" s="194" t="s">
        <v>643</v>
      </c>
    </row>
    <row r="5">
      <c r="A5" s="194" t="s">
        <v>644</v>
      </c>
      <c r="C5" s="194" t="s">
        <v>37</v>
      </c>
      <c r="E5" s="194" t="s">
        <v>645</v>
      </c>
      <c r="G5" s="194" t="s">
        <v>646</v>
      </c>
    </row>
    <row r="6">
      <c r="A6" s="194" t="s">
        <v>647</v>
      </c>
      <c r="C6" s="194" t="s">
        <v>80</v>
      </c>
      <c r="E6" s="194" t="s">
        <v>648</v>
      </c>
    </row>
    <row r="7">
      <c r="A7" s="194" t="s">
        <v>649</v>
      </c>
      <c r="C7" s="194" t="s">
        <v>89</v>
      </c>
    </row>
    <row r="8">
      <c r="A8" s="194" t="s">
        <v>650</v>
      </c>
      <c r="C8" s="194" t="s">
        <v>651</v>
      </c>
    </row>
    <row r="9">
      <c r="A9" s="194" t="s">
        <v>652</v>
      </c>
    </row>
    <row r="10">
      <c r="A10" s="194" t="s">
        <v>653</v>
      </c>
    </row>
    <row r="11">
      <c r="A11" s="194" t="s">
        <v>654</v>
      </c>
    </row>
    <row r="12">
      <c r="A12" s="194" t="s">
        <v>655</v>
      </c>
    </row>
    <row r="13">
      <c r="A13" s="194" t="s">
        <v>656</v>
      </c>
    </row>
    <row r="14">
      <c r="A14" s="194" t="s">
        <v>657</v>
      </c>
    </row>
    <row r="15">
      <c r="A15" s="194" t="s">
        <v>658</v>
      </c>
    </row>
    <row r="16">
      <c r="A16" s="194" t="s">
        <v>659</v>
      </c>
    </row>
    <row r="17">
      <c r="A17" s="194" t="s">
        <v>64</v>
      </c>
    </row>
    <row r="18">
      <c r="A18" s="194" t="s">
        <v>660</v>
      </c>
    </row>
    <row r="19">
      <c r="A19" s="194" t="s">
        <v>661</v>
      </c>
    </row>
    <row r="20">
      <c r="A20" s="194" t="s">
        <v>662</v>
      </c>
    </row>
    <row r="21" ht="15.75" customHeight="1">
      <c r="A21" s="194" t="s">
        <v>663</v>
      </c>
    </row>
    <row r="22" ht="15.75" customHeight="1">
      <c r="A22" s="194" t="s">
        <v>664</v>
      </c>
    </row>
    <row r="23" ht="15.75" customHeight="1">
      <c r="A23" s="194" t="s">
        <v>665</v>
      </c>
    </row>
    <row r="24" ht="15.75" customHeight="1">
      <c r="A24" s="195" t="s">
        <v>666</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2014-01-30T13:08:21Z</dcterms:created>
  <dc:creator>Hugo Fernando Ramírez Ospina;Cristhian Giovanni Riaño Toloza</dc:creator>
</cp:coreProperties>
</file>